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ea.boyaca\Desktop\CRUCES DE CARTERA ASIGMADOS BOYACA 2020\COLSUBSIDIO\"/>
    </mc:Choice>
  </mc:AlternateContent>
  <xr:revisionPtr revIDLastSave="0" documentId="13_ncr:1_{4D9EF48C-E236-4B5B-B490-CE1AFD8AB076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" sheetId="1" r:id="rId1"/>
    <sheet name="CRUCE" sheetId="2" r:id="rId2"/>
    <sheet name="CARTERA" sheetId="7" r:id="rId3"/>
    <sheet name="GLOSAS" sheetId="8" r:id="rId4"/>
    <sheet name="PAGOS" sheetId="9" r:id="rId5"/>
    <sheet name="resumen" sheetId="5" r:id="rId6"/>
  </sheets>
  <definedNames>
    <definedName name="_xlnm._FilterDatabase" localSheetId="1" hidden="1">CRUCE!$A$1:$P$54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2" l="1"/>
  <c r="F56" i="2"/>
  <c r="D11" i="5"/>
  <c r="D10" i="5"/>
  <c r="D9" i="5"/>
  <c r="D8" i="5"/>
  <c r="D3" i="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" i="2"/>
  <c r="L54" i="2"/>
  <c r="K54" i="2"/>
  <c r="J54" i="2"/>
  <c r="I54" i="2"/>
  <c r="H54" i="2"/>
  <c r="D7" i="5" s="1"/>
  <c r="G54" i="2"/>
  <c r="D6" i="5" s="1"/>
  <c r="F54" i="2"/>
  <c r="D5" i="5" s="1"/>
  <c r="C54" i="2"/>
  <c r="O54" i="2" l="1"/>
  <c r="D13" i="5" l="1"/>
  <c r="D14" i="5" s="1"/>
</calcChain>
</file>

<file path=xl/sharedStrings.xml><?xml version="1.0" encoding="utf-8"?>
<sst xmlns="http://schemas.openxmlformats.org/spreadsheetml/2006/main" count="470" uniqueCount="242">
  <si>
    <t>Nit IPS</t>
  </si>
  <si>
    <t>Numero de factura si tiene prefijo debe incluirlo</t>
  </si>
  <si>
    <t>Valor factura</t>
  </si>
  <si>
    <t>fecha de factura</t>
  </si>
  <si>
    <t>Estado</t>
  </si>
  <si>
    <t>S9248950</t>
  </si>
  <si>
    <t>S90612052</t>
  </si>
  <si>
    <t>S90361197</t>
  </si>
  <si>
    <t>S90621645</t>
  </si>
  <si>
    <t>S90624130</t>
  </si>
  <si>
    <t>S90624543</t>
  </si>
  <si>
    <t>S90624808</t>
  </si>
  <si>
    <t>S90624863</t>
  </si>
  <si>
    <t>S90626166</t>
  </si>
  <si>
    <t>S90628394</t>
  </si>
  <si>
    <t>S90630496</t>
  </si>
  <si>
    <t>S90632084</t>
  </si>
  <si>
    <t>S90635525</t>
  </si>
  <si>
    <t>S90638039</t>
  </si>
  <si>
    <t>S90638783</t>
  </si>
  <si>
    <t>S9519302</t>
  </si>
  <si>
    <t>S90644611</t>
  </si>
  <si>
    <t>S90644612</t>
  </si>
  <si>
    <t>S90644613</t>
  </si>
  <si>
    <t>S903349578</t>
  </si>
  <si>
    <t>S90647342</t>
  </si>
  <si>
    <t>S90647481</t>
  </si>
  <si>
    <t>S90648127</t>
  </si>
  <si>
    <t>S9021303624</t>
  </si>
  <si>
    <t>S9021303805</t>
  </si>
  <si>
    <t>S909290339</t>
  </si>
  <si>
    <t>S9062003691</t>
  </si>
  <si>
    <t>S9062003692</t>
  </si>
  <si>
    <t>S9062004436</t>
  </si>
  <si>
    <t>S9062004491</t>
  </si>
  <si>
    <t>S9062005117</t>
  </si>
  <si>
    <t>S9062007619</t>
  </si>
  <si>
    <t>S9382002412</t>
  </si>
  <si>
    <t>S9062009090</t>
  </si>
  <si>
    <t>S9062011225</t>
  </si>
  <si>
    <t>S9062012216</t>
  </si>
  <si>
    <t>S9062013656</t>
  </si>
  <si>
    <t>S9062014731</t>
  </si>
  <si>
    <t>S9032114945</t>
  </si>
  <si>
    <t>S9062018116</t>
  </si>
  <si>
    <t>POR PAGAR</t>
  </si>
  <si>
    <t>DEVUELTA IPS</t>
  </si>
  <si>
    <t>EN PROCESO DE AUDITORIA</t>
  </si>
  <si>
    <t>NO RADICADA</t>
  </si>
  <si>
    <t>GLOSA POR CONCILIAR</t>
  </si>
  <si>
    <t xml:space="preserve">GLOSA ACEPTA IPS </t>
  </si>
  <si>
    <t xml:space="preserve">CANCELADA </t>
  </si>
  <si>
    <t>DOC No</t>
  </si>
  <si>
    <t>OBSERVACION</t>
  </si>
  <si>
    <t>DIFERENCIA</t>
  </si>
  <si>
    <t>SUCURSAL</t>
  </si>
  <si>
    <t>Icono part.abiertas/comp.</t>
  </si>
  <si>
    <t>Asignación</t>
  </si>
  <si>
    <t>Nº documento</t>
  </si>
  <si>
    <t>Clase de documento</t>
  </si>
  <si>
    <t>Fecha de documento</t>
  </si>
  <si>
    <t>Referencia</t>
  </si>
  <si>
    <t>Importe en moneda local</t>
  </si>
  <si>
    <t>Doc.compensación</t>
  </si>
  <si>
    <t>Texto</t>
  </si>
  <si>
    <t>Cuenta de mayor</t>
  </si>
  <si>
    <t>Centro de beneficio</t>
  </si>
  <si>
    <t>10180839588</t>
  </si>
  <si>
    <t>1903538220</t>
  </si>
  <si>
    <t>KR</t>
  </si>
  <si>
    <t>47258438289 YENIFER PAOLA GONZALEZ MEDINA</t>
  </si>
  <si>
    <t>2905100202</t>
  </si>
  <si>
    <t>4725817011</t>
  </si>
  <si>
    <t>11011502486</t>
  </si>
  <si>
    <t>1903713064</t>
  </si>
  <si>
    <t>25754127220 TORCOROMA  SORACA TORO</t>
  </si>
  <si>
    <t>2905100102</t>
  </si>
  <si>
    <t>2575419021</t>
  </si>
  <si>
    <t>11131002366</t>
  </si>
  <si>
    <t>1901699981</t>
  </si>
  <si>
    <t>47703377817 LENIS PAOLA AMARIS AGAMEZ</t>
  </si>
  <si>
    <t>4770317011</t>
  </si>
  <si>
    <t>GLOSA INICIAL GL-4792328312104</t>
  </si>
  <si>
    <t>2205200201</t>
  </si>
  <si>
    <t>11151610051</t>
  </si>
  <si>
    <t>1903978480</t>
  </si>
  <si>
    <t>25754154638 EDWIN CASTAÑEDA</t>
  </si>
  <si>
    <t>1903978484</t>
  </si>
  <si>
    <t>25754142291 LUZ TORRES</t>
  </si>
  <si>
    <t>11151611348</t>
  </si>
  <si>
    <t>1903846731</t>
  </si>
  <si>
    <t>05154343839 BARBARA MORALES</t>
  </si>
  <si>
    <t>515417011</t>
  </si>
  <si>
    <t>11200953765</t>
  </si>
  <si>
    <t>1901703251</t>
  </si>
  <si>
    <t>47001410899 ELBER ALFREDO BRICEÑO AVENDAÑO</t>
  </si>
  <si>
    <t>4700117011</t>
  </si>
  <si>
    <t>11200955700</t>
  </si>
  <si>
    <t>1901734691</t>
  </si>
  <si>
    <t>70001159412 MARIA JOSE MONCADA ZAMORA</t>
  </si>
  <si>
    <t>7000117011</t>
  </si>
  <si>
    <t>12110840081</t>
  </si>
  <si>
    <t>1904112189</t>
  </si>
  <si>
    <t>25307117431 AMPARO GOEZ</t>
  </si>
  <si>
    <t>2530720011</t>
  </si>
  <si>
    <t>12110844608</t>
  </si>
  <si>
    <t>1904035453</t>
  </si>
  <si>
    <t>11001160154 MARTIN MORALES</t>
  </si>
  <si>
    <t>2905100103</t>
  </si>
  <si>
    <t>1100119011</t>
  </si>
  <si>
    <t>1904035461</t>
  </si>
  <si>
    <t>11001159446 BRAYAN RISCANEVO</t>
  </si>
  <si>
    <t>12110846444</t>
  </si>
  <si>
    <t>1904112449</t>
  </si>
  <si>
    <t>12110848837</t>
  </si>
  <si>
    <t>1904112200</t>
  </si>
  <si>
    <t>25754147535 JESUS VALERO</t>
  </si>
  <si>
    <t>2575420011</t>
  </si>
  <si>
    <t>2031213982</t>
  </si>
  <si>
    <t>1904343816</t>
  </si>
  <si>
    <t>25754167668 PAULA RODERO</t>
  </si>
  <si>
    <t>2031216662</t>
  </si>
  <si>
    <t>1904304530</t>
  </si>
  <si>
    <t>15293087724 KATERIN GUERRERO</t>
  </si>
  <si>
    <t>1529320011</t>
  </si>
  <si>
    <t>2031219936</t>
  </si>
  <si>
    <t>1904343834</t>
  </si>
  <si>
    <t>25426124257 MARIA MUÑOZ</t>
  </si>
  <si>
    <t>2905100203</t>
  </si>
  <si>
    <t>2542620011</t>
  </si>
  <si>
    <t>1904343837</t>
  </si>
  <si>
    <t>25754125380 CRISTIAN POLOCHE</t>
  </si>
  <si>
    <t>2191121383</t>
  </si>
  <si>
    <t>1902280474</t>
  </si>
  <si>
    <t>05120113666 CARMEN LIGIA ARIAS PEREZ</t>
  </si>
  <si>
    <t>512017011</t>
  </si>
  <si>
    <t>2191124741</t>
  </si>
  <si>
    <t>1902228505</t>
  </si>
  <si>
    <t>68101176656 SANDRA MILENA MORALES AREVALO</t>
  </si>
  <si>
    <t>6810117011</t>
  </si>
  <si>
    <t>3050739680</t>
  </si>
  <si>
    <t>1904647817</t>
  </si>
  <si>
    <t>11001163589 KATHERINE LOPEZ</t>
  </si>
  <si>
    <t>1100120011</t>
  </si>
  <si>
    <t>GLOSA INICIAL GL-1155555562315995</t>
  </si>
  <si>
    <t>2205200101</t>
  </si>
  <si>
    <t>3050740462</t>
  </si>
  <si>
    <t>1904550291</t>
  </si>
  <si>
    <t>11001164647 LINA CARRILLO</t>
  </si>
  <si>
    <t>5141117449</t>
  </si>
  <si>
    <t>1902781214</t>
  </si>
  <si>
    <t>68572258943 LAURA MONTES OLMOS</t>
  </si>
  <si>
    <t>6857217011</t>
  </si>
  <si>
    <t>5141120187</t>
  </si>
  <si>
    <t>1902603873</t>
  </si>
  <si>
    <t>70713080344 JHON FREDY BOLIVAR ORTEGA</t>
  </si>
  <si>
    <t>7071317011</t>
  </si>
  <si>
    <t>GLOSA INICIAL GL-7026834688</t>
  </si>
  <si>
    <t>6141158300</t>
  </si>
  <si>
    <t>1902985207</t>
  </si>
  <si>
    <t>68689006419 ZAIDY JULIETH PICO CHAPARRO</t>
  </si>
  <si>
    <t>6868917011</t>
  </si>
  <si>
    <t>7081045282</t>
  </si>
  <si>
    <t>1903038827</t>
  </si>
  <si>
    <t>25754125355 LIDIA  DELGADO</t>
  </si>
  <si>
    <t>GLOSA INICIAL GL-05316314077</t>
  </si>
  <si>
    <t>7081046496</t>
  </si>
  <si>
    <t>1902977363</t>
  </si>
  <si>
    <t>76001587287 DAYANA YISEL GRAIN VALLEJO</t>
  </si>
  <si>
    <t>7600117011</t>
  </si>
  <si>
    <t>7081047984</t>
  </si>
  <si>
    <t>1903035838</t>
  </si>
  <si>
    <t>47258423291 LUIS ALBERTO INSIGNARES VIZCAINO</t>
  </si>
  <si>
    <t>7081051496</t>
  </si>
  <si>
    <t>1903093437</t>
  </si>
  <si>
    <t>13001387892 JUSTIN JESUS MONTERROSA ACOSTA</t>
  </si>
  <si>
    <t>1300117011</t>
  </si>
  <si>
    <t>7081053288</t>
  </si>
  <si>
    <t>1903199906</t>
  </si>
  <si>
    <t>15001094368 LINA SORANYI RIVAS MORENO</t>
  </si>
  <si>
    <t>1500117011</t>
  </si>
  <si>
    <t>8061134120</t>
  </si>
  <si>
    <t>1903186354</t>
  </si>
  <si>
    <t>76622655729 EMMANUEL MARIN GETIAL</t>
  </si>
  <si>
    <t>7662217011</t>
  </si>
  <si>
    <t>8061142661</t>
  </si>
  <si>
    <t>1903234758</t>
  </si>
  <si>
    <t>68368001404 JESUS  QUIROGA</t>
  </si>
  <si>
    <t>6836817011</t>
  </si>
  <si>
    <t>8161206557</t>
  </si>
  <si>
    <t>1903306778</t>
  </si>
  <si>
    <t>25754134033 DANYEL ALEXANDER ALDANA GARCIA</t>
  </si>
  <si>
    <t>9031000955</t>
  </si>
  <si>
    <t>1901411992</t>
  </si>
  <si>
    <t>GLOSA INICIAL GL-4792505347212</t>
  </si>
  <si>
    <t>4718917011</t>
  </si>
  <si>
    <t>9031001609</t>
  </si>
  <si>
    <t>105239930</t>
  </si>
  <si>
    <t>AB</t>
  </si>
  <si>
    <t>SALDO 76001486573 MARIA NAÑEZ DONEIS</t>
  </si>
  <si>
    <t>1901343309</t>
  </si>
  <si>
    <t>GLOSA INICIAL GL-76043311635</t>
  </si>
  <si>
    <t>9031007568</t>
  </si>
  <si>
    <t>1901409810</t>
  </si>
  <si>
    <t>05495454151 JUAN ESTEBAN RIVERA MARTINEZ</t>
  </si>
  <si>
    <t>9031010217</t>
  </si>
  <si>
    <t>1901441735</t>
  </si>
  <si>
    <t>4755101900704 LUIS JAVIER CABALLERO CABALLERO</t>
  </si>
  <si>
    <t>4755117011</t>
  </si>
  <si>
    <t>9031013653</t>
  </si>
  <si>
    <t>1901510259</t>
  </si>
  <si>
    <t>13001213018 LUIS ARTURO DIAZ MORENO</t>
  </si>
  <si>
    <t>9130926758</t>
  </si>
  <si>
    <t>1901461764</t>
  </si>
  <si>
    <t>20400362457 MARIA JOSE MUÑOZ PEREZ</t>
  </si>
  <si>
    <t>2040017011</t>
  </si>
  <si>
    <t>GLOSA INICIAL Gl-20511346394</t>
  </si>
  <si>
    <t>9201014966</t>
  </si>
  <si>
    <t>1901498784</t>
  </si>
  <si>
    <t>68167146202 ANDREA CABALLERO SUPELANO</t>
  </si>
  <si>
    <t>6816717011</t>
  </si>
  <si>
    <t>CARTERA RECONOCIDA PARA PAGO</t>
  </si>
  <si>
    <t>FACTURAS DEVUELTAS IPS</t>
  </si>
  <si>
    <t>FACTURAS EN PROCESO DE AUDITORIA</t>
  </si>
  <si>
    <t>FACTURAS PARA VERIFICAR RADICACION</t>
  </si>
  <si>
    <t>GLOSAS POR CONCILIAR</t>
  </si>
  <si>
    <t>GLOSAS ACEPTADAS IPS</t>
  </si>
  <si>
    <t>FACTURAS CANCELADAS PENDIENTES POR DESCARGAR IPS</t>
  </si>
  <si>
    <t>PAGOS POR DESCARGAR EPS</t>
  </si>
  <si>
    <t>DIFERENCIA ENTRE LAS PARTES</t>
  </si>
  <si>
    <t>TOTAL</t>
  </si>
  <si>
    <t>RESUMEN VERIFICACIÓN DE CARTERA COLSUBSIDIO CALLE 26 NIT 900226715</t>
  </si>
  <si>
    <t>CARTERA PRESENTADA COLSUBSIDIO CALLE 26</t>
  </si>
  <si>
    <t>GIRO MAYO 2020 BOGOTÁ</t>
  </si>
  <si>
    <t>IPS ENVIA SOPORTE DE RADICACION ANTE APLISTAFF CON FECHA DE RADICADO 19/02/2019, EN CONTABILIDAD NO REGISTRA</t>
  </si>
  <si>
    <t>IPS ENVIA SOPORTE DE RADICACION ANTE APLISTAFF CON FECHA DE RADICADO 03/02/2020, EN CONTABILIDAD NO REGISTRA</t>
  </si>
  <si>
    <t>IPS ENVIA SOPORTE DE RADICACION ANTE APLISTAFF CON FECHA DE RADICADO 05/03/2020, EN CONTABILIDAD NO REGISTRA</t>
  </si>
  <si>
    <t>No Factura</t>
  </si>
  <si>
    <t>Doc Compensacion</t>
  </si>
  <si>
    <t>Observacion</t>
  </si>
  <si>
    <t>2000326509</t>
  </si>
  <si>
    <t>giro mayo 2020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</si>
</sst>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_);_(* \(#,##0\);_(* &quot;-&quot;_);_(@_)"/>
    <numFmt numFmtId="169" formatCode="_(&quot;$&quot;\ * #,##0_);_(&quot;$&quot;\ * \(#,##0\);_(&quot;$&quot;\ 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0" borderId="0"/>
  </cellStyleXfs>
  <cellXfs count="39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18" fillId="34" borderId="1" xfId="0" applyNumberFormat="1" applyFont="1" applyFill="1" applyBorder="1" applyAlignment="1">
      <alignment horizontal="center" vertical="center"/>
    </xf>
    <xf numFmtId="164" fontId="18" fillId="34" borderId="1" xfId="0" applyNumberFormat="1" applyFont="1" applyFill="1" applyBorder="1" applyAlignment="1">
      <alignment horizontal="center" vertical="center" wrapText="1"/>
    </xf>
    <xf numFmtId="1" fontId="18" fillId="34" borderId="1" xfId="0" applyNumberFormat="1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vertical="center"/>
    </xf>
    <xf numFmtId="16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1" fillId="0" borderId="0" xfId="0" applyFont="1"/>
    <xf numFmtId="0" fontId="20" fillId="0" borderId="1" xfId="0" applyFont="1" applyBorder="1" applyAlignment="1">
      <alignment horizontal="left" vertical="center" wrapText="1"/>
    </xf>
    <xf numFmtId="0" fontId="20" fillId="34" borderId="1" xfId="0" applyFont="1" applyFill="1" applyBorder="1" applyAlignment="1">
      <alignment horizontal="center" vertical="center" wrapText="1"/>
    </xf>
    <xf numFmtId="44" fontId="1" fillId="0" borderId="13" xfId="1" applyFont="1" applyFill="1" applyBorder="1"/>
    <xf numFmtId="169" fontId="20" fillId="0" borderId="1" xfId="0" applyNumberFormat="1" applyFont="1" applyBorder="1"/>
    <xf numFmtId="3" fontId="0" fillId="0" borderId="0" xfId="0" applyNumberFormat="1"/>
    <xf numFmtId="0" fontId="20" fillId="0" borderId="11" xfId="0" applyFont="1" applyBorder="1" applyAlignment="1">
      <alignment horizontal="center" vertical="center" wrapText="1"/>
    </xf>
    <xf numFmtId="169" fontId="2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/>
    <xf numFmtId="0" fontId="20" fillId="0" borderId="1" xfId="0" applyFont="1" applyBorder="1" applyAlignment="1">
      <alignment horizontal="left"/>
    </xf>
    <xf numFmtId="0" fontId="19" fillId="0" borderId="0" xfId="43" applyFont="1" applyAlignment="1">
      <alignment horizontal="right"/>
    </xf>
    <xf numFmtId="44" fontId="0" fillId="0" borderId="0" xfId="0" applyNumberFormat="1"/>
    <xf numFmtId="0" fontId="19" fillId="0" borderId="0" xfId="43" applyFont="1"/>
    <xf numFmtId="0" fontId="19" fillId="35" borderId="1" xfId="43" applyFont="1" applyFill="1" applyBorder="1"/>
    <xf numFmtId="0" fontId="19" fillId="0" borderId="0" xfId="43" applyFont="1" applyAlignment="1">
      <alignment indent="1"/>
    </xf>
    <xf numFmtId="14" fontId="19" fillId="0" borderId="0" xfId="43" applyNumberFormat="1" applyFont="1" applyAlignment="1">
      <alignment horizontal="right"/>
    </xf>
    <xf numFmtId="3" fontId="19" fillId="0" borderId="0" xfId="43" applyNumberFormat="1" applyFont="1" applyAlignment="1">
      <alignment horizontal="right"/>
    </xf>
    <xf numFmtId="44" fontId="1" fillId="0" borderId="0" xfId="1" applyFont="1"/>
    <xf numFmtId="14" fontId="1" fillId="0" borderId="0" xfId="0" applyNumberFormat="1" applyFont="1"/>
    <xf numFmtId="44" fontId="1" fillId="0" borderId="0" xfId="0" applyNumberFormat="1" applyFont="1"/>
    <xf numFmtId="0" fontId="19" fillId="0" borderId="0" xfId="43" applyFont="1"/>
    <xf numFmtId="0" fontId="19" fillId="35" borderId="1" xfId="43" applyFont="1" applyFill="1" applyBorder="1"/>
    <xf numFmtId="0" fontId="19" fillId="0" borderId="0" xfId="43" applyFont="1" applyAlignment="1">
      <alignment indent="1"/>
    </xf>
    <xf numFmtId="14" fontId="19" fillId="0" borderId="0" xfId="43" applyNumberFormat="1" applyFont="1" applyAlignment="1">
      <alignment horizontal="right"/>
    </xf>
    <xf numFmtId="3" fontId="19" fillId="0" borderId="0" xfId="43" applyNumberFormat="1" applyFont="1" applyAlignment="1">
      <alignment horizontal="right"/>
    </xf>
    <xf numFmtId="0" fontId="19" fillId="0" borderId="0" xfId="43" applyFon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rmal 2" xfId="43" xr:uid="{559B7E4B-AECC-4E64-9354-3FD19478DA6F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workbookViewId="0">
      <selection activeCell="B30" sqref="B30"/>
    </sheetView>
  </sheetViews>
  <sheetFormatPr baseColWidth="10" defaultRowHeight="15" x14ac:dyDescent="0.25"/>
  <cols>
    <col min="1" max="1" width="10" bestFit="1" customWidth="1"/>
    <col min="2" max="2" width="44.5703125" bestFit="1" customWidth="1"/>
    <col min="3" max="3" width="12.28515625" bestFit="1" customWidth="1"/>
    <col min="4" max="4" width="15.140625" style="1" bestFit="1" customWidth="1"/>
    <col min="5" max="5" width="6.85546875" bestFit="1" customWidth="1"/>
  </cols>
  <sheetData>
    <row r="1" spans="1:16" ht="38.2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6" t="s">
        <v>45</v>
      </c>
      <c r="G1" s="6" t="s">
        <v>46</v>
      </c>
      <c r="H1" s="7" t="s">
        <v>47</v>
      </c>
      <c r="I1" s="6" t="s">
        <v>48</v>
      </c>
      <c r="J1" s="7" t="s">
        <v>49</v>
      </c>
      <c r="K1" s="7" t="s">
        <v>50</v>
      </c>
      <c r="L1" s="6" t="s">
        <v>51</v>
      </c>
      <c r="M1" s="8" t="s">
        <v>52</v>
      </c>
      <c r="N1" s="9" t="s">
        <v>53</v>
      </c>
      <c r="O1" s="10" t="s">
        <v>54</v>
      </c>
      <c r="P1" s="11" t="s">
        <v>55</v>
      </c>
    </row>
    <row r="2" spans="1:16" x14ac:dyDescent="0.25">
      <c r="A2" s="4">
        <v>860007336</v>
      </c>
      <c r="B2" s="4">
        <v>906200793</v>
      </c>
      <c r="C2" s="4">
        <v>17614354</v>
      </c>
      <c r="D2" s="5">
        <v>43305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v>860007336</v>
      </c>
      <c r="B3" s="4">
        <v>906200795</v>
      </c>
      <c r="C3" s="4">
        <v>1141882</v>
      </c>
      <c r="D3" s="5">
        <v>43305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v>860007336</v>
      </c>
      <c r="B4" s="4">
        <v>9031419816</v>
      </c>
      <c r="C4" s="4">
        <v>2259840</v>
      </c>
      <c r="D4" s="5">
        <v>43306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v>860007336</v>
      </c>
      <c r="B5" s="4">
        <v>906200746</v>
      </c>
      <c r="C5" s="4">
        <v>54810</v>
      </c>
      <c r="D5" s="5">
        <v>43306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v>860007336</v>
      </c>
      <c r="B6" s="4">
        <v>909510135</v>
      </c>
      <c r="C6" s="4">
        <v>97900</v>
      </c>
      <c r="D6" s="5">
        <v>43306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v>860007336</v>
      </c>
      <c r="B7" s="4">
        <v>906201297</v>
      </c>
      <c r="C7" s="4">
        <v>116900</v>
      </c>
      <c r="D7" s="5">
        <v>43309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v>860007336</v>
      </c>
      <c r="B8" s="4">
        <v>906204264</v>
      </c>
      <c r="C8" s="4">
        <v>776926</v>
      </c>
      <c r="D8" s="5">
        <v>43332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v>860007336</v>
      </c>
      <c r="B9" s="4">
        <v>906206962</v>
      </c>
      <c r="C9" s="4">
        <v>282553</v>
      </c>
      <c r="D9" s="5">
        <v>43352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v>860007336</v>
      </c>
      <c r="B10" s="4">
        <v>906211700</v>
      </c>
      <c r="C10" s="4">
        <v>388000</v>
      </c>
      <c r="D10" s="5">
        <v>43380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v>860007336</v>
      </c>
      <c r="B11" s="4">
        <v>906213249</v>
      </c>
      <c r="C11" s="4">
        <v>3859062</v>
      </c>
      <c r="D11" s="5">
        <v>43391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v>860007336</v>
      </c>
      <c r="B12" s="4">
        <v>906213962</v>
      </c>
      <c r="C12" s="4">
        <v>51300</v>
      </c>
      <c r="D12" s="5">
        <v>43396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v>860007336</v>
      </c>
      <c r="B13" s="4">
        <v>906223260</v>
      </c>
      <c r="C13" s="4">
        <v>205200</v>
      </c>
      <c r="D13" s="5">
        <v>43452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v>860007336</v>
      </c>
      <c r="B14" s="4" t="s">
        <v>5</v>
      </c>
      <c r="C14" s="4">
        <v>471666</v>
      </c>
      <c r="D14" s="5">
        <v>43493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v>860007336</v>
      </c>
      <c r="B15" s="4" t="s">
        <v>6</v>
      </c>
      <c r="C15" s="4">
        <v>54400</v>
      </c>
      <c r="D15" s="5">
        <v>43543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v>860007336</v>
      </c>
      <c r="B16" s="4" t="s">
        <v>7</v>
      </c>
      <c r="C16" s="4">
        <v>3117552</v>
      </c>
      <c r="D16" s="5">
        <v>43544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v>860007336</v>
      </c>
      <c r="B17" s="4" t="s">
        <v>8</v>
      </c>
      <c r="C17" s="4">
        <v>91129</v>
      </c>
      <c r="D17" s="5">
        <v>43607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v>860007336</v>
      </c>
      <c r="B18" s="4" t="s">
        <v>9</v>
      </c>
      <c r="C18" s="4">
        <v>217600</v>
      </c>
      <c r="D18" s="5">
        <v>43621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v>860007336</v>
      </c>
      <c r="B19" s="4" t="s">
        <v>10</v>
      </c>
      <c r="C19" s="4">
        <v>523282</v>
      </c>
      <c r="D19" s="5">
        <v>43626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v>860007336</v>
      </c>
      <c r="B20" s="4" t="s">
        <v>11</v>
      </c>
      <c r="C20" s="4">
        <v>268900</v>
      </c>
      <c r="D20" s="5">
        <v>43628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v>860007336</v>
      </c>
      <c r="B21" s="4" t="s">
        <v>12</v>
      </c>
      <c r="C21" s="4">
        <v>151242</v>
      </c>
      <c r="D21" s="5">
        <v>43628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v>860007336</v>
      </c>
      <c r="B22" s="4" t="s">
        <v>13</v>
      </c>
      <c r="C22" s="4">
        <v>57910</v>
      </c>
      <c r="D22" s="5">
        <v>43637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v>860007336</v>
      </c>
      <c r="B23" s="4" t="s">
        <v>14</v>
      </c>
      <c r="C23" s="4">
        <v>178433</v>
      </c>
      <c r="D23" s="5">
        <v>43657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v>860007336</v>
      </c>
      <c r="B24" s="4" t="s">
        <v>15</v>
      </c>
      <c r="C24" s="4">
        <v>54400</v>
      </c>
      <c r="D24" s="5">
        <v>43675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v>860007336</v>
      </c>
      <c r="B25" s="4" t="s">
        <v>16</v>
      </c>
      <c r="C25" s="4">
        <v>101100</v>
      </c>
      <c r="D25" s="5">
        <v>43685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v>860007336</v>
      </c>
      <c r="B26" s="4" t="s">
        <v>17</v>
      </c>
      <c r="C26" s="4">
        <v>206210</v>
      </c>
      <c r="D26" s="5">
        <v>43704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v>860007336</v>
      </c>
      <c r="B27" s="4" t="s">
        <v>18</v>
      </c>
      <c r="C27" s="4">
        <v>54400</v>
      </c>
      <c r="D27" s="5">
        <v>43723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v>860007336</v>
      </c>
      <c r="B28" s="4" t="s">
        <v>19</v>
      </c>
      <c r="C28" s="4">
        <v>1287405</v>
      </c>
      <c r="D28" s="5">
        <v>43731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860007336</v>
      </c>
      <c r="B29" s="4" t="s">
        <v>20</v>
      </c>
      <c r="C29" s="4">
        <v>110887</v>
      </c>
      <c r="D29" s="5">
        <v>43745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v>860007336</v>
      </c>
      <c r="B30" s="4" t="s">
        <v>21</v>
      </c>
      <c r="C30" s="4">
        <v>217600</v>
      </c>
      <c r="D30" s="5">
        <v>43768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v>860007336</v>
      </c>
      <c r="B31" s="4" t="s">
        <v>22</v>
      </c>
      <c r="C31" s="4">
        <v>237803</v>
      </c>
      <c r="D31" s="5">
        <v>43768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v>860007336</v>
      </c>
      <c r="B32" s="4" t="s">
        <v>23</v>
      </c>
      <c r="C32" s="4">
        <v>56440</v>
      </c>
      <c r="D32" s="5">
        <v>43768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v>860007336</v>
      </c>
      <c r="B33" s="4" t="s">
        <v>24</v>
      </c>
      <c r="C33" s="4">
        <v>29082278</v>
      </c>
      <c r="D33" s="5">
        <v>43788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v>860007336</v>
      </c>
      <c r="B34" s="4" t="s">
        <v>25</v>
      </c>
      <c r="C34" s="4">
        <v>54400</v>
      </c>
      <c r="D34" s="5">
        <v>43789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v>860007336</v>
      </c>
      <c r="B35" s="4" t="s">
        <v>26</v>
      </c>
      <c r="C35" s="4">
        <v>261724</v>
      </c>
      <c r="D35" s="5">
        <v>43789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v>860007336</v>
      </c>
      <c r="B36" s="4" t="s">
        <v>27</v>
      </c>
      <c r="C36" s="4">
        <v>1780944</v>
      </c>
      <c r="D36" s="5">
        <v>43794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v>860007336</v>
      </c>
      <c r="B37" s="4" t="s">
        <v>28</v>
      </c>
      <c r="C37" s="4">
        <v>84016</v>
      </c>
      <c r="D37" s="5">
        <v>43796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v>860007336</v>
      </c>
      <c r="B38" s="4" t="s">
        <v>29</v>
      </c>
      <c r="C38" s="4">
        <v>319922</v>
      </c>
      <c r="D38" s="5">
        <v>43797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v>860007336</v>
      </c>
      <c r="B39" s="4" t="s">
        <v>30</v>
      </c>
      <c r="C39" s="4">
        <v>1123485</v>
      </c>
      <c r="D39" s="5">
        <v>43797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v>860007336</v>
      </c>
      <c r="B40" s="4" t="s">
        <v>31</v>
      </c>
      <c r="C40" s="4">
        <v>104900</v>
      </c>
      <c r="D40" s="5">
        <v>43828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v>860007336</v>
      </c>
      <c r="B41" s="4" t="s">
        <v>32</v>
      </c>
      <c r="C41" s="4">
        <v>392000</v>
      </c>
      <c r="D41" s="5">
        <v>43828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v>860007336</v>
      </c>
      <c r="B42" s="4" t="s">
        <v>33</v>
      </c>
      <c r="C42" s="4">
        <v>230500</v>
      </c>
      <c r="D42" s="5">
        <v>43836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>
        <v>860007336</v>
      </c>
      <c r="B43" s="4" t="s">
        <v>34</v>
      </c>
      <c r="C43" s="4">
        <v>20800</v>
      </c>
      <c r="D43" s="5">
        <v>43837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v>860007336</v>
      </c>
      <c r="B44" s="4" t="s">
        <v>35</v>
      </c>
      <c r="C44" s="4">
        <v>103970</v>
      </c>
      <c r="D44" s="5">
        <v>43842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>
        <v>860007336</v>
      </c>
      <c r="B45" s="4" t="s">
        <v>36</v>
      </c>
      <c r="C45" s="4">
        <v>337400</v>
      </c>
      <c r="D45" s="5">
        <v>43861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v>860007336</v>
      </c>
      <c r="B46" s="4" t="s">
        <v>37</v>
      </c>
      <c r="C46" s="4">
        <v>1156344</v>
      </c>
      <c r="D46" s="5">
        <v>43864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>
        <v>860007336</v>
      </c>
      <c r="B47" s="4" t="s">
        <v>38</v>
      </c>
      <c r="C47" s="4">
        <v>259482</v>
      </c>
      <c r="D47" s="5">
        <v>43873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v>860007336</v>
      </c>
      <c r="B48" s="4" t="s">
        <v>39</v>
      </c>
      <c r="C48" s="4">
        <v>195455</v>
      </c>
      <c r="D48" s="5">
        <v>43886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>
        <v>860007336</v>
      </c>
      <c r="B49" s="4" t="s">
        <v>40</v>
      </c>
      <c r="C49" s="4">
        <v>158355</v>
      </c>
      <c r="D49" s="5">
        <v>43892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v>860007336</v>
      </c>
      <c r="B50" s="4" t="s">
        <v>41</v>
      </c>
      <c r="C50" s="4">
        <v>5372749</v>
      </c>
      <c r="D50" s="5">
        <v>43903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>
        <v>860007336</v>
      </c>
      <c r="B51" s="4" t="s">
        <v>42</v>
      </c>
      <c r="C51" s="4">
        <v>59319</v>
      </c>
      <c r="D51" s="5">
        <v>43910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>
        <v>860007336</v>
      </c>
      <c r="B52" s="4" t="s">
        <v>43</v>
      </c>
      <c r="C52" s="4">
        <v>341700</v>
      </c>
      <c r="D52" s="5">
        <v>43920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>
        <v>860007336</v>
      </c>
      <c r="B53" s="4" t="s">
        <v>44</v>
      </c>
      <c r="C53" s="4">
        <v>118299</v>
      </c>
      <c r="D53" s="5">
        <v>43980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3491-057C-4F59-B1AA-1D8D217C0E10}">
  <dimension ref="A1:P57"/>
  <sheetViews>
    <sheetView tabSelected="1" topLeftCell="A34" workbookViewId="0">
      <selection activeCell="B50" sqref="B50"/>
    </sheetView>
  </sheetViews>
  <sheetFormatPr baseColWidth="10" defaultRowHeight="15" x14ac:dyDescent="0.25"/>
  <cols>
    <col min="1" max="1" width="10" bestFit="1" customWidth="1"/>
    <col min="2" max="2" width="44.5703125" bestFit="1" customWidth="1"/>
    <col min="3" max="3" width="15.140625" bestFit="1" customWidth="1"/>
    <col min="4" max="4" width="15.140625" style="1" bestFit="1" customWidth="1"/>
    <col min="5" max="5" width="6.85546875" bestFit="1" customWidth="1"/>
    <col min="6" max="6" width="15.85546875" bestFit="1" customWidth="1"/>
    <col min="9" max="9" width="17.85546875" bestFit="1" customWidth="1"/>
    <col min="10" max="10" width="15" bestFit="1" customWidth="1"/>
    <col min="12" max="12" width="16.7109375" bestFit="1" customWidth="1"/>
    <col min="14" max="14" width="112.7109375" bestFit="1" customWidth="1"/>
    <col min="15" max="15" width="12.5703125" bestFit="1" customWidth="1"/>
  </cols>
  <sheetData>
    <row r="1" spans="1:16" ht="38.2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6" t="s">
        <v>45</v>
      </c>
      <c r="G1" s="6" t="s">
        <v>46</v>
      </c>
      <c r="H1" s="7" t="s">
        <v>47</v>
      </c>
      <c r="I1" s="6" t="s">
        <v>48</v>
      </c>
      <c r="J1" s="7" t="s">
        <v>49</v>
      </c>
      <c r="K1" s="7" t="s">
        <v>50</v>
      </c>
      <c r="L1" s="6" t="s">
        <v>51</v>
      </c>
      <c r="M1" s="8" t="s">
        <v>52</v>
      </c>
      <c r="N1" s="9" t="s">
        <v>53</v>
      </c>
      <c r="O1" s="10" t="s">
        <v>54</v>
      </c>
      <c r="P1" s="11" t="s">
        <v>55</v>
      </c>
    </row>
    <row r="2" spans="1:16" x14ac:dyDescent="0.25">
      <c r="A2" s="4">
        <v>860007336</v>
      </c>
      <c r="B2" s="4">
        <v>906200793</v>
      </c>
      <c r="C2" s="4">
        <v>17614354</v>
      </c>
      <c r="D2" s="5">
        <v>43305</v>
      </c>
      <c r="E2" s="4"/>
      <c r="F2" s="4">
        <v>4593929</v>
      </c>
      <c r="G2" s="4">
        <v>0</v>
      </c>
      <c r="H2" s="4">
        <v>0</v>
      </c>
      <c r="I2" s="4"/>
      <c r="J2" s="4">
        <v>2864911</v>
      </c>
      <c r="K2" s="4"/>
      <c r="L2" s="4">
        <v>10155514</v>
      </c>
      <c r="M2" s="4">
        <v>2000326509</v>
      </c>
      <c r="N2" s="4" t="s">
        <v>233</v>
      </c>
      <c r="O2" s="4">
        <f>+C2-F2-G2-H2-I2-J2-K2-L2</f>
        <v>0</v>
      </c>
      <c r="P2" s="4"/>
    </row>
    <row r="3" spans="1:16" x14ac:dyDescent="0.25">
      <c r="A3" s="4">
        <v>860007336</v>
      </c>
      <c r="B3" s="4">
        <v>906200795</v>
      </c>
      <c r="C3" s="4">
        <v>1141882</v>
      </c>
      <c r="D3" s="5">
        <v>43305</v>
      </c>
      <c r="E3" s="4"/>
      <c r="F3" s="4">
        <v>0</v>
      </c>
      <c r="G3" s="4">
        <v>0</v>
      </c>
      <c r="H3" s="4">
        <v>0</v>
      </c>
      <c r="I3" s="4"/>
      <c r="J3" s="4">
        <v>269000</v>
      </c>
      <c r="K3" s="4"/>
      <c r="L3" s="4">
        <v>872882</v>
      </c>
      <c r="M3" s="4">
        <v>2000326509</v>
      </c>
      <c r="N3" s="4" t="s">
        <v>233</v>
      </c>
      <c r="O3" s="4">
        <f t="shared" ref="O3:O53" si="0">+C3-F3-G3-H3-I3-J3-K3-L3</f>
        <v>0</v>
      </c>
      <c r="P3" s="4"/>
    </row>
    <row r="4" spans="1:16" x14ac:dyDescent="0.25">
      <c r="A4" s="4">
        <v>860007336</v>
      </c>
      <c r="B4" s="4">
        <v>9031419816</v>
      </c>
      <c r="C4" s="4">
        <v>2259840</v>
      </c>
      <c r="D4" s="5">
        <v>43306</v>
      </c>
      <c r="E4" s="4"/>
      <c r="F4" s="4">
        <v>0</v>
      </c>
      <c r="G4" s="4">
        <v>0</v>
      </c>
      <c r="H4" s="4">
        <v>0</v>
      </c>
      <c r="I4" s="4">
        <v>2259840</v>
      </c>
      <c r="J4" s="4"/>
      <c r="K4" s="4"/>
      <c r="L4" s="4"/>
      <c r="M4" s="4"/>
      <c r="N4" s="4" t="s">
        <v>234</v>
      </c>
      <c r="O4" s="4">
        <f t="shared" si="0"/>
        <v>0</v>
      </c>
      <c r="P4" s="4"/>
    </row>
    <row r="5" spans="1:16" x14ac:dyDescent="0.25">
      <c r="A5" s="4">
        <v>860007336</v>
      </c>
      <c r="B5" s="4">
        <v>906200746</v>
      </c>
      <c r="C5" s="4">
        <v>54810</v>
      </c>
      <c r="D5" s="5">
        <v>43306</v>
      </c>
      <c r="E5" s="4"/>
      <c r="F5" s="4">
        <v>54810</v>
      </c>
      <c r="G5" s="4">
        <v>0</v>
      </c>
      <c r="H5" s="4">
        <v>0</v>
      </c>
      <c r="I5" s="4"/>
      <c r="J5" s="4"/>
      <c r="K5" s="4"/>
      <c r="L5" s="4"/>
      <c r="M5" s="4"/>
      <c r="N5" s="4"/>
      <c r="O5" s="4">
        <f t="shared" si="0"/>
        <v>0</v>
      </c>
      <c r="P5" s="4"/>
    </row>
    <row r="6" spans="1:16" x14ac:dyDescent="0.25">
      <c r="A6" s="4">
        <v>860007336</v>
      </c>
      <c r="B6" s="4">
        <v>909510135</v>
      </c>
      <c r="C6" s="4">
        <v>97900</v>
      </c>
      <c r="D6" s="5">
        <v>43306</v>
      </c>
      <c r="E6" s="4"/>
      <c r="F6" s="4">
        <v>97900</v>
      </c>
      <c r="G6" s="4">
        <v>0</v>
      </c>
      <c r="H6" s="4">
        <v>0</v>
      </c>
      <c r="I6" s="4"/>
      <c r="J6" s="4"/>
      <c r="K6" s="4"/>
      <c r="L6" s="4"/>
      <c r="M6" s="4"/>
      <c r="N6" s="4"/>
      <c r="O6" s="4">
        <f t="shared" si="0"/>
        <v>0</v>
      </c>
      <c r="P6" s="4"/>
    </row>
    <row r="7" spans="1:16" x14ac:dyDescent="0.25">
      <c r="A7" s="4">
        <v>860007336</v>
      </c>
      <c r="B7" s="4">
        <v>906201297</v>
      </c>
      <c r="C7" s="4">
        <v>116900</v>
      </c>
      <c r="D7" s="5">
        <v>43309</v>
      </c>
      <c r="E7" s="4"/>
      <c r="F7" s="4">
        <v>116900</v>
      </c>
      <c r="G7" s="4">
        <v>0</v>
      </c>
      <c r="H7" s="4">
        <v>0</v>
      </c>
      <c r="I7" s="4"/>
      <c r="J7" s="4"/>
      <c r="K7" s="4"/>
      <c r="L7" s="4"/>
      <c r="M7" s="4"/>
      <c r="N7" s="4"/>
      <c r="O7" s="4">
        <f t="shared" si="0"/>
        <v>0</v>
      </c>
      <c r="P7" s="4"/>
    </row>
    <row r="8" spans="1:16" x14ac:dyDescent="0.25">
      <c r="A8" s="4">
        <v>860007336</v>
      </c>
      <c r="B8" s="4">
        <v>906204264</v>
      </c>
      <c r="C8" s="4">
        <v>776926</v>
      </c>
      <c r="D8" s="5">
        <v>43332</v>
      </c>
      <c r="E8" s="4"/>
      <c r="F8" s="4">
        <v>686226</v>
      </c>
      <c r="G8" s="4">
        <v>0</v>
      </c>
      <c r="H8" s="4">
        <v>0</v>
      </c>
      <c r="I8" s="4"/>
      <c r="J8" s="4">
        <v>90700</v>
      </c>
      <c r="K8" s="4"/>
      <c r="L8" s="4"/>
      <c r="M8" s="4"/>
      <c r="N8" s="4"/>
      <c r="O8" s="4">
        <f t="shared" si="0"/>
        <v>0</v>
      </c>
      <c r="P8" s="4"/>
    </row>
    <row r="9" spans="1:16" x14ac:dyDescent="0.25">
      <c r="A9" s="4">
        <v>860007336</v>
      </c>
      <c r="B9" s="4">
        <v>906206962</v>
      </c>
      <c r="C9" s="4">
        <v>282553</v>
      </c>
      <c r="D9" s="5">
        <v>43352</v>
      </c>
      <c r="E9" s="4"/>
      <c r="F9" s="4">
        <v>282553</v>
      </c>
      <c r="G9" s="4">
        <v>0</v>
      </c>
      <c r="H9" s="4">
        <v>0</v>
      </c>
      <c r="I9" s="4"/>
      <c r="J9" s="4"/>
      <c r="K9" s="4"/>
      <c r="L9" s="4"/>
      <c r="M9" s="4"/>
      <c r="N9" s="4"/>
      <c r="O9" s="4">
        <f t="shared" si="0"/>
        <v>0</v>
      </c>
      <c r="P9" s="4"/>
    </row>
    <row r="10" spans="1:16" x14ac:dyDescent="0.25">
      <c r="A10" s="4">
        <v>860007336</v>
      </c>
      <c r="B10" s="4">
        <v>906211700</v>
      </c>
      <c r="C10" s="4">
        <v>388000</v>
      </c>
      <c r="D10" s="5">
        <v>43380</v>
      </c>
      <c r="E10" s="4"/>
      <c r="F10" s="4">
        <v>388000</v>
      </c>
      <c r="G10" s="4">
        <v>0</v>
      </c>
      <c r="H10" s="4">
        <v>0</v>
      </c>
      <c r="I10" s="4"/>
      <c r="J10" s="4"/>
      <c r="K10" s="4"/>
      <c r="L10" s="4"/>
      <c r="M10" s="4"/>
      <c r="N10" s="4"/>
      <c r="O10" s="4">
        <f t="shared" si="0"/>
        <v>0</v>
      </c>
      <c r="P10" s="4"/>
    </row>
    <row r="11" spans="1:16" x14ac:dyDescent="0.25">
      <c r="A11" s="4">
        <v>860007336</v>
      </c>
      <c r="B11" s="4">
        <v>906213249</v>
      </c>
      <c r="C11" s="4">
        <v>3859062</v>
      </c>
      <c r="D11" s="5">
        <v>43391</v>
      </c>
      <c r="E11" s="4"/>
      <c r="F11" s="4">
        <v>3737574</v>
      </c>
      <c r="G11" s="4">
        <v>0</v>
      </c>
      <c r="H11" s="4">
        <v>0</v>
      </c>
      <c r="I11" s="4"/>
      <c r="J11" s="4">
        <v>121488</v>
      </c>
      <c r="K11" s="4"/>
      <c r="L11" s="4"/>
      <c r="M11" s="4"/>
      <c r="N11" s="4"/>
      <c r="O11" s="4">
        <f t="shared" si="0"/>
        <v>0</v>
      </c>
      <c r="P11" s="4"/>
    </row>
    <row r="12" spans="1:16" x14ac:dyDescent="0.25">
      <c r="A12" s="4">
        <v>860007336</v>
      </c>
      <c r="B12" s="4">
        <v>906213962</v>
      </c>
      <c r="C12" s="4">
        <v>51300</v>
      </c>
      <c r="D12" s="5">
        <v>43396</v>
      </c>
      <c r="E12" s="4"/>
      <c r="F12" s="4">
        <v>51300</v>
      </c>
      <c r="G12" s="4">
        <v>0</v>
      </c>
      <c r="H12" s="4">
        <v>0</v>
      </c>
      <c r="I12" s="4"/>
      <c r="J12" s="4"/>
      <c r="K12" s="4"/>
      <c r="L12" s="4"/>
      <c r="M12" s="4"/>
      <c r="N12" s="4"/>
      <c r="O12" s="4">
        <f t="shared" si="0"/>
        <v>0</v>
      </c>
      <c r="P12" s="4"/>
    </row>
    <row r="13" spans="1:16" x14ac:dyDescent="0.25">
      <c r="A13" s="4">
        <v>860007336</v>
      </c>
      <c r="B13" s="4">
        <v>906223260</v>
      </c>
      <c r="C13" s="4">
        <v>205200</v>
      </c>
      <c r="D13" s="5">
        <v>43452</v>
      </c>
      <c r="E13" s="4"/>
      <c r="F13" s="4">
        <v>205200</v>
      </c>
      <c r="G13" s="4">
        <v>0</v>
      </c>
      <c r="H13" s="4">
        <v>0</v>
      </c>
      <c r="I13" s="4"/>
      <c r="J13" s="4"/>
      <c r="K13" s="4"/>
      <c r="L13" s="4"/>
      <c r="M13" s="4"/>
      <c r="N13" s="4"/>
      <c r="O13" s="4">
        <f t="shared" si="0"/>
        <v>0</v>
      </c>
      <c r="P13" s="4"/>
    </row>
    <row r="14" spans="1:16" x14ac:dyDescent="0.25">
      <c r="A14" s="4">
        <v>860007336</v>
      </c>
      <c r="B14" s="4" t="s">
        <v>5</v>
      </c>
      <c r="C14" s="4">
        <v>471666</v>
      </c>
      <c r="D14" s="5">
        <v>43493</v>
      </c>
      <c r="E14" s="4"/>
      <c r="F14" s="4">
        <v>471666</v>
      </c>
      <c r="G14" s="4">
        <v>0</v>
      </c>
      <c r="H14" s="4">
        <v>0</v>
      </c>
      <c r="I14" s="4"/>
      <c r="J14" s="4"/>
      <c r="K14" s="4"/>
      <c r="L14" s="4"/>
      <c r="M14" s="4"/>
      <c r="N14" s="4"/>
      <c r="O14" s="4">
        <f t="shared" si="0"/>
        <v>0</v>
      </c>
      <c r="P14" s="4"/>
    </row>
    <row r="15" spans="1:16" x14ac:dyDescent="0.25">
      <c r="A15" s="4">
        <v>860007336</v>
      </c>
      <c r="B15" s="4" t="s">
        <v>6</v>
      </c>
      <c r="C15" s="4">
        <v>54400</v>
      </c>
      <c r="D15" s="5">
        <v>43543</v>
      </c>
      <c r="E15" s="4"/>
      <c r="F15" s="4">
        <v>54400</v>
      </c>
      <c r="G15" s="4">
        <v>0</v>
      </c>
      <c r="H15" s="4">
        <v>0</v>
      </c>
      <c r="I15" s="4"/>
      <c r="J15" s="4"/>
      <c r="K15" s="4"/>
      <c r="L15" s="4"/>
      <c r="M15" s="4"/>
      <c r="N15" s="4"/>
      <c r="O15" s="4">
        <f t="shared" si="0"/>
        <v>0</v>
      </c>
      <c r="P15" s="4"/>
    </row>
    <row r="16" spans="1:16" x14ac:dyDescent="0.25">
      <c r="A16" s="4">
        <v>860007336</v>
      </c>
      <c r="B16" s="4" t="s">
        <v>7</v>
      </c>
      <c r="C16" s="4">
        <v>3117552</v>
      </c>
      <c r="D16" s="5">
        <v>43544</v>
      </c>
      <c r="E16" s="4"/>
      <c r="F16" s="4">
        <v>2900461</v>
      </c>
      <c r="G16" s="4">
        <v>0</v>
      </c>
      <c r="H16" s="4">
        <v>0</v>
      </c>
      <c r="I16" s="4"/>
      <c r="J16" s="4">
        <v>217091</v>
      </c>
      <c r="K16" s="4"/>
      <c r="L16" s="4"/>
      <c r="M16" s="4"/>
      <c r="N16" s="4"/>
      <c r="O16" s="4">
        <f t="shared" si="0"/>
        <v>0</v>
      </c>
      <c r="P16" s="4"/>
    </row>
    <row r="17" spans="1:16" x14ac:dyDescent="0.25">
      <c r="A17" s="4">
        <v>860007336</v>
      </c>
      <c r="B17" s="4" t="s">
        <v>8</v>
      </c>
      <c r="C17" s="4">
        <v>91129</v>
      </c>
      <c r="D17" s="5">
        <v>43607</v>
      </c>
      <c r="E17" s="4"/>
      <c r="F17" s="4">
        <v>91129</v>
      </c>
      <c r="G17" s="4">
        <v>0</v>
      </c>
      <c r="H17" s="4">
        <v>0</v>
      </c>
      <c r="I17" s="4"/>
      <c r="J17" s="4"/>
      <c r="K17" s="4"/>
      <c r="L17" s="4"/>
      <c r="M17" s="4"/>
      <c r="N17" s="4"/>
      <c r="O17" s="4">
        <f t="shared" si="0"/>
        <v>0</v>
      </c>
      <c r="P17" s="4"/>
    </row>
    <row r="18" spans="1:16" x14ac:dyDescent="0.25">
      <c r="A18" s="4">
        <v>860007336</v>
      </c>
      <c r="B18" s="4" t="s">
        <v>9</v>
      </c>
      <c r="C18" s="4">
        <v>217600</v>
      </c>
      <c r="D18" s="5">
        <v>43621</v>
      </c>
      <c r="E18" s="4"/>
      <c r="F18" s="4">
        <v>217600</v>
      </c>
      <c r="G18" s="4">
        <v>0</v>
      </c>
      <c r="H18" s="4">
        <v>0</v>
      </c>
      <c r="I18" s="4"/>
      <c r="J18" s="4"/>
      <c r="K18" s="4"/>
      <c r="L18" s="4"/>
      <c r="M18" s="4"/>
      <c r="N18" s="4"/>
      <c r="O18" s="4">
        <f t="shared" si="0"/>
        <v>0</v>
      </c>
      <c r="P18" s="4"/>
    </row>
    <row r="19" spans="1:16" x14ac:dyDescent="0.25">
      <c r="A19" s="4">
        <v>860007336</v>
      </c>
      <c r="B19" s="4" t="s">
        <v>10</v>
      </c>
      <c r="C19" s="4">
        <v>523282</v>
      </c>
      <c r="D19" s="5">
        <v>43626</v>
      </c>
      <c r="E19" s="4"/>
      <c r="F19" s="4">
        <v>523282</v>
      </c>
      <c r="G19" s="4">
        <v>0</v>
      </c>
      <c r="H19" s="4">
        <v>0</v>
      </c>
      <c r="I19" s="4"/>
      <c r="J19" s="4"/>
      <c r="K19" s="4"/>
      <c r="L19" s="4"/>
      <c r="M19" s="4"/>
      <c r="N19" s="4"/>
      <c r="O19" s="4">
        <f t="shared" si="0"/>
        <v>0</v>
      </c>
      <c r="P19" s="4"/>
    </row>
    <row r="20" spans="1:16" x14ac:dyDescent="0.25">
      <c r="A20" s="4">
        <v>860007336</v>
      </c>
      <c r="B20" s="4" t="s">
        <v>11</v>
      </c>
      <c r="C20" s="4">
        <v>268900</v>
      </c>
      <c r="D20" s="5">
        <v>43628</v>
      </c>
      <c r="E20" s="4"/>
      <c r="F20" s="4">
        <v>54400</v>
      </c>
      <c r="G20" s="4">
        <v>0</v>
      </c>
      <c r="H20" s="4">
        <v>0</v>
      </c>
      <c r="I20" s="4"/>
      <c r="J20" s="4">
        <v>214500</v>
      </c>
      <c r="K20" s="4"/>
      <c r="L20" s="4"/>
      <c r="M20" s="4"/>
      <c r="N20" s="4"/>
      <c r="O20" s="4">
        <f t="shared" si="0"/>
        <v>0</v>
      </c>
      <c r="P20" s="4"/>
    </row>
    <row r="21" spans="1:16" x14ac:dyDescent="0.25">
      <c r="A21" s="4">
        <v>860007336</v>
      </c>
      <c r="B21" s="4" t="s">
        <v>12</v>
      </c>
      <c r="C21" s="4">
        <v>151242</v>
      </c>
      <c r="D21" s="5">
        <v>43628</v>
      </c>
      <c r="E21" s="4"/>
      <c r="F21" s="4">
        <v>151242</v>
      </c>
      <c r="G21" s="4">
        <v>0</v>
      </c>
      <c r="H21" s="4">
        <v>0</v>
      </c>
      <c r="I21" s="4"/>
      <c r="J21" s="4"/>
      <c r="K21" s="4"/>
      <c r="L21" s="4"/>
      <c r="M21" s="4"/>
      <c r="N21" s="4"/>
      <c r="O21" s="4">
        <f t="shared" si="0"/>
        <v>0</v>
      </c>
      <c r="P21" s="4"/>
    </row>
    <row r="22" spans="1:16" x14ac:dyDescent="0.25">
      <c r="A22" s="4">
        <v>860007336</v>
      </c>
      <c r="B22" s="4" t="s">
        <v>13</v>
      </c>
      <c r="C22" s="4">
        <v>57910</v>
      </c>
      <c r="D22" s="5">
        <v>43637</v>
      </c>
      <c r="E22" s="4"/>
      <c r="F22" s="4">
        <v>57910</v>
      </c>
      <c r="G22" s="4">
        <v>0</v>
      </c>
      <c r="H22" s="4">
        <v>0</v>
      </c>
      <c r="I22" s="4"/>
      <c r="J22" s="4"/>
      <c r="K22" s="4"/>
      <c r="L22" s="4"/>
      <c r="M22" s="4"/>
      <c r="N22" s="4"/>
      <c r="O22" s="4">
        <f t="shared" si="0"/>
        <v>0</v>
      </c>
      <c r="P22" s="4"/>
    </row>
    <row r="23" spans="1:16" x14ac:dyDescent="0.25">
      <c r="A23" s="4">
        <v>860007336</v>
      </c>
      <c r="B23" s="4" t="s">
        <v>14</v>
      </c>
      <c r="C23" s="4">
        <v>178433</v>
      </c>
      <c r="D23" s="5">
        <v>43657</v>
      </c>
      <c r="E23" s="4"/>
      <c r="F23" s="4">
        <v>178433</v>
      </c>
      <c r="G23" s="4">
        <v>0</v>
      </c>
      <c r="H23" s="4">
        <v>0</v>
      </c>
      <c r="I23" s="4"/>
      <c r="J23" s="4"/>
      <c r="K23" s="4"/>
      <c r="L23" s="4"/>
      <c r="M23" s="4"/>
      <c r="N23" s="4"/>
      <c r="O23" s="4">
        <f t="shared" si="0"/>
        <v>0</v>
      </c>
      <c r="P23" s="4"/>
    </row>
    <row r="24" spans="1:16" x14ac:dyDescent="0.25">
      <c r="A24" s="4">
        <v>860007336</v>
      </c>
      <c r="B24" s="4" t="s">
        <v>15</v>
      </c>
      <c r="C24" s="4">
        <v>54400</v>
      </c>
      <c r="D24" s="5">
        <v>43675</v>
      </c>
      <c r="E24" s="4"/>
      <c r="F24" s="4">
        <v>54400</v>
      </c>
      <c r="G24" s="4">
        <v>0</v>
      </c>
      <c r="H24" s="4">
        <v>0</v>
      </c>
      <c r="I24" s="4"/>
      <c r="J24" s="4"/>
      <c r="K24" s="4"/>
      <c r="L24" s="4"/>
      <c r="M24" s="4"/>
      <c r="N24" s="4"/>
      <c r="O24" s="4">
        <f t="shared" si="0"/>
        <v>0</v>
      </c>
      <c r="P24" s="4"/>
    </row>
    <row r="25" spans="1:16" x14ac:dyDescent="0.25">
      <c r="A25" s="4">
        <v>860007336</v>
      </c>
      <c r="B25" s="4" t="s">
        <v>16</v>
      </c>
      <c r="C25" s="4">
        <v>101100</v>
      </c>
      <c r="D25" s="5">
        <v>43685</v>
      </c>
      <c r="E25" s="4"/>
      <c r="F25" s="4">
        <v>101100</v>
      </c>
      <c r="G25" s="4">
        <v>0</v>
      </c>
      <c r="H25" s="4">
        <v>0</v>
      </c>
      <c r="I25" s="4"/>
      <c r="J25" s="4"/>
      <c r="K25" s="4"/>
      <c r="L25" s="4"/>
      <c r="M25" s="4"/>
      <c r="N25" s="4"/>
      <c r="O25" s="4">
        <f t="shared" si="0"/>
        <v>0</v>
      </c>
      <c r="P25" s="4"/>
    </row>
    <row r="26" spans="1:16" x14ac:dyDescent="0.25">
      <c r="A26" s="4">
        <v>860007336</v>
      </c>
      <c r="B26" s="4" t="s">
        <v>17</v>
      </c>
      <c r="C26" s="4">
        <v>206210</v>
      </c>
      <c r="D26" s="5">
        <v>43704</v>
      </c>
      <c r="E26" s="4"/>
      <c r="F26" s="4">
        <v>206210</v>
      </c>
      <c r="G26" s="4">
        <v>0</v>
      </c>
      <c r="H26" s="4">
        <v>0</v>
      </c>
      <c r="I26" s="4"/>
      <c r="J26" s="4"/>
      <c r="K26" s="4"/>
      <c r="L26" s="4"/>
      <c r="M26" s="4"/>
      <c r="N26" s="4"/>
      <c r="O26" s="4">
        <f t="shared" si="0"/>
        <v>0</v>
      </c>
      <c r="P26" s="4"/>
    </row>
    <row r="27" spans="1:16" x14ac:dyDescent="0.25">
      <c r="A27" s="4">
        <v>860007336</v>
      </c>
      <c r="B27" s="4" t="s">
        <v>18</v>
      </c>
      <c r="C27" s="4">
        <v>54400</v>
      </c>
      <c r="D27" s="5">
        <v>43723</v>
      </c>
      <c r="E27" s="4"/>
      <c r="F27" s="4">
        <v>54400</v>
      </c>
      <c r="G27" s="4">
        <v>0</v>
      </c>
      <c r="H27" s="4">
        <v>0</v>
      </c>
      <c r="I27" s="4"/>
      <c r="J27" s="4"/>
      <c r="K27" s="4"/>
      <c r="L27" s="4"/>
      <c r="M27" s="4"/>
      <c r="N27" s="4"/>
      <c r="O27" s="4">
        <f t="shared" si="0"/>
        <v>0</v>
      </c>
      <c r="P27" s="4"/>
    </row>
    <row r="28" spans="1:16" x14ac:dyDescent="0.25">
      <c r="A28" s="4">
        <v>860007336</v>
      </c>
      <c r="B28" s="4" t="s">
        <v>19</v>
      </c>
      <c r="C28" s="4">
        <v>1287405</v>
      </c>
      <c r="D28" s="5">
        <v>43731</v>
      </c>
      <c r="E28" s="4"/>
      <c r="F28" s="4"/>
      <c r="G28" s="4">
        <v>0</v>
      </c>
      <c r="H28" s="4">
        <v>0</v>
      </c>
      <c r="I28" s="4">
        <v>1287405</v>
      </c>
      <c r="J28" s="4"/>
      <c r="K28" s="4"/>
      <c r="L28" s="4"/>
      <c r="M28" s="4"/>
      <c r="N28" s="4" t="s">
        <v>48</v>
      </c>
      <c r="O28" s="4">
        <f t="shared" si="0"/>
        <v>0</v>
      </c>
      <c r="P28" s="4"/>
    </row>
    <row r="29" spans="1:16" x14ac:dyDescent="0.25">
      <c r="A29" s="4">
        <v>860007336</v>
      </c>
      <c r="B29" s="4" t="s">
        <v>20</v>
      </c>
      <c r="C29" s="4">
        <v>110887</v>
      </c>
      <c r="D29" s="5">
        <v>43745</v>
      </c>
      <c r="E29" s="4"/>
      <c r="F29" s="4"/>
      <c r="G29" s="4">
        <v>0</v>
      </c>
      <c r="H29" s="4">
        <v>0</v>
      </c>
      <c r="I29" s="4">
        <v>110887</v>
      </c>
      <c r="J29" s="4"/>
      <c r="K29" s="4"/>
      <c r="L29" s="4"/>
      <c r="M29" s="4"/>
      <c r="N29" s="4" t="s">
        <v>48</v>
      </c>
      <c r="O29" s="4">
        <f t="shared" si="0"/>
        <v>0</v>
      </c>
      <c r="P29" s="4"/>
    </row>
    <row r="30" spans="1:16" x14ac:dyDescent="0.25">
      <c r="A30" s="4">
        <v>860007336</v>
      </c>
      <c r="B30" s="4" t="s">
        <v>21</v>
      </c>
      <c r="C30" s="4">
        <v>217600</v>
      </c>
      <c r="D30" s="5">
        <v>43768</v>
      </c>
      <c r="E30" s="4"/>
      <c r="F30" s="4">
        <v>217600</v>
      </c>
      <c r="G30" s="4">
        <v>0</v>
      </c>
      <c r="H30" s="4">
        <v>0</v>
      </c>
      <c r="I30" s="4"/>
      <c r="J30" s="4"/>
      <c r="K30" s="4"/>
      <c r="L30" s="4"/>
      <c r="M30" s="4"/>
      <c r="N30" s="4"/>
      <c r="O30" s="4">
        <f t="shared" si="0"/>
        <v>0</v>
      </c>
      <c r="P30" s="4"/>
    </row>
    <row r="31" spans="1:16" x14ac:dyDescent="0.25">
      <c r="A31" s="4">
        <v>860007336</v>
      </c>
      <c r="B31" s="4" t="s">
        <v>22</v>
      </c>
      <c r="C31" s="4">
        <v>237803</v>
      </c>
      <c r="D31" s="5">
        <v>43768</v>
      </c>
      <c r="E31" s="4"/>
      <c r="F31" s="4">
        <v>237803</v>
      </c>
      <c r="G31" s="4">
        <v>0</v>
      </c>
      <c r="H31" s="4">
        <v>0</v>
      </c>
      <c r="I31" s="4"/>
      <c r="J31" s="4"/>
      <c r="K31" s="4"/>
      <c r="L31" s="4"/>
      <c r="M31" s="4"/>
      <c r="N31" s="4"/>
      <c r="O31" s="4">
        <f t="shared" si="0"/>
        <v>0</v>
      </c>
      <c r="P31" s="4"/>
    </row>
    <row r="32" spans="1:16" x14ac:dyDescent="0.25">
      <c r="A32" s="4">
        <v>860007336</v>
      </c>
      <c r="B32" s="4" t="s">
        <v>23</v>
      </c>
      <c r="C32" s="4">
        <v>56440</v>
      </c>
      <c r="D32" s="5">
        <v>43768</v>
      </c>
      <c r="E32" s="4"/>
      <c r="F32" s="4">
        <v>56440</v>
      </c>
      <c r="G32" s="4">
        <v>0</v>
      </c>
      <c r="H32" s="4">
        <v>0</v>
      </c>
      <c r="I32" s="4"/>
      <c r="J32" s="4"/>
      <c r="K32" s="4"/>
      <c r="L32" s="4"/>
      <c r="M32" s="4"/>
      <c r="N32" s="4"/>
      <c r="O32" s="4">
        <f t="shared" si="0"/>
        <v>0</v>
      </c>
      <c r="P32" s="4"/>
    </row>
    <row r="33" spans="1:16" x14ac:dyDescent="0.25">
      <c r="A33" s="4">
        <v>860007336</v>
      </c>
      <c r="B33" s="4" t="s">
        <v>24</v>
      </c>
      <c r="C33" s="4">
        <v>29082278</v>
      </c>
      <c r="D33" s="5">
        <v>43788</v>
      </c>
      <c r="E33" s="4"/>
      <c r="F33" s="4"/>
      <c r="G33" s="4">
        <v>0</v>
      </c>
      <c r="H33" s="4">
        <v>0</v>
      </c>
      <c r="I33" s="4">
        <v>29082278</v>
      </c>
      <c r="J33" s="4"/>
      <c r="K33" s="4"/>
      <c r="L33" s="4"/>
      <c r="M33" s="4"/>
      <c r="N33" s="4" t="s">
        <v>235</v>
      </c>
      <c r="O33" s="4">
        <f t="shared" si="0"/>
        <v>0</v>
      </c>
      <c r="P33" s="4"/>
    </row>
    <row r="34" spans="1:16" x14ac:dyDescent="0.25">
      <c r="A34" s="4">
        <v>860007336</v>
      </c>
      <c r="B34" s="4" t="s">
        <v>25</v>
      </c>
      <c r="C34" s="4">
        <v>54400</v>
      </c>
      <c r="D34" s="5">
        <v>43789</v>
      </c>
      <c r="E34" s="4"/>
      <c r="F34" s="4">
        <v>54400</v>
      </c>
      <c r="G34" s="4">
        <v>0</v>
      </c>
      <c r="H34" s="4">
        <v>0</v>
      </c>
      <c r="I34" s="4"/>
      <c r="J34" s="4"/>
      <c r="K34" s="4"/>
      <c r="L34" s="4"/>
      <c r="M34" s="4"/>
      <c r="N34" s="4"/>
      <c r="O34" s="4">
        <f t="shared" si="0"/>
        <v>0</v>
      </c>
      <c r="P34" s="4"/>
    </row>
    <row r="35" spans="1:16" x14ac:dyDescent="0.25">
      <c r="A35" s="4">
        <v>860007336</v>
      </c>
      <c r="B35" s="4" t="s">
        <v>26</v>
      </c>
      <c r="C35" s="4">
        <v>261724</v>
      </c>
      <c r="D35" s="5">
        <v>43789</v>
      </c>
      <c r="E35" s="4"/>
      <c r="F35" s="4">
        <v>261724</v>
      </c>
      <c r="G35" s="4">
        <v>0</v>
      </c>
      <c r="H35" s="4">
        <v>0</v>
      </c>
      <c r="I35" s="4"/>
      <c r="J35" s="4"/>
      <c r="K35" s="4"/>
      <c r="L35" s="4"/>
      <c r="M35" s="4"/>
      <c r="N35" s="4"/>
      <c r="O35" s="4">
        <f t="shared" si="0"/>
        <v>0</v>
      </c>
      <c r="P35" s="4"/>
    </row>
    <row r="36" spans="1:16" x14ac:dyDescent="0.25">
      <c r="A36" s="4">
        <v>860007336</v>
      </c>
      <c r="B36" s="4" t="s">
        <v>27</v>
      </c>
      <c r="C36" s="4">
        <v>1780944</v>
      </c>
      <c r="D36" s="5">
        <v>43794</v>
      </c>
      <c r="E36" s="4"/>
      <c r="F36" s="4"/>
      <c r="G36" s="4">
        <v>0</v>
      </c>
      <c r="H36" s="4">
        <v>0</v>
      </c>
      <c r="I36" s="4">
        <v>1780944</v>
      </c>
      <c r="J36" s="4"/>
      <c r="K36" s="4"/>
      <c r="L36" s="4"/>
      <c r="M36" s="4"/>
      <c r="N36" s="4" t="s">
        <v>48</v>
      </c>
      <c r="O36" s="4">
        <f t="shared" si="0"/>
        <v>0</v>
      </c>
      <c r="P36" s="4"/>
    </row>
    <row r="37" spans="1:16" x14ac:dyDescent="0.25">
      <c r="A37" s="4">
        <v>860007336</v>
      </c>
      <c r="B37" s="4" t="s">
        <v>28</v>
      </c>
      <c r="C37" s="4">
        <v>84016</v>
      </c>
      <c r="D37" s="5">
        <v>43796</v>
      </c>
      <c r="E37" s="4"/>
      <c r="F37" s="4">
        <v>84016</v>
      </c>
      <c r="G37" s="4">
        <v>0</v>
      </c>
      <c r="H37" s="4">
        <v>0</v>
      </c>
      <c r="I37" s="4"/>
      <c r="J37" s="4"/>
      <c r="K37" s="4"/>
      <c r="L37" s="4"/>
      <c r="M37" s="4"/>
      <c r="N37" s="4"/>
      <c r="O37" s="4">
        <f t="shared" si="0"/>
        <v>0</v>
      </c>
      <c r="P37" s="4"/>
    </row>
    <row r="38" spans="1:16" x14ac:dyDescent="0.25">
      <c r="A38" s="4">
        <v>860007336</v>
      </c>
      <c r="B38" s="4" t="s">
        <v>29</v>
      </c>
      <c r="C38" s="4">
        <v>319922</v>
      </c>
      <c r="D38" s="5">
        <v>43797</v>
      </c>
      <c r="E38" s="4"/>
      <c r="F38" s="4">
        <v>319922</v>
      </c>
      <c r="G38" s="4">
        <v>0</v>
      </c>
      <c r="H38" s="4">
        <v>0</v>
      </c>
      <c r="I38" s="4"/>
      <c r="J38" s="4"/>
      <c r="K38" s="4"/>
      <c r="L38" s="4"/>
      <c r="M38" s="4"/>
      <c r="N38" s="4"/>
      <c r="O38" s="4">
        <f t="shared" si="0"/>
        <v>0</v>
      </c>
      <c r="P38" s="4"/>
    </row>
    <row r="39" spans="1:16" x14ac:dyDescent="0.25">
      <c r="A39" s="4">
        <v>860007336</v>
      </c>
      <c r="B39" s="4" t="s">
        <v>30</v>
      </c>
      <c r="C39" s="4">
        <v>1123485</v>
      </c>
      <c r="D39" s="5">
        <v>43797</v>
      </c>
      <c r="E39" s="4"/>
      <c r="F39" s="4">
        <v>1123485</v>
      </c>
      <c r="G39" s="4">
        <v>0</v>
      </c>
      <c r="H39" s="4">
        <v>0</v>
      </c>
      <c r="I39" s="4"/>
      <c r="J39" s="4"/>
      <c r="K39" s="4"/>
      <c r="L39" s="4"/>
      <c r="M39" s="4"/>
      <c r="N39" s="4"/>
      <c r="O39" s="4">
        <f t="shared" si="0"/>
        <v>0</v>
      </c>
      <c r="P39" s="4"/>
    </row>
    <row r="40" spans="1:16" x14ac:dyDescent="0.25">
      <c r="A40" s="4">
        <v>860007336</v>
      </c>
      <c r="B40" s="4" t="s">
        <v>31</v>
      </c>
      <c r="C40" s="4">
        <v>104900</v>
      </c>
      <c r="D40" s="5">
        <v>43828</v>
      </c>
      <c r="E40" s="4"/>
      <c r="F40" s="4">
        <v>104900</v>
      </c>
      <c r="G40" s="4">
        <v>0</v>
      </c>
      <c r="H40" s="4">
        <v>0</v>
      </c>
      <c r="I40" s="4"/>
      <c r="J40" s="4"/>
      <c r="K40" s="4"/>
      <c r="L40" s="4"/>
      <c r="M40" s="4"/>
      <c r="N40" s="4"/>
      <c r="O40" s="4">
        <f t="shared" si="0"/>
        <v>0</v>
      </c>
      <c r="P40" s="4"/>
    </row>
    <row r="41" spans="1:16" x14ac:dyDescent="0.25">
      <c r="A41" s="4">
        <v>860007336</v>
      </c>
      <c r="B41" s="4" t="s">
        <v>32</v>
      </c>
      <c r="C41" s="4">
        <v>392000</v>
      </c>
      <c r="D41" s="5">
        <v>43828</v>
      </c>
      <c r="E41" s="4"/>
      <c r="F41" s="4">
        <v>392000</v>
      </c>
      <c r="G41" s="4">
        <v>0</v>
      </c>
      <c r="H41" s="4">
        <v>0</v>
      </c>
      <c r="I41" s="4"/>
      <c r="J41" s="4"/>
      <c r="K41" s="4"/>
      <c r="L41" s="4"/>
      <c r="M41" s="4"/>
      <c r="N41" s="4"/>
      <c r="O41" s="4">
        <f t="shared" si="0"/>
        <v>0</v>
      </c>
      <c r="P41" s="4"/>
    </row>
    <row r="42" spans="1:16" x14ac:dyDescent="0.25">
      <c r="A42" s="4">
        <v>860007336</v>
      </c>
      <c r="B42" s="4" t="s">
        <v>33</v>
      </c>
      <c r="C42" s="4">
        <v>230500</v>
      </c>
      <c r="D42" s="5">
        <v>43836</v>
      </c>
      <c r="E42" s="4"/>
      <c r="F42" s="4">
        <v>230500</v>
      </c>
      <c r="G42" s="4">
        <v>0</v>
      </c>
      <c r="H42" s="4">
        <v>0</v>
      </c>
      <c r="I42" s="4"/>
      <c r="J42" s="4"/>
      <c r="K42" s="4"/>
      <c r="L42" s="4"/>
      <c r="M42" s="4"/>
      <c r="N42" s="4"/>
      <c r="O42" s="4">
        <f t="shared" si="0"/>
        <v>0</v>
      </c>
      <c r="P42" s="4"/>
    </row>
    <row r="43" spans="1:16" x14ac:dyDescent="0.25">
      <c r="A43" s="4">
        <v>860007336</v>
      </c>
      <c r="B43" s="4" t="s">
        <v>34</v>
      </c>
      <c r="C43" s="4">
        <v>20800</v>
      </c>
      <c r="D43" s="5">
        <v>43837</v>
      </c>
      <c r="E43" s="4"/>
      <c r="F43" s="4"/>
      <c r="G43" s="4">
        <v>0</v>
      </c>
      <c r="H43" s="4">
        <v>0</v>
      </c>
      <c r="I43" s="4">
        <v>20800</v>
      </c>
      <c r="J43" s="4"/>
      <c r="K43" s="4"/>
      <c r="L43" s="4"/>
      <c r="M43" s="4"/>
      <c r="N43" s="4" t="s">
        <v>235</v>
      </c>
      <c r="O43" s="4">
        <f t="shared" si="0"/>
        <v>0</v>
      </c>
      <c r="P43" s="4"/>
    </row>
    <row r="44" spans="1:16" x14ac:dyDescent="0.25">
      <c r="A44" s="4">
        <v>860007336</v>
      </c>
      <c r="B44" s="4" t="s">
        <v>35</v>
      </c>
      <c r="C44" s="4">
        <v>103970</v>
      </c>
      <c r="D44" s="5">
        <v>43842</v>
      </c>
      <c r="E44" s="4"/>
      <c r="F44" s="4">
        <v>103970</v>
      </c>
      <c r="G44" s="4">
        <v>0</v>
      </c>
      <c r="H44" s="4">
        <v>0</v>
      </c>
      <c r="I44" s="4"/>
      <c r="J44" s="4"/>
      <c r="K44" s="4"/>
      <c r="L44" s="4"/>
      <c r="M44" s="4"/>
      <c r="N44" s="4"/>
      <c r="O44" s="4">
        <f t="shared" si="0"/>
        <v>0</v>
      </c>
      <c r="P44" s="4"/>
    </row>
    <row r="45" spans="1:16" x14ac:dyDescent="0.25">
      <c r="A45" s="4">
        <v>860007336</v>
      </c>
      <c r="B45" s="4" t="s">
        <v>36</v>
      </c>
      <c r="C45" s="4">
        <v>337400</v>
      </c>
      <c r="D45" s="5">
        <v>43861</v>
      </c>
      <c r="E45" s="4"/>
      <c r="F45" s="4">
        <v>337400</v>
      </c>
      <c r="G45" s="4">
        <v>0</v>
      </c>
      <c r="H45" s="4">
        <v>0</v>
      </c>
      <c r="I45" s="4"/>
      <c r="J45" s="4"/>
      <c r="K45" s="4"/>
      <c r="L45" s="4"/>
      <c r="M45" s="4"/>
      <c r="N45" s="4"/>
      <c r="O45" s="4">
        <f t="shared" si="0"/>
        <v>0</v>
      </c>
      <c r="P45" s="4"/>
    </row>
    <row r="46" spans="1:16" x14ac:dyDescent="0.25">
      <c r="A46" s="4">
        <v>860007336</v>
      </c>
      <c r="B46" s="4" t="s">
        <v>37</v>
      </c>
      <c r="C46" s="4">
        <v>1156344</v>
      </c>
      <c r="D46" s="5">
        <v>43864</v>
      </c>
      <c r="E46" s="4"/>
      <c r="F46" s="4"/>
      <c r="G46" s="4">
        <v>0</v>
      </c>
      <c r="H46" s="4">
        <v>0</v>
      </c>
      <c r="I46" s="4">
        <v>1156344</v>
      </c>
      <c r="J46" s="4"/>
      <c r="K46" s="4"/>
      <c r="L46" s="4"/>
      <c r="M46" s="4"/>
      <c r="N46" s="4" t="s">
        <v>236</v>
      </c>
      <c r="O46" s="4">
        <f t="shared" si="0"/>
        <v>0</v>
      </c>
      <c r="P46" s="4"/>
    </row>
    <row r="47" spans="1:16" x14ac:dyDescent="0.25">
      <c r="A47" s="4">
        <v>860007336</v>
      </c>
      <c r="B47" s="4" t="s">
        <v>38</v>
      </c>
      <c r="C47" s="4">
        <v>259482</v>
      </c>
      <c r="D47" s="5">
        <v>43873</v>
      </c>
      <c r="E47" s="4"/>
      <c r="F47" s="4">
        <v>203302</v>
      </c>
      <c r="G47" s="4">
        <v>0</v>
      </c>
      <c r="H47" s="4">
        <v>0</v>
      </c>
      <c r="I47" s="4"/>
      <c r="J47" s="4">
        <v>56180</v>
      </c>
      <c r="K47" s="4"/>
      <c r="L47" s="4"/>
      <c r="M47" s="4"/>
      <c r="N47" s="4"/>
      <c r="O47" s="4">
        <f t="shared" si="0"/>
        <v>0</v>
      </c>
      <c r="P47" s="4"/>
    </row>
    <row r="48" spans="1:16" x14ac:dyDescent="0.25">
      <c r="A48" s="4">
        <v>860007336</v>
      </c>
      <c r="B48" s="4" t="s">
        <v>39</v>
      </c>
      <c r="C48" s="4">
        <v>195455</v>
      </c>
      <c r="D48" s="5">
        <v>43886</v>
      </c>
      <c r="E48" s="4"/>
      <c r="F48" s="4"/>
      <c r="G48" s="4">
        <v>0</v>
      </c>
      <c r="H48" s="4">
        <v>0</v>
      </c>
      <c r="I48" s="4">
        <v>195455</v>
      </c>
      <c r="J48" s="4"/>
      <c r="K48" s="4"/>
      <c r="L48" s="4"/>
      <c r="M48" s="4"/>
      <c r="N48" s="4" t="s">
        <v>48</v>
      </c>
      <c r="O48" s="4">
        <f t="shared" si="0"/>
        <v>0</v>
      </c>
      <c r="P48" s="4"/>
    </row>
    <row r="49" spans="1:16" x14ac:dyDescent="0.25">
      <c r="A49" s="4">
        <v>860007336</v>
      </c>
      <c r="B49" s="4" t="s">
        <v>40</v>
      </c>
      <c r="C49" s="4">
        <v>158355</v>
      </c>
      <c r="D49" s="5">
        <v>43892</v>
      </c>
      <c r="E49" s="4"/>
      <c r="F49" s="4"/>
      <c r="G49" s="4">
        <v>0</v>
      </c>
      <c r="H49" s="4">
        <v>0</v>
      </c>
      <c r="I49" s="4">
        <v>158355</v>
      </c>
      <c r="J49" s="4"/>
      <c r="K49" s="4"/>
      <c r="L49" s="4"/>
      <c r="M49" s="4"/>
      <c r="N49" s="4" t="s">
        <v>48</v>
      </c>
      <c r="O49" s="4">
        <f t="shared" si="0"/>
        <v>0</v>
      </c>
      <c r="P49" s="4"/>
    </row>
    <row r="50" spans="1:16" x14ac:dyDescent="0.25">
      <c r="A50" s="4">
        <v>860007336</v>
      </c>
      <c r="B50" s="4" t="s">
        <v>41</v>
      </c>
      <c r="C50" s="4">
        <v>5372749</v>
      </c>
      <c r="D50" s="5">
        <v>43903</v>
      </c>
      <c r="E50" s="4"/>
      <c r="F50" s="4"/>
      <c r="G50" s="4">
        <v>0</v>
      </c>
      <c r="H50" s="4">
        <v>0</v>
      </c>
      <c r="I50" s="4">
        <v>5372749</v>
      </c>
      <c r="J50" s="4"/>
      <c r="K50" s="4"/>
      <c r="L50" s="4"/>
      <c r="M50" s="4"/>
      <c r="N50" s="4" t="s">
        <v>48</v>
      </c>
      <c r="O50" s="4">
        <f t="shared" si="0"/>
        <v>0</v>
      </c>
      <c r="P50" s="4"/>
    </row>
    <row r="51" spans="1:16" x14ac:dyDescent="0.25">
      <c r="A51" s="4">
        <v>860007336</v>
      </c>
      <c r="B51" s="4" t="s">
        <v>42</v>
      </c>
      <c r="C51" s="4">
        <v>59319</v>
      </c>
      <c r="D51" s="5">
        <v>43910</v>
      </c>
      <c r="E51" s="4"/>
      <c r="F51" s="4"/>
      <c r="G51" s="4">
        <v>0</v>
      </c>
      <c r="H51" s="4">
        <v>0</v>
      </c>
      <c r="I51" s="4">
        <v>59319</v>
      </c>
      <c r="J51" s="4"/>
      <c r="K51" s="4"/>
      <c r="L51" s="4"/>
      <c r="M51" s="4"/>
      <c r="N51" s="4" t="s">
        <v>48</v>
      </c>
      <c r="O51" s="4">
        <f t="shared" si="0"/>
        <v>0</v>
      </c>
      <c r="P51" s="4"/>
    </row>
    <row r="52" spans="1:16" x14ac:dyDescent="0.25">
      <c r="A52" s="4">
        <v>860007336</v>
      </c>
      <c r="B52" s="4" t="s">
        <v>43</v>
      </c>
      <c r="C52" s="4">
        <v>341700</v>
      </c>
      <c r="D52" s="5">
        <v>43920</v>
      </c>
      <c r="E52" s="4"/>
      <c r="F52" s="4"/>
      <c r="G52" s="4">
        <v>0</v>
      </c>
      <c r="H52" s="4">
        <v>0</v>
      </c>
      <c r="I52" s="4">
        <v>341700</v>
      </c>
      <c r="J52" s="4"/>
      <c r="K52" s="4"/>
      <c r="L52" s="4"/>
      <c r="M52" s="4"/>
      <c r="N52" s="4" t="s">
        <v>48</v>
      </c>
      <c r="O52" s="4">
        <f t="shared" si="0"/>
        <v>0</v>
      </c>
      <c r="P52" s="4"/>
    </row>
    <row r="53" spans="1:16" x14ac:dyDescent="0.25">
      <c r="A53" s="4">
        <v>860007336</v>
      </c>
      <c r="B53" s="4" t="s">
        <v>44</v>
      </c>
      <c r="C53" s="4">
        <v>118299</v>
      </c>
      <c r="D53" s="5">
        <v>43980</v>
      </c>
      <c r="E53" s="4"/>
      <c r="F53" s="4"/>
      <c r="G53" s="4">
        <v>0</v>
      </c>
      <c r="H53" s="4">
        <v>0</v>
      </c>
      <c r="I53" s="4">
        <v>118299</v>
      </c>
      <c r="J53" s="4"/>
      <c r="K53" s="4"/>
      <c r="L53" s="4"/>
      <c r="M53" s="4"/>
      <c r="N53" s="4" t="s">
        <v>48</v>
      </c>
      <c r="O53" s="4"/>
      <c r="P53" s="4"/>
    </row>
    <row r="54" spans="1:16" x14ac:dyDescent="0.25">
      <c r="C54" s="30">
        <f>SUM(C2:C53)</f>
        <v>75865128</v>
      </c>
      <c r="D54" s="31"/>
      <c r="E54" s="13"/>
      <c r="F54" s="30">
        <f t="shared" ref="F54:L54" si="1">SUM(F2:F53)</f>
        <v>19058487</v>
      </c>
      <c r="G54" s="30">
        <f t="shared" si="1"/>
        <v>0</v>
      </c>
      <c r="H54" s="30">
        <f t="shared" si="1"/>
        <v>0</v>
      </c>
      <c r="I54" s="30">
        <f t="shared" si="1"/>
        <v>41944375</v>
      </c>
      <c r="J54" s="30">
        <f t="shared" si="1"/>
        <v>3833870</v>
      </c>
      <c r="K54" s="30">
        <f t="shared" si="1"/>
        <v>0</v>
      </c>
      <c r="L54" s="30">
        <f t="shared" si="1"/>
        <v>11028396</v>
      </c>
      <c r="M54" s="13"/>
      <c r="N54" s="13"/>
      <c r="O54" s="16">
        <f>SUM(O2:O53)</f>
        <v>0</v>
      </c>
    </row>
    <row r="55" spans="1:16" x14ac:dyDescent="0.25">
      <c r="C55" s="13"/>
      <c r="D55" s="3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6" x14ac:dyDescent="0.25">
      <c r="C56" s="13"/>
      <c r="D56" s="31"/>
      <c r="E56" s="13"/>
      <c r="F56" s="32">
        <f>+F54+G54+H54+I54+J54+K54+L54+O54</f>
        <v>75865128</v>
      </c>
      <c r="G56" s="13"/>
      <c r="H56" s="13"/>
      <c r="I56" s="13"/>
      <c r="J56" s="13"/>
      <c r="K56" s="13"/>
      <c r="L56" s="13"/>
      <c r="M56" s="13"/>
      <c r="N56" s="13"/>
      <c r="O56" s="13"/>
    </row>
    <row r="57" spans="1:16" x14ac:dyDescent="0.25">
      <c r="F57" s="24">
        <f>+C54-F56</f>
        <v>0</v>
      </c>
    </row>
  </sheetData>
  <autoFilter ref="A1:P54" xr:uid="{4669C6A7-3DC5-46D9-A6D4-9E5A8C831F96}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BF70-D9A4-40A5-9A1E-8FA5BC854AFB}">
  <dimension ref="A1:K39"/>
  <sheetViews>
    <sheetView workbookViewId="0">
      <selection activeCell="F16" sqref="F16"/>
    </sheetView>
  </sheetViews>
  <sheetFormatPr baseColWidth="10" defaultRowHeight="15" x14ac:dyDescent="0.25"/>
  <cols>
    <col min="9" max="9" width="50" bestFit="1" customWidth="1"/>
  </cols>
  <sheetData>
    <row r="1" spans="1:11" x14ac:dyDescent="0.25">
      <c r="A1" s="26" t="s">
        <v>56</v>
      </c>
      <c r="B1" s="26" t="s">
        <v>57</v>
      </c>
      <c r="C1" s="26" t="s">
        <v>58</v>
      </c>
      <c r="D1" s="26" t="s">
        <v>59</v>
      </c>
      <c r="E1" s="26" t="s">
        <v>60</v>
      </c>
      <c r="F1" s="26" t="s">
        <v>61</v>
      </c>
      <c r="G1" s="26" t="s">
        <v>62</v>
      </c>
      <c r="H1" s="26" t="s">
        <v>63</v>
      </c>
      <c r="I1" s="26" t="s">
        <v>64</v>
      </c>
      <c r="J1" s="26" t="s">
        <v>65</v>
      </c>
      <c r="K1" s="26" t="s">
        <v>66</v>
      </c>
    </row>
    <row r="2" spans="1:11" x14ac:dyDescent="0.25">
      <c r="A2" s="27"/>
      <c r="B2" s="25" t="s">
        <v>67</v>
      </c>
      <c r="C2" s="25" t="s">
        <v>68</v>
      </c>
      <c r="D2" s="25" t="s">
        <v>69</v>
      </c>
      <c r="E2" s="28">
        <v>43704</v>
      </c>
      <c r="F2" s="23" t="s">
        <v>17</v>
      </c>
      <c r="G2" s="29">
        <v>-206210</v>
      </c>
      <c r="H2" s="25"/>
      <c r="I2" s="25" t="s">
        <v>70</v>
      </c>
      <c r="J2" s="25" t="s">
        <v>71</v>
      </c>
      <c r="K2" s="25" t="s">
        <v>72</v>
      </c>
    </row>
    <row r="3" spans="1:11" x14ac:dyDescent="0.25">
      <c r="A3" s="27"/>
      <c r="B3" s="25" t="s">
        <v>73</v>
      </c>
      <c r="C3" s="25" t="s">
        <v>74</v>
      </c>
      <c r="D3" s="25" t="s">
        <v>69</v>
      </c>
      <c r="E3" s="28">
        <v>43723</v>
      </c>
      <c r="F3" s="23" t="s">
        <v>18</v>
      </c>
      <c r="G3" s="29">
        <v>-54400</v>
      </c>
      <c r="H3" s="25"/>
      <c r="I3" s="25" t="s">
        <v>75</v>
      </c>
      <c r="J3" s="25" t="s">
        <v>76</v>
      </c>
      <c r="K3" s="25" t="s">
        <v>77</v>
      </c>
    </row>
    <row r="4" spans="1:11" x14ac:dyDescent="0.25">
      <c r="A4" s="27"/>
      <c r="B4" s="25" t="s">
        <v>78</v>
      </c>
      <c r="C4" s="25" t="s">
        <v>79</v>
      </c>
      <c r="D4" s="25" t="s">
        <v>69</v>
      </c>
      <c r="E4" s="28">
        <v>43391</v>
      </c>
      <c r="F4" s="23">
        <v>906213249</v>
      </c>
      <c r="G4" s="29">
        <v>-3737574</v>
      </c>
      <c r="H4" s="25"/>
      <c r="I4" s="25" t="s">
        <v>80</v>
      </c>
      <c r="J4" s="25" t="s">
        <v>71</v>
      </c>
      <c r="K4" s="25" t="s">
        <v>81</v>
      </c>
    </row>
    <row r="5" spans="1:11" x14ac:dyDescent="0.25">
      <c r="A5" s="27"/>
      <c r="B5" s="25" t="s">
        <v>84</v>
      </c>
      <c r="C5" s="25" t="s">
        <v>85</v>
      </c>
      <c r="D5" s="25" t="s">
        <v>69</v>
      </c>
      <c r="E5" s="28">
        <v>43768</v>
      </c>
      <c r="F5" s="23" t="s">
        <v>21</v>
      </c>
      <c r="G5" s="29">
        <v>-217600</v>
      </c>
      <c r="H5" s="25"/>
      <c r="I5" s="25" t="s">
        <v>86</v>
      </c>
      <c r="J5" s="25" t="s">
        <v>71</v>
      </c>
      <c r="K5" s="25" t="s">
        <v>77</v>
      </c>
    </row>
    <row r="6" spans="1:11" x14ac:dyDescent="0.25">
      <c r="A6" s="27"/>
      <c r="B6" s="25" t="s">
        <v>84</v>
      </c>
      <c r="C6" s="25" t="s">
        <v>87</v>
      </c>
      <c r="D6" s="25" t="s">
        <v>69</v>
      </c>
      <c r="E6" s="28">
        <v>43768</v>
      </c>
      <c r="F6" s="23" t="s">
        <v>22</v>
      </c>
      <c r="G6" s="29">
        <v>-237803</v>
      </c>
      <c r="H6" s="25"/>
      <c r="I6" s="25" t="s">
        <v>88</v>
      </c>
      <c r="J6" s="25" t="s">
        <v>71</v>
      </c>
      <c r="K6" s="25" t="s">
        <v>77</v>
      </c>
    </row>
    <row r="7" spans="1:11" x14ac:dyDescent="0.25">
      <c r="A7" s="27"/>
      <c r="B7" s="25" t="s">
        <v>89</v>
      </c>
      <c r="C7" s="25" t="s">
        <v>90</v>
      </c>
      <c r="D7" s="25" t="s">
        <v>69</v>
      </c>
      <c r="E7" s="28">
        <v>43768</v>
      </c>
      <c r="F7" s="23" t="s">
        <v>23</v>
      </c>
      <c r="G7" s="29">
        <v>-56440</v>
      </c>
      <c r="H7" s="25"/>
      <c r="I7" s="25" t="s">
        <v>91</v>
      </c>
      <c r="J7" s="25" t="s">
        <v>71</v>
      </c>
      <c r="K7" s="25" t="s">
        <v>92</v>
      </c>
    </row>
    <row r="8" spans="1:11" x14ac:dyDescent="0.25">
      <c r="A8" s="27"/>
      <c r="B8" s="25" t="s">
        <v>93</v>
      </c>
      <c r="C8" s="25" t="s">
        <v>94</v>
      </c>
      <c r="D8" s="25" t="s">
        <v>69</v>
      </c>
      <c r="E8" s="28">
        <v>43380</v>
      </c>
      <c r="F8" s="23">
        <v>906211700</v>
      </c>
      <c r="G8" s="29">
        <v>-388000</v>
      </c>
      <c r="H8" s="25"/>
      <c r="I8" s="25" t="s">
        <v>95</v>
      </c>
      <c r="J8" s="25" t="s">
        <v>71</v>
      </c>
      <c r="K8" s="25" t="s">
        <v>96</v>
      </c>
    </row>
    <row r="9" spans="1:11" x14ac:dyDescent="0.25">
      <c r="A9" s="27"/>
      <c r="B9" s="25" t="s">
        <v>97</v>
      </c>
      <c r="C9" s="25" t="s">
        <v>98</v>
      </c>
      <c r="D9" s="25" t="s">
        <v>69</v>
      </c>
      <c r="E9" s="28">
        <v>43396</v>
      </c>
      <c r="F9" s="23">
        <v>906213962</v>
      </c>
      <c r="G9" s="29">
        <v>-51300</v>
      </c>
      <c r="H9" s="25"/>
      <c r="I9" s="25" t="s">
        <v>99</v>
      </c>
      <c r="J9" s="25" t="s">
        <v>71</v>
      </c>
      <c r="K9" s="25" t="s">
        <v>100</v>
      </c>
    </row>
    <row r="10" spans="1:11" x14ac:dyDescent="0.25">
      <c r="A10" s="27"/>
      <c r="B10" s="25" t="s">
        <v>101</v>
      </c>
      <c r="C10" s="25" t="s">
        <v>102</v>
      </c>
      <c r="D10" s="25" t="s">
        <v>69</v>
      </c>
      <c r="E10" s="28">
        <v>43797</v>
      </c>
      <c r="F10" s="23" t="s">
        <v>29</v>
      </c>
      <c r="G10" s="29">
        <v>-319922</v>
      </c>
      <c r="H10" s="25"/>
      <c r="I10" s="25" t="s">
        <v>103</v>
      </c>
      <c r="J10" s="25" t="s">
        <v>71</v>
      </c>
      <c r="K10" s="25" t="s">
        <v>104</v>
      </c>
    </row>
    <row r="11" spans="1:11" x14ac:dyDescent="0.25">
      <c r="A11" s="27"/>
      <c r="B11" s="25" t="s">
        <v>105</v>
      </c>
      <c r="C11" s="25" t="s">
        <v>106</v>
      </c>
      <c r="D11" s="25" t="s">
        <v>69</v>
      </c>
      <c r="E11" s="28">
        <v>43789</v>
      </c>
      <c r="F11" s="23" t="s">
        <v>25</v>
      </c>
      <c r="G11" s="29">
        <v>-54400</v>
      </c>
      <c r="H11" s="25"/>
      <c r="I11" s="25" t="s">
        <v>107</v>
      </c>
      <c r="J11" s="25" t="s">
        <v>108</v>
      </c>
      <c r="K11" s="25" t="s">
        <v>109</v>
      </c>
    </row>
    <row r="12" spans="1:11" x14ac:dyDescent="0.25">
      <c r="A12" s="27"/>
      <c r="B12" s="25" t="s">
        <v>105</v>
      </c>
      <c r="C12" s="25" t="s">
        <v>110</v>
      </c>
      <c r="D12" s="25" t="s">
        <v>69</v>
      </c>
      <c r="E12" s="28">
        <v>43789</v>
      </c>
      <c r="F12" s="23" t="s">
        <v>26</v>
      </c>
      <c r="G12" s="29">
        <v>-261724</v>
      </c>
      <c r="H12" s="25"/>
      <c r="I12" s="25" t="s">
        <v>111</v>
      </c>
      <c r="J12" s="25" t="s">
        <v>108</v>
      </c>
      <c r="K12" s="25" t="s">
        <v>109</v>
      </c>
    </row>
    <row r="13" spans="1:11" x14ac:dyDescent="0.25">
      <c r="A13" s="27"/>
      <c r="B13" s="25" t="s">
        <v>112</v>
      </c>
      <c r="C13" s="25" t="s">
        <v>113</v>
      </c>
      <c r="D13" s="25" t="s">
        <v>69</v>
      </c>
      <c r="E13" s="28">
        <v>43797</v>
      </c>
      <c r="F13" s="23" t="s">
        <v>30</v>
      </c>
      <c r="G13" s="29">
        <v>-1123485</v>
      </c>
      <c r="H13" s="25"/>
      <c r="I13" s="25" t="s">
        <v>103</v>
      </c>
      <c r="J13" s="25" t="s">
        <v>71</v>
      </c>
      <c r="K13" s="25" t="s">
        <v>104</v>
      </c>
    </row>
    <row r="14" spans="1:11" x14ac:dyDescent="0.25">
      <c r="A14" s="27"/>
      <c r="B14" s="25" t="s">
        <v>114</v>
      </c>
      <c r="C14" s="25" t="s">
        <v>115</v>
      </c>
      <c r="D14" s="25" t="s">
        <v>69</v>
      </c>
      <c r="E14" s="28">
        <v>43796</v>
      </c>
      <c r="F14" s="23" t="s">
        <v>28</v>
      </c>
      <c r="G14" s="29">
        <v>-84016</v>
      </c>
      <c r="H14" s="25"/>
      <c r="I14" s="25" t="s">
        <v>116</v>
      </c>
      <c r="J14" s="25" t="s">
        <v>71</v>
      </c>
      <c r="K14" s="25" t="s">
        <v>117</v>
      </c>
    </row>
    <row r="15" spans="1:11" x14ac:dyDescent="0.25">
      <c r="A15" s="27"/>
      <c r="B15" s="25" t="s">
        <v>118</v>
      </c>
      <c r="C15" s="25" t="s">
        <v>119</v>
      </c>
      <c r="D15" s="25" t="s">
        <v>69</v>
      </c>
      <c r="E15" s="28">
        <v>43842</v>
      </c>
      <c r="F15" s="23" t="s">
        <v>35</v>
      </c>
      <c r="G15" s="29">
        <v>-103970</v>
      </c>
      <c r="H15" s="25"/>
      <c r="I15" s="25" t="s">
        <v>120</v>
      </c>
      <c r="J15" s="25" t="s">
        <v>108</v>
      </c>
      <c r="K15" s="25" t="s">
        <v>117</v>
      </c>
    </row>
    <row r="16" spans="1:11" x14ac:dyDescent="0.25">
      <c r="A16" s="27"/>
      <c r="B16" s="25" t="s">
        <v>121</v>
      </c>
      <c r="C16" s="25" t="s">
        <v>122</v>
      </c>
      <c r="D16" s="25" t="s">
        <v>69</v>
      </c>
      <c r="E16" s="28">
        <v>43828</v>
      </c>
      <c r="F16" s="23" t="s">
        <v>31</v>
      </c>
      <c r="G16" s="29">
        <v>-104900</v>
      </c>
      <c r="H16" s="25"/>
      <c r="I16" s="25" t="s">
        <v>123</v>
      </c>
      <c r="J16" s="25" t="s">
        <v>71</v>
      </c>
      <c r="K16" s="25" t="s">
        <v>124</v>
      </c>
    </row>
    <row r="17" spans="1:11" x14ac:dyDescent="0.25">
      <c r="A17" s="27"/>
      <c r="B17" s="25" t="s">
        <v>125</v>
      </c>
      <c r="C17" s="25" t="s">
        <v>126</v>
      </c>
      <c r="D17" s="25" t="s">
        <v>69</v>
      </c>
      <c r="E17" s="28">
        <v>43828</v>
      </c>
      <c r="F17" s="23" t="s">
        <v>32</v>
      </c>
      <c r="G17" s="29">
        <v>-392000</v>
      </c>
      <c r="H17" s="25"/>
      <c r="I17" s="25" t="s">
        <v>127</v>
      </c>
      <c r="J17" s="25" t="s">
        <v>128</v>
      </c>
      <c r="K17" s="25" t="s">
        <v>129</v>
      </c>
    </row>
    <row r="18" spans="1:11" x14ac:dyDescent="0.25">
      <c r="A18" s="27"/>
      <c r="B18" s="25" t="s">
        <v>125</v>
      </c>
      <c r="C18" s="25" t="s">
        <v>130</v>
      </c>
      <c r="D18" s="25" t="s">
        <v>69</v>
      </c>
      <c r="E18" s="28">
        <v>43836</v>
      </c>
      <c r="F18" s="23" t="s">
        <v>33</v>
      </c>
      <c r="G18" s="29">
        <v>-230500</v>
      </c>
      <c r="H18" s="25"/>
      <c r="I18" s="25" t="s">
        <v>131</v>
      </c>
      <c r="J18" s="25" t="s">
        <v>128</v>
      </c>
      <c r="K18" s="25" t="s">
        <v>117</v>
      </c>
    </row>
    <row r="19" spans="1:11" x14ac:dyDescent="0.25">
      <c r="A19" s="27"/>
      <c r="B19" s="25" t="s">
        <v>132</v>
      </c>
      <c r="C19" s="25" t="s">
        <v>133</v>
      </c>
      <c r="D19" s="25" t="s">
        <v>69</v>
      </c>
      <c r="E19" s="28">
        <v>43493</v>
      </c>
      <c r="F19" s="23" t="s">
        <v>5</v>
      </c>
      <c r="G19" s="29">
        <v>-471666</v>
      </c>
      <c r="H19" s="25"/>
      <c r="I19" s="25" t="s">
        <v>134</v>
      </c>
      <c r="J19" s="25" t="s">
        <v>71</v>
      </c>
      <c r="K19" s="25" t="s">
        <v>135</v>
      </c>
    </row>
    <row r="20" spans="1:11" x14ac:dyDescent="0.25">
      <c r="A20" s="27"/>
      <c r="B20" s="25" t="s">
        <v>136</v>
      </c>
      <c r="C20" s="25" t="s">
        <v>137</v>
      </c>
      <c r="D20" s="25" t="s">
        <v>69</v>
      </c>
      <c r="E20" s="28">
        <v>43452</v>
      </c>
      <c r="F20" s="23">
        <v>906223260</v>
      </c>
      <c r="G20" s="29">
        <v>-205200</v>
      </c>
      <c r="H20" s="25"/>
      <c r="I20" s="25" t="s">
        <v>138</v>
      </c>
      <c r="J20" s="25" t="s">
        <v>71</v>
      </c>
      <c r="K20" s="25" t="s">
        <v>139</v>
      </c>
    </row>
    <row r="21" spans="1:11" x14ac:dyDescent="0.25">
      <c r="A21" s="27"/>
      <c r="B21" s="25" t="s">
        <v>140</v>
      </c>
      <c r="C21" s="25" t="s">
        <v>141</v>
      </c>
      <c r="D21" s="25" t="s">
        <v>69</v>
      </c>
      <c r="E21" s="28">
        <v>43873</v>
      </c>
      <c r="F21" s="23" t="s">
        <v>38</v>
      </c>
      <c r="G21" s="29">
        <v>-203302</v>
      </c>
      <c r="H21" s="25"/>
      <c r="I21" s="25" t="s">
        <v>142</v>
      </c>
      <c r="J21" s="25" t="s">
        <v>108</v>
      </c>
      <c r="K21" s="25" t="s">
        <v>143</v>
      </c>
    </row>
    <row r="22" spans="1:11" x14ac:dyDescent="0.25">
      <c r="A22" s="27"/>
      <c r="B22" s="25" t="s">
        <v>146</v>
      </c>
      <c r="C22" s="25" t="s">
        <v>147</v>
      </c>
      <c r="D22" s="25" t="s">
        <v>69</v>
      </c>
      <c r="E22" s="28">
        <v>43861</v>
      </c>
      <c r="F22" s="23" t="s">
        <v>36</v>
      </c>
      <c r="G22" s="29">
        <v>-337400</v>
      </c>
      <c r="H22" s="25"/>
      <c r="I22" s="25" t="s">
        <v>148</v>
      </c>
      <c r="J22" s="25" t="s">
        <v>108</v>
      </c>
      <c r="K22" s="25" t="s">
        <v>143</v>
      </c>
    </row>
    <row r="23" spans="1:11" x14ac:dyDescent="0.25">
      <c r="A23" s="27"/>
      <c r="B23" s="25" t="s">
        <v>149</v>
      </c>
      <c r="C23" s="25" t="s">
        <v>150</v>
      </c>
      <c r="D23" s="25" t="s">
        <v>69</v>
      </c>
      <c r="E23" s="28">
        <v>43543</v>
      </c>
      <c r="F23" s="23" t="s">
        <v>6</v>
      </c>
      <c r="G23" s="29">
        <v>-54400</v>
      </c>
      <c r="H23" s="25"/>
      <c r="I23" s="25" t="s">
        <v>151</v>
      </c>
      <c r="J23" s="25" t="s">
        <v>71</v>
      </c>
      <c r="K23" s="25" t="s">
        <v>152</v>
      </c>
    </row>
    <row r="24" spans="1:11" x14ac:dyDescent="0.25">
      <c r="A24" s="27"/>
      <c r="B24" s="25" t="s">
        <v>153</v>
      </c>
      <c r="C24" s="25" t="s">
        <v>154</v>
      </c>
      <c r="D24" s="25" t="s">
        <v>69</v>
      </c>
      <c r="E24" s="28">
        <v>43544</v>
      </c>
      <c r="F24" s="23" t="s">
        <v>7</v>
      </c>
      <c r="G24" s="29">
        <v>-2900461</v>
      </c>
      <c r="H24" s="25"/>
      <c r="I24" s="25" t="s">
        <v>155</v>
      </c>
      <c r="J24" s="25" t="s">
        <v>71</v>
      </c>
      <c r="K24" s="25" t="s">
        <v>156</v>
      </c>
    </row>
    <row r="25" spans="1:11" x14ac:dyDescent="0.25">
      <c r="A25" s="27"/>
      <c r="B25" s="25" t="s">
        <v>158</v>
      </c>
      <c r="C25" s="25" t="s">
        <v>159</v>
      </c>
      <c r="D25" s="25" t="s">
        <v>69</v>
      </c>
      <c r="E25" s="28">
        <v>43607</v>
      </c>
      <c r="F25" s="23" t="s">
        <v>8</v>
      </c>
      <c r="G25" s="29">
        <v>-91129</v>
      </c>
      <c r="H25" s="25"/>
      <c r="I25" s="25" t="s">
        <v>160</v>
      </c>
      <c r="J25" s="25" t="s">
        <v>71</v>
      </c>
      <c r="K25" s="25" t="s">
        <v>161</v>
      </c>
    </row>
    <row r="26" spans="1:11" x14ac:dyDescent="0.25">
      <c r="A26" s="27"/>
      <c r="B26" s="25" t="s">
        <v>162</v>
      </c>
      <c r="C26" s="25" t="s">
        <v>163</v>
      </c>
      <c r="D26" s="25" t="s">
        <v>69</v>
      </c>
      <c r="E26" s="28">
        <v>43628</v>
      </c>
      <c r="F26" s="23" t="s">
        <v>11</v>
      </c>
      <c r="G26" s="29">
        <v>-54400</v>
      </c>
      <c r="H26" s="25"/>
      <c r="I26" s="25" t="s">
        <v>164</v>
      </c>
      <c r="J26" s="25" t="s">
        <v>71</v>
      </c>
      <c r="K26" s="25" t="s">
        <v>77</v>
      </c>
    </row>
    <row r="27" spans="1:11" x14ac:dyDescent="0.25">
      <c r="A27" s="27"/>
      <c r="B27" s="25" t="s">
        <v>166</v>
      </c>
      <c r="C27" s="25" t="s">
        <v>167</v>
      </c>
      <c r="D27" s="25" t="s">
        <v>69</v>
      </c>
      <c r="E27" s="28">
        <v>43628</v>
      </c>
      <c r="F27" s="23" t="s">
        <v>12</v>
      </c>
      <c r="G27" s="29">
        <v>-151242</v>
      </c>
      <c r="H27" s="25"/>
      <c r="I27" s="25" t="s">
        <v>168</v>
      </c>
      <c r="J27" s="25" t="s">
        <v>71</v>
      </c>
      <c r="K27" s="25" t="s">
        <v>169</v>
      </c>
    </row>
    <row r="28" spans="1:11" x14ac:dyDescent="0.25">
      <c r="A28" s="27"/>
      <c r="B28" s="25" t="s">
        <v>170</v>
      </c>
      <c r="C28" s="25" t="s">
        <v>171</v>
      </c>
      <c r="D28" s="25" t="s">
        <v>69</v>
      </c>
      <c r="E28" s="28">
        <v>43637</v>
      </c>
      <c r="F28" s="23" t="s">
        <v>13</v>
      </c>
      <c r="G28" s="29">
        <v>-57910</v>
      </c>
      <c r="H28" s="25"/>
      <c r="I28" s="25" t="s">
        <v>172</v>
      </c>
      <c r="J28" s="25" t="s">
        <v>71</v>
      </c>
      <c r="K28" s="25" t="s">
        <v>72</v>
      </c>
    </row>
    <row r="29" spans="1:11" x14ac:dyDescent="0.25">
      <c r="A29" s="27"/>
      <c r="B29" s="25" t="s">
        <v>173</v>
      </c>
      <c r="C29" s="25" t="s">
        <v>174</v>
      </c>
      <c r="D29" s="25" t="s">
        <v>69</v>
      </c>
      <c r="E29" s="28">
        <v>43621</v>
      </c>
      <c r="F29" s="23" t="s">
        <v>9</v>
      </c>
      <c r="G29" s="29">
        <v>-217600</v>
      </c>
      <c r="H29" s="25"/>
      <c r="I29" s="25" t="s">
        <v>175</v>
      </c>
      <c r="J29" s="25" t="s">
        <v>71</v>
      </c>
      <c r="K29" s="25" t="s">
        <v>176</v>
      </c>
    </row>
    <row r="30" spans="1:11" x14ac:dyDescent="0.25">
      <c r="A30" s="27"/>
      <c r="B30" s="25" t="s">
        <v>177</v>
      </c>
      <c r="C30" s="25" t="s">
        <v>178</v>
      </c>
      <c r="D30" s="25" t="s">
        <v>69</v>
      </c>
      <c r="E30" s="28">
        <v>43626</v>
      </c>
      <c r="F30" s="23" t="s">
        <v>10</v>
      </c>
      <c r="G30" s="29">
        <v>-523282</v>
      </c>
      <c r="H30" s="25"/>
      <c r="I30" s="25" t="s">
        <v>179</v>
      </c>
      <c r="J30" s="25" t="s">
        <v>71</v>
      </c>
      <c r="K30" s="25" t="s">
        <v>180</v>
      </c>
    </row>
    <row r="31" spans="1:11" x14ac:dyDescent="0.25">
      <c r="A31" s="27"/>
      <c r="B31" s="25" t="s">
        <v>181</v>
      </c>
      <c r="C31" s="25" t="s">
        <v>182</v>
      </c>
      <c r="D31" s="25" t="s">
        <v>69</v>
      </c>
      <c r="E31" s="28">
        <v>43657</v>
      </c>
      <c r="F31" s="23" t="s">
        <v>14</v>
      </c>
      <c r="G31" s="29">
        <v>-178433</v>
      </c>
      <c r="H31" s="25"/>
      <c r="I31" s="25" t="s">
        <v>183</v>
      </c>
      <c r="J31" s="25" t="s">
        <v>71</v>
      </c>
      <c r="K31" s="25" t="s">
        <v>184</v>
      </c>
    </row>
    <row r="32" spans="1:11" x14ac:dyDescent="0.25">
      <c r="A32" s="27"/>
      <c r="B32" s="25" t="s">
        <v>185</v>
      </c>
      <c r="C32" s="25" t="s">
        <v>186</v>
      </c>
      <c r="D32" s="25" t="s">
        <v>69</v>
      </c>
      <c r="E32" s="28">
        <v>43675</v>
      </c>
      <c r="F32" s="23" t="s">
        <v>15</v>
      </c>
      <c r="G32" s="29">
        <v>-54400</v>
      </c>
      <c r="H32" s="25"/>
      <c r="I32" s="25" t="s">
        <v>187</v>
      </c>
      <c r="J32" s="25" t="s">
        <v>71</v>
      </c>
      <c r="K32" s="25" t="s">
        <v>188</v>
      </c>
    </row>
    <row r="33" spans="1:11" x14ac:dyDescent="0.25">
      <c r="A33" s="27"/>
      <c r="B33" s="25" t="s">
        <v>189</v>
      </c>
      <c r="C33" s="25" t="s">
        <v>190</v>
      </c>
      <c r="D33" s="25" t="s">
        <v>69</v>
      </c>
      <c r="E33" s="28">
        <v>43685</v>
      </c>
      <c r="F33" s="23" t="s">
        <v>16</v>
      </c>
      <c r="G33" s="29">
        <v>-101100</v>
      </c>
      <c r="H33" s="25"/>
      <c r="I33" s="25" t="s">
        <v>191</v>
      </c>
      <c r="J33" s="25" t="s">
        <v>71</v>
      </c>
      <c r="K33" s="25" t="s">
        <v>77</v>
      </c>
    </row>
    <row r="34" spans="1:11" x14ac:dyDescent="0.25">
      <c r="A34" s="27"/>
      <c r="B34" s="25" t="s">
        <v>196</v>
      </c>
      <c r="C34" s="25" t="s">
        <v>197</v>
      </c>
      <c r="D34" s="25" t="s">
        <v>198</v>
      </c>
      <c r="E34" s="28">
        <v>43980</v>
      </c>
      <c r="F34" s="23">
        <v>906200793</v>
      </c>
      <c r="G34" s="29">
        <v>-4593929</v>
      </c>
      <c r="H34" s="25"/>
      <c r="I34" s="25" t="s">
        <v>199</v>
      </c>
      <c r="J34" s="25" t="s">
        <v>71</v>
      </c>
      <c r="K34" s="25" t="s">
        <v>169</v>
      </c>
    </row>
    <row r="35" spans="1:11" x14ac:dyDescent="0.25">
      <c r="A35" s="27"/>
      <c r="B35" s="25" t="s">
        <v>202</v>
      </c>
      <c r="C35" s="25" t="s">
        <v>203</v>
      </c>
      <c r="D35" s="25" t="s">
        <v>69</v>
      </c>
      <c r="E35" s="28">
        <v>43306</v>
      </c>
      <c r="F35" s="23">
        <v>909510135</v>
      </c>
      <c r="G35" s="29">
        <v>-97900</v>
      </c>
      <c r="H35" s="25"/>
      <c r="I35" s="25" t="s">
        <v>204</v>
      </c>
      <c r="J35" s="25" t="s">
        <v>71</v>
      </c>
      <c r="K35" s="25" t="s">
        <v>92</v>
      </c>
    </row>
    <row r="36" spans="1:11" x14ac:dyDescent="0.25">
      <c r="A36" s="27"/>
      <c r="B36" s="25" t="s">
        <v>205</v>
      </c>
      <c r="C36" s="25" t="s">
        <v>206</v>
      </c>
      <c r="D36" s="25" t="s">
        <v>69</v>
      </c>
      <c r="E36" s="28">
        <v>43306</v>
      </c>
      <c r="F36" s="23">
        <v>906200746</v>
      </c>
      <c r="G36" s="29">
        <v>-54810</v>
      </c>
      <c r="H36" s="25"/>
      <c r="I36" s="25" t="s">
        <v>207</v>
      </c>
      <c r="J36" s="25" t="s">
        <v>71</v>
      </c>
      <c r="K36" s="25" t="s">
        <v>208</v>
      </c>
    </row>
    <row r="37" spans="1:11" x14ac:dyDescent="0.25">
      <c r="A37" s="27"/>
      <c r="B37" s="25" t="s">
        <v>209</v>
      </c>
      <c r="C37" s="25" t="s">
        <v>210</v>
      </c>
      <c r="D37" s="25" t="s">
        <v>69</v>
      </c>
      <c r="E37" s="28">
        <v>43309</v>
      </c>
      <c r="F37" s="23">
        <v>906201297</v>
      </c>
      <c r="G37" s="29">
        <v>-116900</v>
      </c>
      <c r="H37" s="25"/>
      <c r="I37" s="25" t="s">
        <v>211</v>
      </c>
      <c r="J37" s="25" t="s">
        <v>71</v>
      </c>
      <c r="K37" s="25" t="s">
        <v>176</v>
      </c>
    </row>
    <row r="38" spans="1:11" x14ac:dyDescent="0.25">
      <c r="A38" s="27"/>
      <c r="B38" s="25" t="s">
        <v>212</v>
      </c>
      <c r="C38" s="25" t="s">
        <v>213</v>
      </c>
      <c r="D38" s="25" t="s">
        <v>69</v>
      </c>
      <c r="E38" s="28">
        <v>43332</v>
      </c>
      <c r="F38" s="23">
        <v>906204264</v>
      </c>
      <c r="G38" s="29">
        <v>-686226</v>
      </c>
      <c r="H38" s="25"/>
      <c r="I38" s="25" t="s">
        <v>214</v>
      </c>
      <c r="J38" s="25" t="s">
        <v>71</v>
      </c>
      <c r="K38" s="25" t="s">
        <v>215</v>
      </c>
    </row>
    <row r="39" spans="1:11" x14ac:dyDescent="0.25">
      <c r="A39" s="27"/>
      <c r="B39" s="25" t="s">
        <v>217</v>
      </c>
      <c r="C39" s="25" t="s">
        <v>218</v>
      </c>
      <c r="D39" s="25" t="s">
        <v>69</v>
      </c>
      <c r="E39" s="28">
        <v>43352</v>
      </c>
      <c r="F39" s="23">
        <v>906206962</v>
      </c>
      <c r="G39" s="29">
        <v>-282553</v>
      </c>
      <c r="H39" s="25"/>
      <c r="I39" s="25" t="s">
        <v>219</v>
      </c>
      <c r="J39" s="25" t="s">
        <v>71</v>
      </c>
      <c r="K39" s="25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F5D8-49A0-4884-9F87-12E2736E0486}">
  <dimension ref="A1:K8"/>
  <sheetViews>
    <sheetView workbookViewId="0">
      <selection activeCell="F3" sqref="F3:F8"/>
    </sheetView>
  </sheetViews>
  <sheetFormatPr baseColWidth="10" defaultRowHeight="15" x14ac:dyDescent="0.25"/>
  <cols>
    <col min="6" max="6" width="12.28515625" bestFit="1" customWidth="1"/>
    <col min="9" max="9" width="34.28515625" bestFit="1" customWidth="1"/>
  </cols>
  <sheetData>
    <row r="1" spans="1:11" x14ac:dyDescent="0.2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60</v>
      </c>
      <c r="F1" s="34" t="s">
        <v>61</v>
      </c>
      <c r="G1" s="34" t="s">
        <v>62</v>
      </c>
      <c r="H1" s="34" t="s">
        <v>63</v>
      </c>
      <c r="I1" s="34" t="s">
        <v>64</v>
      </c>
      <c r="J1" s="34" t="s">
        <v>65</v>
      </c>
      <c r="K1" s="34" t="s">
        <v>66</v>
      </c>
    </row>
    <row r="2" spans="1:11" x14ac:dyDescent="0.25">
      <c r="A2" s="35"/>
      <c r="B2" s="33" t="s">
        <v>78</v>
      </c>
      <c r="C2" s="33" t="s">
        <v>79</v>
      </c>
      <c r="D2" s="33" t="s">
        <v>69</v>
      </c>
      <c r="E2" s="36">
        <v>43391</v>
      </c>
      <c r="F2" s="33">
        <v>906213249</v>
      </c>
      <c r="G2" s="37">
        <v>-121488</v>
      </c>
      <c r="H2" s="33"/>
      <c r="I2" s="33" t="s">
        <v>82</v>
      </c>
      <c r="J2" s="33" t="s">
        <v>83</v>
      </c>
      <c r="K2" s="33" t="s">
        <v>81</v>
      </c>
    </row>
    <row r="3" spans="1:11" x14ac:dyDescent="0.25">
      <c r="A3" s="35"/>
      <c r="B3" s="33" t="s">
        <v>140</v>
      </c>
      <c r="C3" s="33" t="s">
        <v>141</v>
      </c>
      <c r="D3" s="33" t="s">
        <v>69</v>
      </c>
      <c r="E3" s="36">
        <v>43873</v>
      </c>
      <c r="F3" s="23" t="s">
        <v>38</v>
      </c>
      <c r="G3" s="37">
        <v>-56180</v>
      </c>
      <c r="H3" s="33"/>
      <c r="I3" s="33" t="s">
        <v>144</v>
      </c>
      <c r="J3" s="33" t="s">
        <v>145</v>
      </c>
      <c r="K3" s="33" t="s">
        <v>143</v>
      </c>
    </row>
    <row r="4" spans="1:11" x14ac:dyDescent="0.25">
      <c r="A4" s="35"/>
      <c r="B4" s="33" t="s">
        <v>153</v>
      </c>
      <c r="C4" s="33" t="s">
        <v>154</v>
      </c>
      <c r="D4" s="33" t="s">
        <v>69</v>
      </c>
      <c r="E4" s="36">
        <v>43544</v>
      </c>
      <c r="F4" s="23" t="s">
        <v>7</v>
      </c>
      <c r="G4" s="37">
        <v>-217091</v>
      </c>
      <c r="H4" s="33"/>
      <c r="I4" s="33" t="s">
        <v>157</v>
      </c>
      <c r="J4" s="33" t="s">
        <v>83</v>
      </c>
      <c r="K4" s="33" t="s">
        <v>156</v>
      </c>
    </row>
    <row r="5" spans="1:11" x14ac:dyDescent="0.25">
      <c r="A5" s="35"/>
      <c r="B5" s="33" t="s">
        <v>162</v>
      </c>
      <c r="C5" s="33" t="s">
        <v>163</v>
      </c>
      <c r="D5" s="33" t="s">
        <v>69</v>
      </c>
      <c r="E5" s="36">
        <v>43628</v>
      </c>
      <c r="F5" s="23" t="s">
        <v>11</v>
      </c>
      <c r="G5" s="37">
        <v>-214500</v>
      </c>
      <c r="H5" s="33"/>
      <c r="I5" s="33" t="s">
        <v>165</v>
      </c>
      <c r="J5" s="33" t="s">
        <v>83</v>
      </c>
      <c r="K5" s="33" t="s">
        <v>77</v>
      </c>
    </row>
    <row r="6" spans="1:11" x14ac:dyDescent="0.25">
      <c r="A6" s="35"/>
      <c r="B6" s="33" t="s">
        <v>192</v>
      </c>
      <c r="C6" s="33" t="s">
        <v>193</v>
      </c>
      <c r="D6" s="33" t="s">
        <v>69</v>
      </c>
      <c r="E6" s="36">
        <v>43305</v>
      </c>
      <c r="F6" s="23">
        <v>906200795</v>
      </c>
      <c r="G6" s="37">
        <v>-269000</v>
      </c>
      <c r="H6" s="33"/>
      <c r="I6" s="33" t="s">
        <v>194</v>
      </c>
      <c r="J6" s="33" t="s">
        <v>145</v>
      </c>
      <c r="K6" s="33" t="s">
        <v>195</v>
      </c>
    </row>
    <row r="7" spans="1:11" x14ac:dyDescent="0.25">
      <c r="A7" s="35"/>
      <c r="B7" s="33" t="s">
        <v>196</v>
      </c>
      <c r="C7" s="33" t="s">
        <v>200</v>
      </c>
      <c r="D7" s="33" t="s">
        <v>69</v>
      </c>
      <c r="E7" s="36">
        <v>43305</v>
      </c>
      <c r="F7" s="23">
        <v>906200793</v>
      </c>
      <c r="G7" s="37">
        <v>-2864911</v>
      </c>
      <c r="H7" s="33"/>
      <c r="I7" s="33" t="s">
        <v>201</v>
      </c>
      <c r="J7" s="33" t="s">
        <v>83</v>
      </c>
      <c r="K7" s="33" t="s">
        <v>169</v>
      </c>
    </row>
    <row r="8" spans="1:11" x14ac:dyDescent="0.25">
      <c r="A8" s="35"/>
      <c r="B8" s="33" t="s">
        <v>212</v>
      </c>
      <c r="C8" s="33" t="s">
        <v>213</v>
      </c>
      <c r="D8" s="33" t="s">
        <v>69</v>
      </c>
      <c r="E8" s="36">
        <v>43332</v>
      </c>
      <c r="F8" s="23">
        <v>906204264</v>
      </c>
      <c r="G8" s="37">
        <v>-90700</v>
      </c>
      <c r="H8" s="33"/>
      <c r="I8" s="33" t="s">
        <v>216</v>
      </c>
      <c r="J8" s="33" t="s">
        <v>83</v>
      </c>
      <c r="K8" s="33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87198-4B1D-4BA6-96E2-2E57CC84898D}">
  <dimension ref="A1:D3"/>
  <sheetViews>
    <sheetView workbookViewId="0">
      <selection activeCell="A3" sqref="A3"/>
    </sheetView>
  </sheetViews>
  <sheetFormatPr baseColWidth="10" defaultRowHeight="15" x14ac:dyDescent="0.25"/>
  <cols>
    <col min="4" max="4" width="20.85546875" bestFit="1" customWidth="1"/>
  </cols>
  <sheetData>
    <row r="1" spans="1:4" x14ac:dyDescent="0.25">
      <c r="A1" t="s">
        <v>237</v>
      </c>
      <c r="B1" t="s">
        <v>2</v>
      </c>
      <c r="C1" t="s">
        <v>238</v>
      </c>
      <c r="D1" t="s">
        <v>239</v>
      </c>
    </row>
    <row r="2" spans="1:4" x14ac:dyDescent="0.25">
      <c r="A2">
        <v>9031000955</v>
      </c>
      <c r="B2" s="18">
        <v>872882</v>
      </c>
      <c r="C2" s="38" t="s">
        <v>240</v>
      </c>
      <c r="D2" t="s">
        <v>241</v>
      </c>
    </row>
    <row r="3" spans="1:4" x14ac:dyDescent="0.25">
      <c r="A3">
        <v>9031001609</v>
      </c>
      <c r="B3" s="18">
        <v>10155514</v>
      </c>
      <c r="C3" s="38" t="s">
        <v>240</v>
      </c>
      <c r="D3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04B6-BE3A-475B-BCCB-1CCE96FD2DA7}">
  <dimension ref="C1:D14"/>
  <sheetViews>
    <sheetView workbookViewId="0">
      <selection activeCell="D16" sqref="D16"/>
    </sheetView>
  </sheetViews>
  <sheetFormatPr baseColWidth="10" defaultRowHeight="15" x14ac:dyDescent="0.25"/>
  <cols>
    <col min="3" max="3" width="59" bestFit="1" customWidth="1"/>
    <col min="4" max="4" width="22.85546875" customWidth="1"/>
  </cols>
  <sheetData>
    <row r="1" spans="3:4" ht="53.25" customHeight="1" x14ac:dyDescent="0.25">
      <c r="C1" s="15" t="s">
        <v>231</v>
      </c>
      <c r="D1" s="15"/>
    </row>
    <row r="2" spans="3:4" ht="15.75" x14ac:dyDescent="0.25">
      <c r="C2" s="19"/>
      <c r="D2" s="12"/>
    </row>
    <row r="3" spans="3:4" ht="15.75" x14ac:dyDescent="0.25">
      <c r="C3" s="14" t="s">
        <v>232</v>
      </c>
      <c r="D3" s="20">
        <f>+CRUCE!C54</f>
        <v>75865128</v>
      </c>
    </row>
    <row r="4" spans="3:4" ht="15.75" x14ac:dyDescent="0.25">
      <c r="C4" s="14"/>
      <c r="D4" s="4"/>
    </row>
    <row r="5" spans="3:4" ht="15.75" x14ac:dyDescent="0.25">
      <c r="C5" s="22" t="s">
        <v>221</v>
      </c>
      <c r="D5" s="20">
        <f>+CRUCE!F54</f>
        <v>19058487</v>
      </c>
    </row>
    <row r="6" spans="3:4" ht="15.75" x14ac:dyDescent="0.25">
      <c r="C6" s="22" t="s">
        <v>222</v>
      </c>
      <c r="D6" s="20">
        <f>+CRUCE!G54</f>
        <v>0</v>
      </c>
    </row>
    <row r="7" spans="3:4" ht="15.75" x14ac:dyDescent="0.25">
      <c r="C7" s="22" t="s">
        <v>223</v>
      </c>
      <c r="D7" s="20">
        <f>+CRUCE!H54</f>
        <v>0</v>
      </c>
    </row>
    <row r="8" spans="3:4" ht="15.75" x14ac:dyDescent="0.25">
      <c r="C8" s="22" t="s">
        <v>224</v>
      </c>
      <c r="D8" s="20">
        <f>+CRUCE!I54</f>
        <v>41944375</v>
      </c>
    </row>
    <row r="9" spans="3:4" ht="15.75" x14ac:dyDescent="0.25">
      <c r="C9" s="22" t="s">
        <v>225</v>
      </c>
      <c r="D9" s="20">
        <f>+CRUCE!J54</f>
        <v>3833870</v>
      </c>
    </row>
    <row r="10" spans="3:4" ht="15.75" x14ac:dyDescent="0.25">
      <c r="C10" s="22" t="s">
        <v>226</v>
      </c>
      <c r="D10" s="20">
        <f>+CRUCE!K54</f>
        <v>0</v>
      </c>
    </row>
    <row r="11" spans="3:4" ht="15.75" x14ac:dyDescent="0.25">
      <c r="C11" s="22" t="s">
        <v>227</v>
      </c>
      <c r="D11" s="20">
        <f>+CRUCE!L54</f>
        <v>11028396</v>
      </c>
    </row>
    <row r="12" spans="3:4" ht="15.75" x14ac:dyDescent="0.25">
      <c r="C12" s="22" t="s">
        <v>228</v>
      </c>
      <c r="D12" s="20">
        <v>0</v>
      </c>
    </row>
    <row r="13" spans="3:4" ht="15.75" x14ac:dyDescent="0.25">
      <c r="C13" s="22" t="s">
        <v>229</v>
      </c>
      <c r="D13" s="17">
        <f>+CRUCE!O54</f>
        <v>0</v>
      </c>
    </row>
    <row r="14" spans="3:4" ht="15.75" x14ac:dyDescent="0.25">
      <c r="C14" s="22" t="s">
        <v>230</v>
      </c>
      <c r="D14" s="21">
        <f>+D3-D5-D8-D9-D11-D13</f>
        <v>0</v>
      </c>
    </row>
  </sheetData>
  <mergeCells count="2">
    <mergeCell ref="C1:D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CRUCE</vt:lpstr>
      <vt:lpstr>CARTERA</vt:lpstr>
      <vt:lpstr>GLOSAS</vt:lpstr>
      <vt:lpstr>PAGOS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SNEIDER CARDENAS RIANO</dc:creator>
  <cp:lastModifiedBy>Saneamiento Boyaca</cp:lastModifiedBy>
  <dcterms:created xsi:type="dcterms:W3CDTF">2020-06-26T20:23:50Z</dcterms:created>
  <dcterms:modified xsi:type="dcterms:W3CDTF">2020-07-13T20:54:52Z</dcterms:modified>
</cp:coreProperties>
</file>