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ser\Desktop\NELSON\PRELIQUIDACION\PAUNA\"/>
    </mc:Choice>
  </mc:AlternateContent>
  <bookViews>
    <workbookView xWindow="0" yWindow="0" windowWidth="17970" windowHeight="6240"/>
  </bookViews>
  <sheets>
    <sheet name="FEBRERO 2019  A MARZO 2020" sheetId="1" r:id="rId1"/>
    <sheet name="GLOSAS POR CONCILIAR" sheetId="2" r:id="rId2"/>
  </sheets>
  <definedNames>
    <definedName name="_xlnm._FilterDatabase" localSheetId="0" hidden="1">'FEBRERO 2019  A MARZO 2020'!$A$1:$W$43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P43" i="1" l="1"/>
  <c r="O43" i="1"/>
  <c r="M43" i="1"/>
  <c r="B50" i="1"/>
  <c r="B49" i="1"/>
  <c r="B48" i="1"/>
  <c r="J43" i="1"/>
  <c r="O22" i="1" l="1"/>
  <c r="O23" i="1"/>
  <c r="O26" i="1"/>
  <c r="O28" i="1"/>
  <c r="O29" i="1"/>
  <c r="R43" i="1"/>
  <c r="S43" i="1"/>
</calcChain>
</file>

<file path=xl/sharedStrings.xml><?xml version="1.0" encoding="utf-8"?>
<sst xmlns="http://schemas.openxmlformats.org/spreadsheetml/2006/main" count="445" uniqueCount="150">
  <si>
    <t xml:space="preserve">TOTAL </t>
  </si>
  <si>
    <t>SBY2019CM1A00008420</t>
  </si>
  <si>
    <t>PUBLICO</t>
  </si>
  <si>
    <t>SUBSIDIADO</t>
  </si>
  <si>
    <t>ESE CENTRO DE SALUD EDGAR ALONSO PULIDO DE PAUNA  MEDICAMENTOS</t>
  </si>
  <si>
    <t>BOYACA</t>
  </si>
  <si>
    <t>SSBY2019CR1A00012696</t>
  </si>
  <si>
    <t xml:space="preserve">ESE CENTRO DE SALUD EDGAR ALONSO PULIDO DE PAUNA </t>
  </si>
  <si>
    <t>SBY2019CP1A00008440</t>
  </si>
  <si>
    <t>ESE CENTRO DE SALUD EDGAR ALONSO PULIDO DE PAUNA P&amp;P</t>
  </si>
  <si>
    <t>S152020010063</t>
  </si>
  <si>
    <t>S152020010062</t>
  </si>
  <si>
    <t>S152020010061</t>
  </si>
  <si>
    <t>PFB-010162</t>
  </si>
  <si>
    <t>SBY2018R1A045</t>
  </si>
  <si>
    <t>1450-1452</t>
  </si>
  <si>
    <t>PFB-010161</t>
  </si>
  <si>
    <t>1451-1453</t>
  </si>
  <si>
    <t>PFB-010160</t>
  </si>
  <si>
    <t>SBY2018C1P044</t>
  </si>
  <si>
    <t>PFB-010008</t>
  </si>
  <si>
    <t>1429-1431</t>
  </si>
  <si>
    <t>PFB-010007</t>
  </si>
  <si>
    <t>1430-1432</t>
  </si>
  <si>
    <t>PFB-010006</t>
  </si>
  <si>
    <t>PFB-009860</t>
  </si>
  <si>
    <t>1421-1423</t>
  </si>
  <si>
    <t>PFB-009859</t>
  </si>
  <si>
    <t>1422-1424</t>
  </si>
  <si>
    <t>PFB-009858</t>
  </si>
  <si>
    <t>PFB-009710</t>
  </si>
  <si>
    <t>1402-1405</t>
  </si>
  <si>
    <t>PFB-009711</t>
  </si>
  <si>
    <t>1403-1406</t>
  </si>
  <si>
    <t>PFB-009709</t>
  </si>
  <si>
    <t>PFB-009564</t>
  </si>
  <si>
    <t>PFB-009563</t>
  </si>
  <si>
    <t>PFB-009403</t>
  </si>
  <si>
    <t>PFB-009405</t>
  </si>
  <si>
    <t>PFB-009323</t>
  </si>
  <si>
    <t>PFB-009322</t>
  </si>
  <si>
    <t>PFB-009160</t>
  </si>
  <si>
    <t>X CONCILIAR</t>
  </si>
  <si>
    <t>PFB-009162</t>
  </si>
  <si>
    <t>PFB-009095-9022</t>
  </si>
  <si>
    <t>PFB-009108-9043</t>
  </si>
  <si>
    <t>PFB-008840</t>
  </si>
  <si>
    <t>PFB-008839</t>
  </si>
  <si>
    <t>GESTIÓN DE LA SUCURSAL PARA LA RADIACIÓN</t>
  </si>
  <si>
    <t>MOTIVO LEVANTAMIENTO DE LA GLOSA</t>
  </si>
  <si>
    <t>ACEPTA EPS</t>
  </si>
  <si>
    <t>ACEPTA IPS</t>
  </si>
  <si>
    <t>ESTADO FINAL DE LA GLOSA PYP</t>
  </si>
  <si>
    <t>GLOSA DE FACTURA</t>
  </si>
  <si>
    <t>VALOR DE LA FACTURA</t>
  </si>
  <si>
    <t>NÚMERO DE LA FACTURA DEL PRESTADOR</t>
  </si>
  <si>
    <t>VALOR DEL PAGO(ZP)</t>
  </si>
  <si>
    <t>DOCUMENTO DEL PAGO (ZP)</t>
  </si>
  <si>
    <t>FECHA DEL PAGO (ZP)</t>
  </si>
  <si>
    <t>VALOR DE PREFACTURA</t>
  </si>
  <si>
    <t>NÚMERO PREFACTURA</t>
  </si>
  <si>
    <t>NÚMERO CONTRATO</t>
  </si>
  <si>
    <t>CLASIFICACIÓN PÚBLICO // PRIVADO</t>
  </si>
  <si>
    <t>MODALIDAD DEL CONTRATO</t>
  </si>
  <si>
    <t>NOMBRE DEL PRESTADOR</t>
  </si>
  <si>
    <t>NIT PRESTADOR</t>
  </si>
  <si>
    <t xml:space="preserve">MES </t>
  </si>
  <si>
    <t>AÑO</t>
  </si>
  <si>
    <t>SUCURSAL</t>
  </si>
  <si>
    <t>PROVEEDOR</t>
  </si>
  <si>
    <t>NIT</t>
  </si>
  <si>
    <t>DEPARTAMENTO PROVEEDOR</t>
  </si>
  <si>
    <t>MUNICPIO PROVEEDOR</t>
  </si>
  <si>
    <t>FECHA RADICACION FACTURA</t>
  </si>
  <si>
    <t>N° FACTURA</t>
  </si>
  <si>
    <t>N° SUBFACTURA</t>
  </si>
  <si>
    <t>VALOR FACTURA</t>
  </si>
  <si>
    <t>FECHA GLOSA</t>
  </si>
  <si>
    <t>CODIGO GLOSA</t>
  </si>
  <si>
    <t>VALOR GLOSA</t>
  </si>
  <si>
    <t>FECHA RTA A GLOSA I</t>
  </si>
  <si>
    <t>VALOR LEVANTA AUDITORIA EN RTA I</t>
  </si>
  <si>
    <t>VALOR ACEPTA IPS EN RTA I</t>
  </si>
  <si>
    <t>VALOR PENDIENTE SUBSANAR</t>
  </si>
  <si>
    <t>FECHA RTA A GLOSA II</t>
  </si>
  <si>
    <t>VALOR LEVANTA AUDITORIA EN RTA II</t>
  </si>
  <si>
    <t>VALOR ACEPTA IPS EN RTA II</t>
  </si>
  <si>
    <t>VALOR PENDIENTE SUBSANAR2</t>
  </si>
  <si>
    <t>FECHA CONCILIACION</t>
  </si>
  <si>
    <t>VALOR LEVANTA AUDITORIA EN CONCILIACION</t>
  </si>
  <si>
    <t>VALOR ACEPTA IPS EN CONCILIACION</t>
  </si>
  <si>
    <t>VALOR NO ACUERDO</t>
  </si>
  <si>
    <t>VALOR PENDIENTE CONCILIACION</t>
  </si>
  <si>
    <t>MODALIDAD</t>
  </si>
  <si>
    <t xml:space="preserve">DEPARTAMENTO AFILIADO </t>
  </si>
  <si>
    <t>MUNICIPIO AFILIADO</t>
  </si>
  <si>
    <t>FEC INGRESO</t>
  </si>
  <si>
    <t>FEC EGRESO</t>
  </si>
  <si>
    <t>DETALLE GLOSA</t>
  </si>
  <si>
    <t>DESCRIPCION RTA CON</t>
  </si>
  <si>
    <t>cliente</t>
  </si>
  <si>
    <t>ESE CENTRO DE SALUD EDGAR ALONSO PULIDO SOLANO</t>
  </si>
  <si>
    <t>PAUNA</t>
  </si>
  <si>
    <t>GL-1537938041</t>
  </si>
  <si>
    <t>Capitacion</t>
  </si>
  <si>
    <t xml:space="preserve">Se objeta $ 2176117 Concepto CAPITA  PROMOCIÓN Y PREVENCIÓN Incumplimiento en las metas de cobertura resolutividad y oportunidad Periodo facturado FEBRERO 2020Valor Facturado  $2813314Valor Prefactura $2813314PLANIFICACION FAMILIAR Se alcanza un cumplimiento mensual del   08% por lo cual se glosa el valor equivalente a $207858 CONTROL PRENATAL Se alcanza un cumplimiento mensual del   14% por lo cual se glosa el valor equivalente a $209229 ATENCION DEL PARTO Y DEL RECIEN NACIDO Se alcanza un cumplimiento mensual del NP% por lo cual se glosa el valor equivalente a $  0ATENCION POST PARTO Se alcanza un cumplimiento mensual del NP% por lo cual se glosa el valor equivalente a $0 VACUNACION Se alcanza un cumplimiento mensual del   56% por lo cual se glosa el valor equivalente a $212500 CRECIMIENTO Y DESARROLLO Se alcanza un cumplimiento mensual del   22% por lo cual se glosa el valor equivalente a $271006  ADULTO JOVEN Se alcanza un cumplimiento mensual del   07% por lo cual se glosa el valor equivalente a $180749 ADULTO MAYOR Se alcanza un cumplimiento mensual del   15% por lo cual se glosa el valor equivalente a $222625  CANCER DE CUELLO Se alcanza un cumplimiento mensual del   18% de ejecución por lo cual se glosa el valor equivalente a $472903 CANCER DE MAMA Se alcanza un cumplimiento mensual del NP% por lo cual se glosa el valor equivalente a $  0  AGUDEZA VISUAL Se alcanza un cumplimiento mensual del   00% por lo cual se glosa el valor equivalente a $107865  SALUD BUCAL Se alcanza un cumplimiento mensual del   45% por lo cual se glosa el valor equivalente a $151908 DEMANDA INDUCIDA Se alcanza un cumplimiento mensual del 36% por lo cual se glosa el valor equivalente a $  111150  SALUD PUBLICA  Se alcanza un cumplimiento mensual del   80% por lo cual se glosa el valor equivalente a $28325En Total Para Este mes el cumplimiento global alcanzado es del   20% generando una Objeción total Por Incumplimiento De Actividades Programadas De $2176117De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</si>
  <si>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GL-159241834017</t>
  </si>
  <si>
    <t xml:space="preserve">Se objeta $ 1990831 Concepto CAPITACION  PROMOCION Y PREVENCION Incumplimiento en las metas de cobertura resolutividad y oportunidad Periodo facturado ENEROValor Facturado  $2683540Valor Prefactura $2683540PLANIFICACION FAMILIAR Se alcanza un cumplimiento mensual del   14% por lo cual se glosa el valor equivalente a $199830 CONTROL PRENATAL Se alcanza un cumplimiento mensual del   02% por lo cual se glosa el valor equivalente a $220791 VACUNACION Se alcanza un cumplimiento mensual del   74% por lo cual se glosa el valor equivalente a $145679 CRECIMIENTO Y DESARROLLO Se alcanza un cumplimiento mensual del   26% por lo cual se glosa el valor equivalente a $240983  ADULTO JOVEN Se alcanza un cumplimiento mensual del   13% por lo cual se glosa el valor equivalente a $150847 ADULTO MAYOR Se alcanza un cumplimiento mensual del   04% por lo cual se glosa el valor equivalente a $241048  CANCER DE CUELLO Se alcanza un cumplimiento mensual del   06% de ejecución por lo cual se glosa el valor equivalente a $517218  AGUDEZA VISUAL Se alcanza un cumplimiento mensual del   67% por lo cual se glosa el valor equivalente a $34087  SALUD BUCAL Se alcanza un cumplimiento mensual del   42% por lo cual se glosa el valor equivalente a $151455 DEMANDA INDUCIDA  Se alcanza un cumplimiento mensual del   47% por lo cual se glosa el valor equivalente a $  88893En Total Para Este mes el cumplimiento global alcanzado es del   27% generando una Objeción total Por Incumplimiento De Actividades Programadas De $1990831De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</si>
  <si>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6597417.06</t>
  </si>
  <si>
    <t>GL-159241832879</t>
  </si>
  <si>
    <t xml:space="preserve">Se objeta $ 1721274 Concepto CAPITACION  P Y P Incumplimiento en las metas de cobertura resolutividad y oportunidad Periodo facturado FEBRERO (MAYO A FEB)Valor Facturado  $6597417Valor Prefactura $6597417PLANIFICACION FAMILIAR Se alcanza un cumplimiento mensual del   57% por lo cual se glosa el valor equivalente a $8389 CONTROL PRENATAL Se alcanza un cumplimiento mensual del   29% por lo cual se glosa el valor equivalente a $374913 CRECIMIENTO Y DESARROLLO Se alcanza un cumplimiento mensual del   40% por lo cual se glosa el valor equivalente a $342870  AGUDEZA VISUAL Se alcanza un cumplimiento mensual del   00% por lo cual se glosa el valor equivalente a $252816  SALUD PUBLICA  Se alcanza un cumplimiento mensual del   00% por lo cual se glosa el valor equivalente a $742286En Total Para Este mes el cumplimiento global alcanzado es del   51% generando una Objeción total Por Incumplimiento De Actividades Programadas De $1721274De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</si>
  <si>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GL-1537938085</t>
  </si>
  <si>
    <t xml:space="preserve">Se objeta $ 1658541 Concepto CAPITA  PROMOCIÓN Y PREVENCIÓN Incumplimiento en las metas de cobertura resolutividad y oportunidad Periodo facturado MARZO 2020Valor Facturado  $2996211Valor Prefactura $2996211PLANIFICACION FAMILIAR Se alcanza un cumplimiento mensual del   23% por lo cual se glosa el valor equivalente a $153920 CONTROL PRENATAL Se alcanza un cumplimiento mensual del   29% por lo cual se glosa el valor equivalente a $177288 ATENCION DEL PARTO Y DEL RECIEN NACIDO Se alcanza un cumplimiento mensual del NP% por lo cual se glosa el valor equivalente a $  0ATENCION POST PARTO Se alcanza un cumplimiento mensual del NP% por lo cual se glosa el valor equivalente a $0 VACUNACION Se alcanza un cumplimiento mensual del   69% por lo cual se glosa el valor equivalente a $163635 CRECIMIENTO Y DESARROLLO Se alcanza un cumplimiento mensual del   34% por lo cual se glosa el valor equivalente a $236347  ADULTO JOVEN Se alcanza un cumplimiento mensual del   39% por lo cual se glosa el valor equivalente a $71929 ADULTO MAYOR Se alcanza un cumplimiento mensual del   37% por lo cual se glosa el valor equivalente a $173209  CANCER DE CUELLO Se alcanza un cumplimiento mensual del   48% de ejecución por lo cual se glosa el valor equivalente a $319503 CANCER DE MAMA Se alcanza un cumplimiento mensual del NP% por lo cual se glosa el valor equivalente a $  0  AGUDEZA VISUAL Se alcanza un cumplimiento mensual del   00% por lo cual se glosa el valor equivalente a $114056  SALUD BUCAL Se alcanza un cumplimiento mensual del   72% por lo cual se glosa el valor equivalente a $99231  DEMANDA INDUCIDA Se alcanza un cumplimiento mensual del 36% por lo cual se glosa el valor equivalente a $  119247 SALUD PUBLICA  Se alcanza un cumplimiento mensual del   80% por lo cual se glosa el valor equivalente a $30175En Total Para Este mes el cumplimiento global alcanzado es del   39% generando una Objeción total Por Incumplimiento De Actividades Programadas De $1658541De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</si>
  <si>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MES FACTURADO MARZO 2020NUMERO DE FACTURA 1798MOTIVO DE GLOSA Incumplimiento de actividades programadas para Promoción y Prevención  RESPUESTA A GLOSA IPS Según oficio enviado por la IPS NO ACEPTA los valores generados en la Glosa Inicial RESPUESTA A GLOSALa Objeción por Incumplimiento de actividades programadas para Promoción y Prevención persiste ya que la evaluación de los RIPS reportados por la IPS se realizó cumpliendo con los criterios de calidad y estructura establecidos por la normatividad vigente lo que permite evidenciar el porcentaje de cumplimiento de metas frente lo programado revisión en la cual se detectaron varias inconsistencias como actividades reportadas para usuarios inactivos actividades duplicadas edades y género que no aplican según la normaDichas inconsistencias anulan los registros para su contabilización en la matriz generándose así diferencias entre el seguimiento interno de la IPS y lo reportado por nuestra auditoria Nuevamente se recuerda a la IPS que la auditoria se realiza con los Rips del mes anterior al facturado y que para tener conocimiento de las actividades que son objeto de glosa se debe revisar el archivo de inconsistencias que se envía adjunto con la glosa todo esto con el fin de que tengan claridad y puedan soportar las actividades glosadas para que puedan ser levantadasLos usuarios inactivos deben de tener el reporte en el ADRES donde se pueda verificar que para la fecha de atención se encontraban activosEn estos términos el valor de la Glosa inicial por incumplimiento de Metas SE MANTIENE EN FIRME </t>
  </si>
  <si>
    <t>GL-159241833826</t>
  </si>
  <si>
    <t xml:space="preserve">Se objeta $ 951469 Concepto CAPITACION  PROMOCION Y PREVENCION Incumplimiento en las metas de cobertura resolutividad y oportunidad Periodo facturado DICIEMBREValor Facturado  $1501531Valor Prefactura $1501531PLANIFICACION FAMILIAR Se alcanza un cumplimiento mensual del   19% por lo cual se glosa el valor equivalente a $108977 CONTROL PRENATAL Se alcanza un cumplimiento mensual del   09% por lo cual se glosa el valor equivalente a $120381 VACUNACION Se alcanza un cumplimiento mensual del   83% por lo cual se glosa el valor equivalente a $65785 CRECIMIENTO Y DESARROLLO Se alcanza un cumplimiento mensual del   23% por lo cual se glosa el valor equivalente a $133835  ADULTO JOVEN Se alcanza un cumplimiento mensual del   50% por lo cual se glosa el valor equivalente a $94178 CANCER DE CUELLO Se alcanza un cumplimiento mensual del   26% de ejecución por lo cual se glosa el valor equivalente a $227541  AGUDEZA VISUAL Se alcanza un cumplimiento mensual del   06% por lo cual se glosa el valor equivalente a $53542  SALUD BUCAL Se alcanza un cumplimiento mensual del   74% por lo cual se glosa el valor equivalente a $60749  DEMANDA INDUCIDA Se alcanza un cumplimiento mensual del   74% por lo cual se glosa el valor equivalente a $86482En Total Para Este mes el cumplimiento global alcanzado es del   43% generando una Objeción total Por Incumplimiento De Actividades Programadas De $951469De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</si>
  <si>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GL-159241833763</t>
  </si>
  <si>
    <t xml:space="preserve">Se objeta $ 909254 Concepto CAPITACION  PYP Incumplimiento en las metas de cobertura resolutividad y oportunidad Periodo facturado NOVIEMBREValor Facturado  $1386582Valor Prefactura $1386582PLANIFICACION FAMILIAR Se alcanza un cumplimiento mensual del   34% por lo cual se glosa el valor equivalente a $87178 CONTROL PRENATAL Se alcanza un cumplimiento mensual del   24% por lo cual se glosa el valor equivalente a $91781 VACUNACION Se alcanza un cumplimiento mensual del   70% por lo cual se glosa el valor equivalente a $62222 CRECIMIENTO Y DESARROLLO Se alcanza un cumplimiento mensual del   32% por lo cual se glosa el valor equivalente a $106081  ADULTO JOVEN Se alcanza un cumplimiento mensual del   50% por lo cual se glosa el valor equivalente a $86862 ADULTO MAYOR Se alcanza un cumplimiento mensual del   00% por lo cual se glosa el valor equivalente a $128337  CANCER DE CUELLO Se alcanza un cumplimiento mensual del   00% de ejecución por lo cual se glosa el valor equivalente a $284022  SALUD BUCAL Se alcanza un cumplimiento mensual del   94% por lo cual se glosa el valor equivalente a $15395  DEMANDA INDUCIDA Se alcanza un cumplimiento mensual del   45% por lo cual se glosa el valor equivalente a $47376 En Total Para Este mes el cumplimiento global alcanzado es del   45% generando una Objeción total Por Incumplimiento De Actividades Programadas De $909254De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</si>
  <si>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GL-159241833760</t>
  </si>
  <si>
    <t xml:space="preserve">Se objeta $ 900712 Concepto CAPITACION  PROMOCION Y PREVENCION Incumplimiento en las metas de cobertura resolutividad y oportunidad Periodo facturado SEPTIEMBREValor Facturado  $1378389Valor Prefactura $1378389PLANIFICACION FAMILIAR Se alcanza un cumplimiento mensual del   39% por lo cual se glosa el valor equivalente a $73035 CONTROL PRENATAL Se alcanza un cumplimiento mensual del   37% por lo cual se glosa el valor equivalente a $78659 VACUNACION Se alcanza un cumplimiento mensual del   59% por lo cual se glosa el valor equivalente a $82215 CRECIMIENTO Y DESARROLLO Se alcanza un cumplimiento mensual del   40% por lo cual se glosa el valor equivalente a $89686  ADULTO JOVEN Se alcanza un cumplimiento mensual del   14% por lo cual se glosa el valor equivalente a $74751 ADULTO MAYOR Se alcanza un cumplimiento mensual del   33% por lo cual se glosa el valor equivalente a $84009  CANCER DE CUELLO Se alcanza un cumplimiento mensual del   44% de ejecución por lo cual se glosa el valor equivalente a $159319  AGUDEZA VISUAL Se alcanza un cumplimiento mensual del   00% por lo cual se glosa el valor equivalente a $53147  SALUD BUCAL Se alcanza un cumplimiento mensual del   56% por lo cual se glosa el valor equivalente a $64717  SALUD PUBLICA  Se alcanza un cumplimiento mensual del   20% por lo cual se glosa el valor equivalente a $55500 DEMANDA INDUCIDA  Se alcanza un cumplimiento mensual del   0% por lo cual se glosa el valor equivalente a $85675En Total Para Este mes el cumplimiento global alcanzado es del   36% generando una Objeción total Por Incumplimiento De Actividades Programadas De $900712De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</si>
  <si>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GL-159241833169</t>
  </si>
  <si>
    <t xml:space="preserve">Se objeta $ 891465 Concepto CAPITACION  PROMOCION Y PREVENCION Incumplimiento en las metas de cobertura resolutividad y oportunidad Periodo facturado JULIOValor Facturado  $1268406Valor Prefactura $1268406PLANIFICACION FAMILIAR Se alcanza un cumplimiento mensual del   19% por lo cual se glosa el valor equivalente a $72412 CONTROL PRENATAL Se alcanza un cumplimiento mensual del   03% por lo cual se glosa el valor equivalente a $102511 VACUNACION Se alcanza un cumplimiento mensual del   90% por lo cual se glosa el valor equivalente a $42515 CRECIMIENTO Y DESARROLLO Se alcanza un cumplimiento mensual del   30% por lo cual se glosa el valor equivalente a $102555  ADULTO JOVEN Se alcanza un cumplimiento mensual del   00% por lo cual se glosa el valor equivalente a $91733 ADULTO MAYOR Se alcanza un cumplimiento mensual del   39% por lo cual se glosa el valor equivalente a $72032  CANCER DE CUELLO Se alcanza un cumplimiento mensual del   39% de ejecución por lo cual se glosa el valor equivalente a $158232  AGUDEZA VISUAL Se alcanza un cumplimiento mensual del   00% por lo cual se glosa el valor equivalente a $48230  SALUD BUCAL Se alcanza un cumplimiento mensual del   61% por lo cual se glosa el valor equivalente a $58486  SALUD PUBLICA  Se alcanza un cumplimiento mensual del   00% por lo cual se glosa el valor equivalente a $142758En Total Para Este mes el cumplimiento global alcanzado es del   31% generando una Objeción total Por Incumplimiento De Actividades Programadas De $891465De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</si>
  <si>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GL-159241833762</t>
  </si>
  <si>
    <t xml:space="preserve">Se objeta $ 845773 Concepto CAPITACION  PROMOCION Y PREVENCION Incumplimiento en las metas de cobertura resolutividad y oportunidad Periodo facturado OCTUBREValor Facturado  $1449808Valor Prefactura $1449808PLANIFICACION FAMILIAR Se alcanza un cumplimiento mensual del   37% por lo cual se glosa el valor equivalente a $74971 CONTROL PRENATAL Se alcanza un cumplimiento mensual del   35% por lo cual se glosa el valor equivalente a $83014 VACUNACION Se alcanza un cumplimiento mensual del   50% por lo cual se glosa el valor equivalente a $99914 CRECIMIENTO Y DESARROLLO Se alcanza un cumplimiento mensual del   32% por lo cual se glosa el valor equivalente a $111025  ADULTO JOVEN Se alcanza un cumplimiento mensual del   14% por lo cual se glosa el valor equivalente a $78657 ADULTO MAYOR Se alcanza un cumplimiento mensual del   06% por lo cual se glosa el valor equivalente a $128241  CANCER DE CUELLO Se alcanza un cumplimiento mensual del   78% de ejecución por lo cual se glosa el valor equivalente a $64419  AGUDEZA VISUAL Se alcanza un cumplimiento mensual del   00% por lo cual se glosa el valor equivalente a $55311  SALUD BUCAL Se alcanza un cumplimiento mensual del   47% por lo cual se glosa el valor equivalente a $76298  DEMANDA INDUCIDA  Se alcanza un cumplimiento mensual del   18% por lo cual se glosa el valor equivalente a $  73925En Total Para Este mes el cumplimiento global alcanzado es del   33% generando una Objeción total Por Incumplimiento De Actividades Programadas De $845773De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</si>
  <si>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GL-15068338586</t>
  </si>
  <si>
    <t xml:space="preserve">Se objeta incumplimiento actuividades contratadas segun contrato y frecuencia de uso para el mes de febrero reportan 0 actividades en medicina general glosa $ 482231 y 0 actividades para odontologia glosa $ 329828 </t>
  </si>
  <si>
    <t>GL-159241833276</t>
  </si>
  <si>
    <t xml:space="preserve">Se objeta $ 564248 Concepto CAPITACION  PROMOCION Y PREVENCION Incumplimiento en las metas de cobertura resolutividad y oportunidad Periodo facturado AGOSTOValor Facturado  $1268903Valor Prefactura $1268903PLANIFICACION FAMILIAR Se alcanza un cumplimiento mensual del   32% por lo cual se glosa el valor equivalente a $73805 CONTROL PRENATAL Se alcanza un cumplimiento mensual del   02% por lo cual se glosa el valor equivalente a $104460 VACUNACION Se alcanza un cumplimiento mensual del   79% por lo cual se glosa el valor equivalente a $51213 CRECIMIENTO Y DESARROLLO Se alcanza un cumplimiento mensual del   40% por lo cual se glosa el valor equivalente a $82576  ADULTO JOVEN Se alcanza un cumplimiento mensual del   29% por lo cual se glosa el valor equivalente a $45915 ADULTO MAYOR Se alcanza un cumplimiento mensual del   77% por lo cual se glosa el valor equivalente a $26538  AGUDEZA VISUAL Se alcanza un cumplimiento mensual del   00% por lo cual se glosa el valor equivalente a $48726  SALUD BUCAL Se alcanza un cumplimiento mensual del   74% por lo cual se glosa el valor equivalente a $26582  DEMANDA INDUCIDA Se alcanza un cumplimiento mensual del 0% por lo cual se glosa el valor equivalente a $     78883  SALUD PUBLICA  Se alcanza un cumplimiento mensual del   60% por lo cual se glosa el valor equivalente a $25550En Total Para Este mes el cumplimiento global alcanzado es del   48% generando una Objeción total Por Incumplimiento De Actividades Programadas De $564248De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</si>
  <si>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GL-159241833000</t>
  </si>
  <si>
    <t xml:space="preserve">Se objeta $ 444671 Concepto CAPITACION  PROMOCION Y PREVENCION Incumplimiento en las metas de cobertura resolutividad y oportunidad Periodo facturado JUNIO 2019Valor Facturado  $1228352Valor Prefactura $1228352PLANIFICACION FAMILIAR Se alcanza un cumplimiento mensual del   43% por lo cual se glosa el valor equivalente a $7767 CONTROL PRENATAL Se alcanza un cumplimiento mensual del   29% por lo cual se glosa el valor equivalente a $70614 CRECIMIENTO Y DESARROLLO Se alcanza un cumplimiento mensual del   40% por lo cual se glosa el valor equivalente a $63876  ADULTO JOVEN Se alcanza un cumplimiento mensual del   00% por lo cual se glosa el valor equivalente a $88862 AGUDEZA VISUAL Se alcanza un cumplimiento mensual del   00% por lo cual se glosa el valor equivalente a $46367  SALUD BUCAL Se alcanza un cumplimiento mensual del   50% por lo cual se glosa el valor equivalente a $28897  SALUD PUBLICA  Se alcanza un cumplimiento mensual del   00% por lo cual se glosa el valor equivalente a $138288En Total Para Este mes el cumplimiento global alcanzado es del   41% generando una Objeción total Por Incumplimiento De Actividades Programadas De $444671De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</si>
  <si>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GL-159241832934</t>
  </si>
  <si>
    <t xml:space="preserve">Se objeta $ 418929 Concepto CAPITACION  P Y P Incumplimiento en las metas de cobertura resolutividad y oportunidad Periodo facturado MAYOValor Facturado  $1155113Valor Prefactura $1155113PLANIFICACION FAMILIAR Se alcanza un cumplimiento mensual del   43% por lo cual se glosa el valor equivalente a $7296 CONTROL PRENATAL Se alcanza un cumplimiento mensual del   29% por lo cual se glosa el valor equivalente a $66332 CRECIMIENTO Y DESARROLLO Se alcanza un cumplimiento mensual del   40% por lo cual se glosa el valor equivalente a $60004  ADULTO JOVEN Se alcanza un cumplimiento mensual del   00% por lo cual se glosa el valor equivalente a $83476 AGUDEZA VISUAL Se alcanza un cumplimiento mensual del   00% por lo cual se glosa el valor equivalente a $44769  SALUD BUCAL Se alcanza un cumplimiento mensual del   50% por lo cual se glosa el valor equivalente a $27145  SALUD PUBLICA  Se alcanza un cumplimiento mensual del   00% por lo cual se glosa el valor equivalente a $129907En Total Para Este mes el cumplimiento global alcanzado es del   41% generando una Objeción total Por Incumplimiento De Actividades Programadas De $418929De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</si>
  <si>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1075915.1</t>
  </si>
  <si>
    <t>GL-159241832933</t>
  </si>
  <si>
    <t xml:space="preserve">Se objeta $ 292958 Concepto CAPITACION  PYP Incumplimiento en las metas de cobertura resolutividad y oportunidad Periodo facturado MARZOValor Facturado  $1075915Valor Prefactura $1075915PLANIFICACION FAMILIAR Se alcanza un cumplimiento mensual del   71% por lo cual se glosa el valor equivalente a $456 CONTROL PRENATAL Se alcanza un cumplimiento mensual del   48% por lo cual se glosa el valor equivalente a $42043 VACUNACION Se alcanza un cumplimiento mensual del   75% por lo cual se glosa el valor equivalente a $30614 CRECIMIENTO Y DESARROLLO Se alcanza un cumplimiento mensual del   40% por lo cual se glosa el valor equivalente a $55874  AGUDEZA VISUAL Se alcanza un cumplimiento mensual del   00% por lo cual se glosa el valor equivalente a $43004  SALUD PUBLICA  Se alcanza un cumplimiento mensual del   00% por lo cual se glosa el valor equivalente a $120967En Total Para Este mes el cumplimiento global alcanzado es del   62% generando una Objeción total Por Incumplimiento De Actividades Programadas De $292958De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</si>
  <si>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GL-15068339802</t>
  </si>
  <si>
    <t xml:space="preserve">Se hace descuento incumplimiento actividades segun contrato y frecuencia de uso 16 segun rips reportan485 actividades de medicina general con un cumplimiento del 761 % excedente $ 284253 </t>
  </si>
  <si>
    <t>SBOY202003272</t>
  </si>
  <si>
    <t>SBOY202003273</t>
  </si>
  <si>
    <t>SBOY202003274</t>
  </si>
  <si>
    <t>SBOY202002063</t>
  </si>
  <si>
    <t>SBOY202002064</t>
  </si>
  <si>
    <t>SBOY202002065</t>
  </si>
  <si>
    <t>ESE CENTRO DE SALUD EDGAR ALONSO PULIDO DE PAUNA</t>
  </si>
  <si>
    <t>VALOR SEGÚN LMA</t>
  </si>
  <si>
    <t>VALOR PAGADO COOSALUD EPS</t>
  </si>
  <si>
    <t>GLOSA POR CONCILIAR</t>
  </si>
  <si>
    <t>SALDO POR DEFINIR</t>
  </si>
  <si>
    <t>RESUMEN PRELIQUIDACION-1/11/2017 A 31/03/2020</t>
  </si>
  <si>
    <t>TOTAL GLOSAS POR CONCILIAR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</si>
</sst>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_(* \(#,##0\);_(* &quot;-&quot;_);_(@_)"/>
    <numFmt numFmtId="165" formatCode="_(&quot;$&quot;\ * #,##0.00_);_(&quot;$&quot;\ * \(#,##0.00\);_(&quot;$&quot;\ * &quot;-&quot;??_);_(@_)"/>
    <numFmt numFmtId="166" formatCode="_(&quot;$&quot;\ * #,##0_);_(&quot;$&quot;\ * \(#,##0\);_(&quot;$&quot;\ * &quot;-&quot;??_);_(@_)"/>
    <numFmt numFmtId="167" formatCode="_(* #,##0_);_(* \(#,##0\);_(* &quot;-&quot;??_);_(@_)"/>
    <numFmt numFmtId="168" formatCode="[$$-240A]#,##0;[Red]\-[$$-240A]#,##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8"/>
      <name val="Tahoma"/>
      <family val="2"/>
    </font>
    <font>
      <b/>
      <sz val="8"/>
      <color theme="1"/>
      <name val="Calibri"/>
      <family val="2"/>
      <scheme val="minor"/>
    </font>
    <font>
      <sz val="8"/>
      <color theme="1"/>
      <name val="Calibri"/>
      <family val="2"/>
      <scheme val="minor"/>
    </font>
    <font>
      <b/>
      <sz val="8"/>
      <color theme="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theme="4"/>
      </patternFill>
    </fill>
    <fill>
      <patternFill patternType="solid">
        <fgColor theme="4" tint="0.79998168889431442"/>
        <bgColor theme="4" tint="0.79998168889431442"/>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39997558519241921"/>
      </top>
      <bottom style="thin">
        <color theme="4" tint="-0.249977111117893"/>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4" tint="-0.249977111117893"/>
      </right>
      <top style="thin">
        <color theme="4" tint="0.39997558519241921"/>
      </top>
      <bottom style="thin">
        <color theme="4" tint="-0.249977111117893"/>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 fillId="4" borderId="0" applyNumberFormat="0" applyBorder="0" applyAlignment="0" applyProtection="0"/>
    <xf numFmtId="0" fontId="4" fillId="0" borderId="0"/>
  </cellStyleXfs>
  <cellXfs count="53">
    <xf numFmtId="0" fontId="0" fillId="0" borderId="0" xfId="0"/>
    <xf numFmtId="0" fontId="2" fillId="4" borderId="2" xfId="4" applyFont="1" applyFill="1" applyBorder="1" applyAlignment="1">
      <alignment horizontal="center" vertical="center" wrapText="1"/>
    </xf>
    <xf numFmtId="167" fontId="2" fillId="4" borderId="2" xfId="4" applyNumberFormat="1" applyFont="1" applyFill="1" applyBorder="1" applyAlignment="1">
      <alignment horizontal="center" vertical="center" wrapText="1"/>
    </xf>
    <xf numFmtId="14" fontId="2" fillId="4" borderId="2" xfId="4" applyNumberFormat="1" applyFont="1" applyFill="1" applyBorder="1" applyAlignment="1">
      <alignment horizontal="center" vertical="center" wrapText="1"/>
    </xf>
    <xf numFmtId="49" fontId="2" fillId="4" borderId="2" xfId="4" applyNumberFormat="1" applyFont="1" applyFill="1" applyBorder="1" applyAlignment="1">
      <alignment horizontal="center" vertical="center" shrinkToFit="1"/>
    </xf>
    <xf numFmtId="0" fontId="0" fillId="5" borderId="3" xfId="0" applyFont="1" applyFill="1" applyBorder="1" applyAlignment="1">
      <alignment horizontal="left"/>
    </xf>
    <xf numFmtId="14" fontId="0" fillId="5" borderId="3" xfId="0" applyNumberFormat="1" applyFont="1" applyFill="1" applyBorder="1" applyAlignment="1">
      <alignment horizontal="left"/>
    </xf>
    <xf numFmtId="167" fontId="0" fillId="5" borderId="3" xfId="3" applyNumberFormat="1" applyFont="1" applyFill="1" applyBorder="1" applyAlignment="1">
      <alignment horizontal="left"/>
    </xf>
    <xf numFmtId="167" fontId="0" fillId="5" borderId="3" xfId="0" applyNumberFormat="1" applyFont="1" applyFill="1" applyBorder="1" applyAlignment="1">
      <alignment horizontal="left"/>
    </xf>
    <xf numFmtId="0" fontId="0" fillId="5" borderId="4" xfId="0" applyFont="1" applyFill="1" applyBorder="1" applyAlignment="1">
      <alignment horizontal="left"/>
    </xf>
    <xf numFmtId="0" fontId="0" fillId="0" borderId="3" xfId="0" applyFont="1" applyBorder="1" applyAlignment="1">
      <alignment horizontal="left"/>
    </xf>
    <xf numFmtId="14" fontId="0" fillId="0" borderId="3" xfId="0" applyNumberFormat="1" applyFont="1" applyBorder="1" applyAlignment="1">
      <alignment horizontal="left"/>
    </xf>
    <xf numFmtId="167" fontId="0" fillId="0" borderId="3" xfId="3" applyNumberFormat="1" applyFont="1" applyBorder="1" applyAlignment="1">
      <alignment horizontal="left"/>
    </xf>
    <xf numFmtId="167" fontId="0" fillId="0" borderId="3" xfId="0" applyNumberFormat="1" applyFont="1" applyBorder="1" applyAlignment="1">
      <alignment horizontal="left"/>
    </xf>
    <xf numFmtId="0" fontId="0" fillId="0" borderId="4" xfId="0" applyFont="1" applyBorder="1" applyAlignment="1">
      <alignment horizontal="left"/>
    </xf>
    <xf numFmtId="167" fontId="0" fillId="0" borderId="0" xfId="0" applyNumberFormat="1"/>
    <xf numFmtId="168" fontId="5" fillId="0" borderId="1" xfId="2" applyNumberFormat="1" applyFont="1" applyBorder="1" applyAlignment="1">
      <alignment horizontal="right" vertical="center"/>
    </xf>
    <xf numFmtId="1" fontId="5" fillId="6" borderId="1" xfId="5" applyNumberFormat="1" applyFont="1" applyFill="1" applyBorder="1"/>
    <xf numFmtId="0" fontId="7" fillId="0" borderId="0" xfId="0" applyFont="1" applyFill="1"/>
    <xf numFmtId="14" fontId="7" fillId="0" borderId="1" xfId="0" applyNumberFormat="1" applyFont="1" applyFill="1" applyBorder="1" applyAlignment="1">
      <alignment horizontal="center"/>
    </xf>
    <xf numFmtId="0" fontId="7" fillId="0" borderId="1" xfId="0" applyFont="1" applyBorder="1"/>
    <xf numFmtId="14" fontId="7" fillId="0" borderId="1" xfId="0" applyNumberFormat="1" applyFont="1" applyFill="1" applyBorder="1" applyAlignment="1">
      <alignment vertical="center"/>
    </xf>
    <xf numFmtId="0" fontId="7" fillId="0" borderId="1" xfId="0" applyFont="1" applyFill="1" applyBorder="1" applyAlignment="1">
      <alignment vertical="center"/>
    </xf>
    <xf numFmtId="0" fontId="7" fillId="0" borderId="0" xfId="0" applyFont="1"/>
    <xf numFmtId="0" fontId="7" fillId="0" borderId="0" xfId="0" applyFont="1" applyAlignment="1"/>
    <xf numFmtId="164" fontId="7" fillId="0" borderId="0" xfId="1" applyFont="1"/>
    <xf numFmtId="14" fontId="7" fillId="0" borderId="0" xfId="0" applyNumberFormat="1" applyFont="1"/>
    <xf numFmtId="164" fontId="7" fillId="0" borderId="1" xfId="0" applyNumberFormat="1" applyFont="1" applyBorder="1"/>
    <xf numFmtId="166" fontId="6" fillId="3" borderId="1" xfId="2" applyNumberFormat="1" applyFont="1" applyFill="1" applyBorder="1" applyAlignment="1">
      <alignment horizontal="center" vertical="center" wrapText="1"/>
    </xf>
    <xf numFmtId="164" fontId="6" fillId="3" borderId="1" xfId="1" applyFont="1" applyFill="1" applyBorder="1" applyAlignment="1">
      <alignment horizontal="center" vertical="center" wrapText="1"/>
    </xf>
    <xf numFmtId="14" fontId="6" fillId="3" borderId="1" xfId="2" applyNumberFormat="1" applyFont="1" applyFill="1" applyBorder="1" applyAlignment="1">
      <alignment horizontal="center" vertical="center" wrapText="1"/>
    </xf>
    <xf numFmtId="0" fontId="7" fillId="0" borderId="1" xfId="0" applyFont="1" applyFill="1" applyBorder="1"/>
    <xf numFmtId="164" fontId="7" fillId="0" borderId="1" xfId="1" applyFont="1" applyFill="1" applyBorder="1" applyAlignment="1">
      <alignment vertical="center"/>
    </xf>
    <xf numFmtId="164" fontId="7" fillId="0" borderId="1" xfId="1" applyFont="1" applyFill="1" applyBorder="1"/>
    <xf numFmtId="0" fontId="7" fillId="0" borderId="1" xfId="0" applyFont="1" applyFill="1" applyBorder="1" applyAlignment="1">
      <alignment horizontal="right" vertical="center"/>
    </xf>
    <xf numFmtId="167" fontId="7" fillId="0" borderId="1" xfId="3" applyNumberFormat="1" applyFont="1" applyBorder="1" applyAlignment="1">
      <alignment horizontal="left"/>
    </xf>
    <xf numFmtId="167" fontId="7" fillId="5" borderId="1" xfId="3" applyNumberFormat="1" applyFont="1" applyFill="1" applyBorder="1" applyAlignment="1">
      <alignment horizontal="left"/>
    </xf>
    <xf numFmtId="3" fontId="7" fillId="0" borderId="1" xfId="1" applyNumberFormat="1" applyFont="1" applyFill="1" applyBorder="1" applyAlignment="1">
      <alignment vertical="center"/>
    </xf>
    <xf numFmtId="166" fontId="6" fillId="2" borderId="1" xfId="2" applyNumberFormat="1"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xf numFmtId="164" fontId="7" fillId="2" borderId="1" xfId="1" applyFont="1" applyFill="1" applyBorder="1" applyAlignment="1">
      <alignment vertical="center"/>
    </xf>
    <xf numFmtId="14" fontId="7" fillId="2" borderId="1" xfId="0" applyNumberFormat="1" applyFont="1" applyFill="1" applyBorder="1" applyAlignment="1">
      <alignment vertical="center"/>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167" fontId="2" fillId="4" borderId="8" xfId="4" applyNumberFormat="1" applyFont="1" applyFill="1" applyBorder="1" applyAlignment="1">
      <alignment horizontal="center" vertical="center" wrapText="1"/>
    </xf>
    <xf numFmtId="0" fontId="8" fillId="4" borderId="1" xfId="4" applyFont="1" applyFill="1" applyBorder="1" applyAlignment="1">
      <alignment horizontal="center" vertical="center" wrapText="1"/>
    </xf>
    <xf numFmtId="167" fontId="8" fillId="4" borderId="1" xfId="4" applyNumberFormat="1" applyFont="1" applyFill="1" applyBorder="1" applyAlignment="1">
      <alignment horizontal="center" vertical="center" wrapText="1"/>
    </xf>
    <xf numFmtId="0" fontId="7" fillId="5" borderId="1" xfId="0" applyFont="1" applyFill="1" applyBorder="1" applyAlignment="1">
      <alignment horizontal="left"/>
    </xf>
    <xf numFmtId="0" fontId="7" fillId="0" borderId="1" xfId="0" applyFont="1" applyBorder="1" applyAlignment="1">
      <alignment horizontal="left"/>
    </xf>
    <xf numFmtId="0" fontId="7" fillId="0" borderId="1" xfId="0" applyFont="1" applyFill="1" applyBorder="1" applyAlignment="1">
      <alignment horizontal="left"/>
    </xf>
    <xf numFmtId="167" fontId="7" fillId="0" borderId="1" xfId="0" applyNumberFormat="1" applyFont="1" applyBorder="1"/>
  </cellXfs>
  <cellStyles count="6">
    <cellStyle name="Énfasis1" xfId="4" builtinId="29"/>
    <cellStyle name="Millares" xfId="3" builtinId="3"/>
    <cellStyle name="Millares [0]" xfId="1" builtinId="6"/>
    <cellStyle name="Moneda" xfId="2" builtinId="4"/>
    <cellStyle name="Normal" xfId="0" builtinId="0"/>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51"/>
  <sheetViews>
    <sheetView showGridLines="0" tabSelected="1" workbookViewId="0">
      <pane ySplit="1" topLeftCell="A32" activePane="bottomLeft" state="frozen"/>
      <selection activeCell="A6" sqref="A6"/>
      <selection pane="bottomLeft" activeCell="B58" sqref="B58"/>
    </sheetView>
  </sheetViews>
  <sheetFormatPr baseColWidth="10" defaultColWidth="11.42578125" defaultRowHeight="11.25" x14ac:dyDescent="0.2"/>
  <cols>
    <col min="1" max="1" width="21.7109375" style="23" customWidth="1"/>
    <col min="2" max="2" width="16.85546875" style="23" customWidth="1"/>
    <col min="3" max="3" width="11.42578125" style="23"/>
    <col min="4" max="4" width="14.85546875" style="23" bestFit="1" customWidth="1"/>
    <col min="5" max="5" width="27.5703125" style="23" customWidth="1"/>
    <col min="6" max="7" width="21" style="23" customWidth="1"/>
    <col min="8" max="8" width="27.85546875" style="23" customWidth="1"/>
    <col min="9" max="9" width="13.5703125" style="23" customWidth="1"/>
    <col min="10" max="10" width="15.140625" style="25" customWidth="1"/>
    <col min="11" max="11" width="13.28515625" style="26" customWidth="1"/>
    <col min="12" max="12" width="11.42578125" style="23"/>
    <col min="13" max="13" width="14.85546875" style="25" bestFit="1" customWidth="1"/>
    <col min="14" max="14" width="12" style="23" customWidth="1"/>
    <col min="15" max="16" width="14.140625" style="25" bestFit="1" customWidth="1"/>
    <col min="17" max="20" width="11.42578125" style="23"/>
    <col min="21" max="21" width="12.140625" style="23" bestFit="1" customWidth="1"/>
    <col min="22" max="16384" width="11.42578125" style="23"/>
  </cols>
  <sheetData>
    <row r="1" spans="1:21" s="18" customFormat="1" ht="33.75" x14ac:dyDescent="0.2">
      <c r="A1" s="28" t="s">
        <v>68</v>
      </c>
      <c r="B1" s="28" t="s">
        <v>67</v>
      </c>
      <c r="C1" s="28" t="s">
        <v>66</v>
      </c>
      <c r="D1" s="28" t="s">
        <v>65</v>
      </c>
      <c r="E1" s="28" t="s">
        <v>64</v>
      </c>
      <c r="F1" s="28" t="s">
        <v>63</v>
      </c>
      <c r="G1" s="28" t="s">
        <v>62</v>
      </c>
      <c r="H1" s="28" t="s">
        <v>61</v>
      </c>
      <c r="I1" s="28" t="s">
        <v>60</v>
      </c>
      <c r="J1" s="29" t="s">
        <v>59</v>
      </c>
      <c r="K1" s="30" t="s">
        <v>58</v>
      </c>
      <c r="L1" s="28" t="s">
        <v>57</v>
      </c>
      <c r="M1" s="29" t="s">
        <v>56</v>
      </c>
      <c r="N1" s="28" t="s">
        <v>55</v>
      </c>
      <c r="O1" s="29" t="s">
        <v>54</v>
      </c>
      <c r="P1" s="29" t="s">
        <v>53</v>
      </c>
      <c r="Q1" s="28" t="s">
        <v>52</v>
      </c>
      <c r="R1" s="28" t="s">
        <v>51</v>
      </c>
      <c r="S1" s="28" t="s">
        <v>50</v>
      </c>
      <c r="T1" s="28" t="s">
        <v>49</v>
      </c>
      <c r="U1" s="28" t="s">
        <v>48</v>
      </c>
    </row>
    <row r="2" spans="1:21" s="18" customFormat="1" ht="15" customHeight="1" x14ac:dyDescent="0.2">
      <c r="A2" s="22" t="s">
        <v>5</v>
      </c>
      <c r="B2" s="22">
        <v>2019</v>
      </c>
      <c r="C2" s="22">
        <v>2</v>
      </c>
      <c r="D2" s="22">
        <v>820002916</v>
      </c>
      <c r="E2" s="22" t="s">
        <v>9</v>
      </c>
      <c r="F2" s="22" t="s">
        <v>3</v>
      </c>
      <c r="G2" s="31" t="s">
        <v>2</v>
      </c>
      <c r="H2" s="22" t="s">
        <v>19</v>
      </c>
      <c r="I2" s="22" t="s">
        <v>47</v>
      </c>
      <c r="J2" s="32">
        <v>6597417.5999999996</v>
      </c>
      <c r="K2" s="19">
        <v>43503</v>
      </c>
      <c r="L2" s="22"/>
      <c r="M2" s="22">
        <v>0</v>
      </c>
      <c r="N2" s="22">
        <v>1287</v>
      </c>
      <c r="O2" s="33">
        <v>36245757</v>
      </c>
      <c r="P2" s="33">
        <v>0</v>
      </c>
      <c r="Q2" s="22"/>
      <c r="R2" s="22"/>
      <c r="S2" s="22"/>
      <c r="T2" s="22"/>
      <c r="U2" s="22"/>
    </row>
    <row r="3" spans="1:21" s="18" customFormat="1" ht="15" customHeight="1" x14ac:dyDescent="0.2">
      <c r="A3" s="22" t="s">
        <v>5</v>
      </c>
      <c r="B3" s="22">
        <v>2019</v>
      </c>
      <c r="C3" s="22">
        <v>2</v>
      </c>
      <c r="D3" s="22">
        <v>820002916</v>
      </c>
      <c r="E3" s="22" t="s">
        <v>7</v>
      </c>
      <c r="F3" s="22" t="s">
        <v>3</v>
      </c>
      <c r="G3" s="31" t="s">
        <v>2</v>
      </c>
      <c r="H3" s="22" t="s">
        <v>14</v>
      </c>
      <c r="I3" s="22" t="s">
        <v>46</v>
      </c>
      <c r="J3" s="32">
        <v>36164103</v>
      </c>
      <c r="K3" s="19">
        <v>43503</v>
      </c>
      <c r="L3" s="22"/>
      <c r="M3" s="22"/>
      <c r="N3" s="22">
        <v>1288</v>
      </c>
      <c r="O3" s="33">
        <v>6597417</v>
      </c>
      <c r="P3" s="33">
        <v>1721274</v>
      </c>
      <c r="Q3" s="22" t="s">
        <v>42</v>
      </c>
      <c r="R3" s="22"/>
      <c r="S3" s="22"/>
      <c r="T3" s="22"/>
      <c r="U3" s="22"/>
    </row>
    <row r="4" spans="1:21" s="18" customFormat="1" ht="15" customHeight="1" x14ac:dyDescent="0.2">
      <c r="A4" s="22" t="s">
        <v>5</v>
      </c>
      <c r="B4" s="22">
        <v>2019</v>
      </c>
      <c r="C4" s="22">
        <v>3</v>
      </c>
      <c r="D4" s="22">
        <v>820002916</v>
      </c>
      <c r="E4" s="22" t="s">
        <v>9</v>
      </c>
      <c r="F4" s="22" t="s">
        <v>3</v>
      </c>
      <c r="G4" s="31" t="s">
        <v>2</v>
      </c>
      <c r="H4" s="22" t="s">
        <v>19</v>
      </c>
      <c r="I4" s="22"/>
      <c r="J4" s="32"/>
      <c r="K4" s="19">
        <v>43531</v>
      </c>
      <c r="L4" s="22">
        <v>2000097564</v>
      </c>
      <c r="M4" s="22">
        <v>6612314</v>
      </c>
      <c r="N4" s="22">
        <v>1323</v>
      </c>
      <c r="O4" s="33">
        <v>1075915</v>
      </c>
      <c r="P4" s="33">
        <v>292958</v>
      </c>
      <c r="Q4" s="22" t="s">
        <v>42</v>
      </c>
      <c r="R4" s="22"/>
      <c r="S4" s="22"/>
      <c r="T4" s="22"/>
      <c r="U4" s="22"/>
    </row>
    <row r="5" spans="1:21" s="18" customFormat="1" ht="15" customHeight="1" x14ac:dyDescent="0.2">
      <c r="A5" s="22" t="s">
        <v>5</v>
      </c>
      <c r="B5" s="22">
        <v>2019</v>
      </c>
      <c r="C5" s="22">
        <v>3</v>
      </c>
      <c r="D5" s="22">
        <v>820002916</v>
      </c>
      <c r="E5" s="22" t="s">
        <v>7</v>
      </c>
      <c r="F5" s="22" t="s">
        <v>3</v>
      </c>
      <c r="G5" s="31" t="s">
        <v>2</v>
      </c>
      <c r="H5" s="22" t="s">
        <v>14</v>
      </c>
      <c r="I5" s="22"/>
      <c r="J5" s="32"/>
      <c r="K5" s="19">
        <v>43531</v>
      </c>
      <c r="L5" s="22">
        <v>2000097565</v>
      </c>
      <c r="M5" s="22">
        <v>36245757</v>
      </c>
      <c r="N5" s="22">
        <v>1322</v>
      </c>
      <c r="O5" s="33">
        <v>5897687</v>
      </c>
      <c r="P5" s="33">
        <v>812059</v>
      </c>
      <c r="Q5" s="22" t="s">
        <v>42</v>
      </c>
      <c r="R5" s="22"/>
      <c r="S5" s="22"/>
      <c r="T5" s="22"/>
      <c r="U5" s="22"/>
    </row>
    <row r="6" spans="1:21" s="18" customFormat="1" ht="15" customHeight="1" x14ac:dyDescent="0.2">
      <c r="A6" s="22" t="s">
        <v>5</v>
      </c>
      <c r="B6" s="22">
        <v>2019</v>
      </c>
      <c r="C6" s="22">
        <v>3</v>
      </c>
      <c r="D6" s="22">
        <v>820002916</v>
      </c>
      <c r="E6" s="22" t="s">
        <v>4</v>
      </c>
      <c r="F6" s="22" t="s">
        <v>3</v>
      </c>
      <c r="G6" s="31" t="s">
        <v>2</v>
      </c>
      <c r="H6" s="22" t="s">
        <v>14</v>
      </c>
      <c r="I6" s="22"/>
      <c r="J6" s="32"/>
      <c r="K6" s="19">
        <v>43531</v>
      </c>
      <c r="L6" s="22">
        <v>2000097566</v>
      </c>
      <c r="M6" s="22">
        <v>1318877</v>
      </c>
      <c r="N6" s="22">
        <v>1324</v>
      </c>
      <c r="O6" s="33">
        <v>1262045</v>
      </c>
      <c r="P6" s="33">
        <v>0</v>
      </c>
      <c r="Q6" s="22"/>
      <c r="R6" s="22"/>
      <c r="S6" s="22"/>
      <c r="T6" s="22"/>
      <c r="U6" s="22"/>
    </row>
    <row r="7" spans="1:21" s="18" customFormat="1" ht="15" customHeight="1" x14ac:dyDescent="0.2">
      <c r="A7" s="22" t="s">
        <v>5</v>
      </c>
      <c r="B7" s="22">
        <v>2019</v>
      </c>
      <c r="C7" s="22">
        <v>4</v>
      </c>
      <c r="D7" s="22">
        <v>820002916</v>
      </c>
      <c r="E7" s="22" t="s">
        <v>9</v>
      </c>
      <c r="F7" s="22" t="s">
        <v>3</v>
      </c>
      <c r="G7" s="31" t="s">
        <v>2</v>
      </c>
      <c r="H7" s="22" t="s">
        <v>19</v>
      </c>
      <c r="I7" s="22" t="s">
        <v>45</v>
      </c>
      <c r="J7" s="32">
        <v>35117983</v>
      </c>
      <c r="K7" s="19">
        <v>43560</v>
      </c>
      <c r="L7" s="22">
        <v>2000110179</v>
      </c>
      <c r="M7" s="22">
        <v>5897687</v>
      </c>
      <c r="N7" s="22">
        <v>1339</v>
      </c>
      <c r="O7" s="33">
        <v>1113403</v>
      </c>
      <c r="P7" s="33">
        <v>0</v>
      </c>
      <c r="Q7" s="22"/>
      <c r="R7" s="22"/>
      <c r="S7" s="22"/>
      <c r="T7" s="22"/>
      <c r="U7" s="22"/>
    </row>
    <row r="8" spans="1:21" s="18" customFormat="1" ht="15" customHeight="1" x14ac:dyDescent="0.2">
      <c r="A8" s="22" t="s">
        <v>5</v>
      </c>
      <c r="B8" s="22">
        <v>2019</v>
      </c>
      <c r="C8" s="22">
        <v>4</v>
      </c>
      <c r="D8" s="22">
        <v>820002916</v>
      </c>
      <c r="E8" s="22" t="s">
        <v>7</v>
      </c>
      <c r="F8" s="22" t="s">
        <v>3</v>
      </c>
      <c r="G8" s="31" t="s">
        <v>2</v>
      </c>
      <c r="H8" s="22" t="s">
        <v>14</v>
      </c>
      <c r="I8" s="22" t="s">
        <v>44</v>
      </c>
      <c r="J8" s="32">
        <v>2599365</v>
      </c>
      <c r="K8" s="19">
        <v>43560</v>
      </c>
      <c r="L8" s="22">
        <v>2000110180</v>
      </c>
      <c r="M8" s="22">
        <v>1262045</v>
      </c>
      <c r="N8" s="22">
        <v>1338</v>
      </c>
      <c r="O8" s="33">
        <v>6103182</v>
      </c>
      <c r="P8" s="33">
        <v>0</v>
      </c>
      <c r="Q8" s="22"/>
      <c r="R8" s="22"/>
      <c r="S8" s="22"/>
      <c r="T8" s="22"/>
      <c r="U8" s="22"/>
    </row>
    <row r="9" spans="1:21" s="18" customFormat="1" ht="15" customHeight="1" x14ac:dyDescent="0.2">
      <c r="A9" s="22" t="s">
        <v>5</v>
      </c>
      <c r="B9" s="22">
        <v>2019</v>
      </c>
      <c r="C9" s="22">
        <v>4</v>
      </c>
      <c r="D9" s="22">
        <v>820002916</v>
      </c>
      <c r="E9" s="22" t="s">
        <v>4</v>
      </c>
      <c r="F9" s="22" t="s">
        <v>3</v>
      </c>
      <c r="G9" s="31" t="s">
        <v>2</v>
      </c>
      <c r="H9" s="22" t="s">
        <v>14</v>
      </c>
      <c r="I9" s="22"/>
      <c r="J9" s="32"/>
      <c r="K9" s="19">
        <v>43560</v>
      </c>
      <c r="L9" s="22">
        <v>2000110178</v>
      </c>
      <c r="M9" s="22">
        <v>1075915</v>
      </c>
      <c r="N9" s="22">
        <v>1340</v>
      </c>
      <c r="O9" s="33">
        <v>1336341</v>
      </c>
      <c r="P9" s="33">
        <v>0</v>
      </c>
      <c r="Q9" s="22"/>
      <c r="R9" s="22"/>
      <c r="S9" s="22"/>
      <c r="T9" s="22"/>
      <c r="U9" s="22"/>
    </row>
    <row r="10" spans="1:21" s="18" customFormat="1" ht="15" customHeight="1" x14ac:dyDescent="0.2">
      <c r="A10" s="22" t="s">
        <v>5</v>
      </c>
      <c r="B10" s="22">
        <v>2019</v>
      </c>
      <c r="C10" s="22">
        <v>5</v>
      </c>
      <c r="D10" s="22">
        <v>820002916</v>
      </c>
      <c r="E10" s="22" t="s">
        <v>9</v>
      </c>
      <c r="F10" s="22" t="s">
        <v>3</v>
      </c>
      <c r="G10" s="31" t="s">
        <v>2</v>
      </c>
      <c r="H10" s="22" t="s">
        <v>19</v>
      </c>
      <c r="I10" s="22" t="s">
        <v>43</v>
      </c>
      <c r="J10" s="32">
        <v>1127803</v>
      </c>
      <c r="K10" s="19">
        <v>43593</v>
      </c>
      <c r="L10" s="22">
        <v>2000125094</v>
      </c>
      <c r="M10" s="22">
        <v>1336341</v>
      </c>
      <c r="N10" s="22">
        <v>1336</v>
      </c>
      <c r="O10" s="33">
        <v>1155113</v>
      </c>
      <c r="P10" s="33">
        <v>418929</v>
      </c>
      <c r="Q10" s="22" t="s">
        <v>42</v>
      </c>
      <c r="R10" s="22"/>
      <c r="S10" s="22"/>
      <c r="T10" s="22"/>
      <c r="U10" s="22"/>
    </row>
    <row r="11" spans="1:21" s="18" customFormat="1" ht="15" customHeight="1" x14ac:dyDescent="0.2">
      <c r="A11" s="22" t="s">
        <v>5</v>
      </c>
      <c r="B11" s="22">
        <v>2019</v>
      </c>
      <c r="C11" s="22">
        <v>5</v>
      </c>
      <c r="D11" s="22">
        <v>820002916</v>
      </c>
      <c r="E11" s="22" t="s">
        <v>7</v>
      </c>
      <c r="F11" s="22" t="s">
        <v>3</v>
      </c>
      <c r="G11" s="31" t="s">
        <v>2</v>
      </c>
      <c r="H11" s="22" t="s">
        <v>14</v>
      </c>
      <c r="I11" s="22" t="s">
        <v>41</v>
      </c>
      <c r="J11" s="32">
        <v>6182115</v>
      </c>
      <c r="K11" s="19">
        <v>43593</v>
      </c>
      <c r="L11" s="22">
        <v>2000125093</v>
      </c>
      <c r="M11" s="22">
        <v>6233376</v>
      </c>
      <c r="N11" s="22">
        <v>1335</v>
      </c>
      <c r="O11" s="33">
        <v>6331814</v>
      </c>
      <c r="P11" s="33">
        <v>0</v>
      </c>
      <c r="Q11" s="22"/>
      <c r="R11" s="22"/>
      <c r="S11" s="22"/>
      <c r="T11" s="22"/>
      <c r="U11" s="22"/>
    </row>
    <row r="12" spans="1:21" s="18" customFormat="1" ht="15" customHeight="1" x14ac:dyDescent="0.2">
      <c r="A12" s="22" t="s">
        <v>5</v>
      </c>
      <c r="B12" s="22">
        <v>2019</v>
      </c>
      <c r="C12" s="22">
        <v>5</v>
      </c>
      <c r="D12" s="22">
        <v>820002916</v>
      </c>
      <c r="E12" s="22" t="s">
        <v>4</v>
      </c>
      <c r="F12" s="22" t="s">
        <v>3</v>
      </c>
      <c r="G12" s="31" t="s">
        <v>2</v>
      </c>
      <c r="H12" s="22" t="s">
        <v>14</v>
      </c>
      <c r="I12" s="22"/>
      <c r="J12" s="32"/>
      <c r="K12" s="19">
        <v>43593</v>
      </c>
      <c r="L12" s="22">
        <v>2000125092</v>
      </c>
      <c r="M12" s="22">
        <v>1137155</v>
      </c>
      <c r="N12" s="20">
        <v>1337</v>
      </c>
      <c r="O12" s="33">
        <v>1359429</v>
      </c>
      <c r="P12" s="33">
        <v>0</v>
      </c>
      <c r="Q12" s="22"/>
      <c r="R12" s="22"/>
      <c r="S12" s="22"/>
      <c r="T12" s="22"/>
      <c r="U12" s="22"/>
    </row>
    <row r="13" spans="1:21" s="18" customFormat="1" ht="15" customHeight="1" x14ac:dyDescent="0.2">
      <c r="A13" s="22" t="s">
        <v>5</v>
      </c>
      <c r="B13" s="22">
        <v>2019</v>
      </c>
      <c r="C13" s="22">
        <v>6</v>
      </c>
      <c r="D13" s="22">
        <v>820002916</v>
      </c>
      <c r="E13" s="22" t="s">
        <v>9</v>
      </c>
      <c r="F13" s="22" t="s">
        <v>3</v>
      </c>
      <c r="G13" s="31" t="s">
        <v>2</v>
      </c>
      <c r="H13" s="22" t="s">
        <v>19</v>
      </c>
      <c r="I13" s="22" t="s">
        <v>40</v>
      </c>
      <c r="J13" s="32">
        <v>1201042</v>
      </c>
      <c r="K13" s="19">
        <v>43623</v>
      </c>
      <c r="L13" s="22">
        <v>2000150089</v>
      </c>
      <c r="M13" s="22">
        <v>1359429</v>
      </c>
      <c r="N13" s="22">
        <v>1348</v>
      </c>
      <c r="O13" s="33">
        <v>1228352</v>
      </c>
      <c r="P13" s="33">
        <v>444671</v>
      </c>
      <c r="Q13" s="22" t="s">
        <v>42</v>
      </c>
      <c r="R13" s="22"/>
      <c r="S13" s="22"/>
      <c r="T13" s="22"/>
      <c r="U13" s="22"/>
    </row>
    <row r="14" spans="1:21" s="18" customFormat="1" ht="15" customHeight="1" x14ac:dyDescent="0.2">
      <c r="A14" s="22" t="s">
        <v>5</v>
      </c>
      <c r="B14" s="22">
        <v>2019</v>
      </c>
      <c r="C14" s="22">
        <v>6</v>
      </c>
      <c r="D14" s="22">
        <v>820002916</v>
      </c>
      <c r="E14" s="22" t="s">
        <v>7</v>
      </c>
      <c r="F14" s="22" t="s">
        <v>3</v>
      </c>
      <c r="G14" s="31" t="s">
        <v>2</v>
      </c>
      <c r="H14" s="22" t="s">
        <v>14</v>
      </c>
      <c r="I14" s="22" t="s">
        <v>39</v>
      </c>
      <c r="J14" s="32">
        <v>6583580</v>
      </c>
      <c r="K14" s="19">
        <v>43623</v>
      </c>
      <c r="L14" s="22">
        <v>2000150088</v>
      </c>
      <c r="M14" s="22">
        <v>6331814</v>
      </c>
      <c r="N14" s="22">
        <v>1350</v>
      </c>
      <c r="O14" s="33">
        <v>6733279</v>
      </c>
      <c r="P14" s="33">
        <v>0</v>
      </c>
      <c r="Q14" s="22"/>
      <c r="R14" s="22"/>
      <c r="S14" s="22"/>
      <c r="T14" s="22"/>
      <c r="U14" s="22"/>
    </row>
    <row r="15" spans="1:21" s="18" customFormat="1" ht="15" customHeight="1" x14ac:dyDescent="0.2">
      <c r="A15" s="22" t="s">
        <v>5</v>
      </c>
      <c r="B15" s="22">
        <v>2019</v>
      </c>
      <c r="C15" s="22">
        <v>6</v>
      </c>
      <c r="D15" s="22">
        <v>820002916</v>
      </c>
      <c r="E15" s="22" t="s">
        <v>4</v>
      </c>
      <c r="F15" s="22" t="s">
        <v>3</v>
      </c>
      <c r="G15" s="31" t="s">
        <v>2</v>
      </c>
      <c r="H15" s="22" t="s">
        <v>14</v>
      </c>
      <c r="I15" s="22"/>
      <c r="J15" s="32"/>
      <c r="K15" s="19">
        <v>43623</v>
      </c>
      <c r="L15" s="22">
        <v>2000150087</v>
      </c>
      <c r="M15" s="22">
        <v>1155113</v>
      </c>
      <c r="N15" s="22">
        <v>1349</v>
      </c>
      <c r="O15" s="33">
        <v>1465594</v>
      </c>
      <c r="P15" s="33">
        <v>0</v>
      </c>
      <c r="Q15" s="22"/>
      <c r="R15" s="22"/>
      <c r="S15" s="22"/>
      <c r="T15" s="22"/>
      <c r="U15" s="22"/>
    </row>
    <row r="16" spans="1:21" s="18" customFormat="1" ht="15" customHeight="1" x14ac:dyDescent="0.2">
      <c r="A16" s="22" t="s">
        <v>5</v>
      </c>
      <c r="B16" s="22">
        <v>2019</v>
      </c>
      <c r="C16" s="22">
        <v>7</v>
      </c>
      <c r="D16" s="22">
        <v>820002916</v>
      </c>
      <c r="E16" s="22" t="s">
        <v>9</v>
      </c>
      <c r="F16" s="22" t="s">
        <v>3</v>
      </c>
      <c r="G16" s="31" t="s">
        <v>2</v>
      </c>
      <c r="H16" s="22" t="s">
        <v>19</v>
      </c>
      <c r="I16" s="22" t="s">
        <v>38</v>
      </c>
      <c r="J16" s="32">
        <v>1238614</v>
      </c>
      <c r="K16" s="19">
        <v>43654</v>
      </c>
      <c r="L16" s="22">
        <v>2000170715</v>
      </c>
      <c r="M16" s="22">
        <v>1465595</v>
      </c>
      <c r="N16" s="22">
        <v>1370</v>
      </c>
      <c r="O16" s="33">
        <v>1268406</v>
      </c>
      <c r="P16" s="33">
        <v>891465</v>
      </c>
      <c r="Q16" s="22" t="s">
        <v>42</v>
      </c>
      <c r="R16" s="22"/>
      <c r="S16" s="22"/>
      <c r="T16" s="22"/>
      <c r="U16" s="22"/>
    </row>
    <row r="17" spans="1:21" s="18" customFormat="1" ht="15" customHeight="1" x14ac:dyDescent="0.2">
      <c r="A17" s="22" t="s">
        <v>5</v>
      </c>
      <c r="B17" s="22">
        <v>2019</v>
      </c>
      <c r="C17" s="22">
        <v>7</v>
      </c>
      <c r="D17" s="22">
        <v>820002916</v>
      </c>
      <c r="E17" s="22" t="s">
        <v>7</v>
      </c>
      <c r="F17" s="22" t="s">
        <v>3</v>
      </c>
      <c r="G17" s="31" t="s">
        <v>2</v>
      </c>
      <c r="H17" s="22" t="s">
        <v>14</v>
      </c>
      <c r="I17" s="22" t="s">
        <v>37</v>
      </c>
      <c r="J17" s="32">
        <v>6789530</v>
      </c>
      <c r="K17" s="19">
        <v>43654</v>
      </c>
      <c r="L17" s="22">
        <v>2000156502</v>
      </c>
      <c r="M17" s="22">
        <v>6733280</v>
      </c>
      <c r="N17" s="22">
        <v>1369</v>
      </c>
      <c r="O17" s="33">
        <v>6952838</v>
      </c>
      <c r="P17" s="33">
        <v>284253</v>
      </c>
      <c r="Q17" s="22" t="s">
        <v>42</v>
      </c>
      <c r="R17" s="22"/>
      <c r="S17" s="22"/>
      <c r="T17" s="22"/>
      <c r="U17" s="22"/>
    </row>
    <row r="18" spans="1:21" s="18" customFormat="1" ht="15" customHeight="1" x14ac:dyDescent="0.2">
      <c r="A18" s="22" t="s">
        <v>5</v>
      </c>
      <c r="B18" s="22">
        <v>2019</v>
      </c>
      <c r="C18" s="22">
        <v>7</v>
      </c>
      <c r="D18" s="22">
        <v>820002916</v>
      </c>
      <c r="E18" s="22" t="s">
        <v>4</v>
      </c>
      <c r="F18" s="22" t="s">
        <v>3</v>
      </c>
      <c r="G18" s="31" t="s">
        <v>2</v>
      </c>
      <c r="H18" s="22" t="s">
        <v>14</v>
      </c>
      <c r="I18" s="22"/>
      <c r="J18" s="32"/>
      <c r="K18" s="19">
        <v>43654</v>
      </c>
      <c r="L18" s="22">
        <v>2000156501</v>
      </c>
      <c r="M18" s="22">
        <v>1228352</v>
      </c>
      <c r="N18" s="22">
        <v>1371</v>
      </c>
      <c r="O18" s="33">
        <v>1497464</v>
      </c>
      <c r="P18" s="33">
        <v>0</v>
      </c>
      <c r="Q18" s="22"/>
      <c r="R18" s="22"/>
      <c r="S18" s="22"/>
      <c r="T18" s="22"/>
      <c r="U18" s="22"/>
    </row>
    <row r="19" spans="1:21" s="18" customFormat="1" ht="15" customHeight="1" x14ac:dyDescent="0.2">
      <c r="A19" s="22" t="s">
        <v>5</v>
      </c>
      <c r="B19" s="22">
        <v>2019</v>
      </c>
      <c r="C19" s="22">
        <v>8</v>
      </c>
      <c r="D19" s="22">
        <v>820002916</v>
      </c>
      <c r="E19" s="22" t="s">
        <v>9</v>
      </c>
      <c r="F19" s="22" t="s">
        <v>3</v>
      </c>
      <c r="G19" s="31" t="s">
        <v>2</v>
      </c>
      <c r="H19" s="22" t="s">
        <v>19</v>
      </c>
      <c r="I19" s="22" t="s">
        <v>36</v>
      </c>
      <c r="J19" s="32">
        <v>1239111</v>
      </c>
      <c r="K19" s="21">
        <v>43685</v>
      </c>
      <c r="L19" s="22">
        <v>2000170717</v>
      </c>
      <c r="M19" s="22">
        <v>1497464</v>
      </c>
      <c r="N19" s="22">
        <v>1384</v>
      </c>
      <c r="O19" s="33">
        <v>1268903</v>
      </c>
      <c r="P19" s="33">
        <v>564248</v>
      </c>
      <c r="Q19" s="22" t="s">
        <v>42</v>
      </c>
      <c r="R19" s="22"/>
      <c r="S19" s="22"/>
      <c r="T19" s="22"/>
      <c r="U19" s="22"/>
    </row>
    <row r="20" spans="1:21" s="18" customFormat="1" ht="15" customHeight="1" x14ac:dyDescent="0.2">
      <c r="A20" s="22" t="s">
        <v>5</v>
      </c>
      <c r="B20" s="22">
        <v>2019</v>
      </c>
      <c r="C20" s="22">
        <v>8</v>
      </c>
      <c r="D20" s="22">
        <v>820002916</v>
      </c>
      <c r="E20" s="22" t="s">
        <v>7</v>
      </c>
      <c r="F20" s="22" t="s">
        <v>3</v>
      </c>
      <c r="G20" s="31" t="s">
        <v>2</v>
      </c>
      <c r="H20" s="22" t="s">
        <v>14</v>
      </c>
      <c r="I20" s="22" t="s">
        <v>35</v>
      </c>
      <c r="J20" s="32">
        <v>6792252</v>
      </c>
      <c r="K20" s="21">
        <v>43685</v>
      </c>
      <c r="L20" s="22">
        <v>2000170716</v>
      </c>
      <c r="M20" s="22">
        <v>6733280</v>
      </c>
      <c r="N20" s="22">
        <v>1383</v>
      </c>
      <c r="O20" s="33">
        <v>6955560</v>
      </c>
      <c r="P20" s="33">
        <v>0</v>
      </c>
      <c r="Q20" s="22"/>
      <c r="R20" s="22"/>
      <c r="S20" s="22"/>
      <c r="T20" s="22"/>
      <c r="U20" s="22"/>
    </row>
    <row r="21" spans="1:21" s="18" customFormat="1" ht="15" customHeight="1" x14ac:dyDescent="0.2">
      <c r="A21" s="22" t="s">
        <v>5</v>
      </c>
      <c r="B21" s="22">
        <v>2019</v>
      </c>
      <c r="C21" s="22">
        <v>8</v>
      </c>
      <c r="D21" s="22">
        <v>820002916</v>
      </c>
      <c r="E21" s="22" t="s">
        <v>4</v>
      </c>
      <c r="F21" s="22" t="s">
        <v>3</v>
      </c>
      <c r="G21" s="31" t="s">
        <v>2</v>
      </c>
      <c r="H21" s="22" t="s">
        <v>14</v>
      </c>
      <c r="I21" s="22"/>
      <c r="J21" s="32"/>
      <c r="K21" s="21">
        <v>43685</v>
      </c>
      <c r="L21" s="22">
        <v>2000170715</v>
      </c>
      <c r="M21" s="22">
        <v>556519</v>
      </c>
      <c r="N21" s="22">
        <v>1385</v>
      </c>
      <c r="O21" s="33">
        <v>1506936</v>
      </c>
      <c r="P21" s="33">
        <v>0</v>
      </c>
      <c r="Q21" s="22"/>
      <c r="R21" s="22"/>
      <c r="S21" s="22"/>
      <c r="T21" s="22"/>
      <c r="U21" s="22"/>
    </row>
    <row r="22" spans="1:21" s="18" customFormat="1" ht="15" customHeight="1" x14ac:dyDescent="0.2">
      <c r="A22" s="22" t="s">
        <v>5</v>
      </c>
      <c r="B22" s="22">
        <v>2019</v>
      </c>
      <c r="C22" s="22">
        <v>9</v>
      </c>
      <c r="D22" s="22">
        <v>820002916</v>
      </c>
      <c r="E22" s="22" t="s">
        <v>9</v>
      </c>
      <c r="F22" s="22" t="s">
        <v>3</v>
      </c>
      <c r="G22" s="31" t="s">
        <v>2</v>
      </c>
      <c r="H22" s="22" t="s">
        <v>19</v>
      </c>
      <c r="I22" s="22" t="s">
        <v>34</v>
      </c>
      <c r="J22" s="32">
        <v>1378389</v>
      </c>
      <c r="K22" s="21">
        <v>43714</v>
      </c>
      <c r="L22" s="22">
        <v>2000187138</v>
      </c>
      <c r="M22" s="22">
        <v>824232</v>
      </c>
      <c r="N22" s="34" t="s">
        <v>33</v>
      </c>
      <c r="O22" s="33">
        <f>1379389+34758</f>
        <v>1414147</v>
      </c>
      <c r="P22" s="33">
        <v>900712</v>
      </c>
      <c r="Q22" s="22" t="s">
        <v>42</v>
      </c>
      <c r="R22" s="22"/>
      <c r="S22" s="22"/>
      <c r="T22" s="22"/>
      <c r="U22" s="22"/>
    </row>
    <row r="23" spans="1:21" s="18" customFormat="1" ht="15" customHeight="1" x14ac:dyDescent="0.2">
      <c r="A23" s="22" t="s">
        <v>5</v>
      </c>
      <c r="B23" s="22">
        <v>2019</v>
      </c>
      <c r="C23" s="22">
        <v>9</v>
      </c>
      <c r="D23" s="22">
        <v>820002916</v>
      </c>
      <c r="E23" s="22" t="s">
        <v>7</v>
      </c>
      <c r="F23" s="22" t="s">
        <v>3</v>
      </c>
      <c r="G23" s="31" t="s">
        <v>2</v>
      </c>
      <c r="H23" s="22" t="s">
        <v>14</v>
      </c>
      <c r="I23" s="22" t="s">
        <v>32</v>
      </c>
      <c r="J23" s="32">
        <v>1675952</v>
      </c>
      <c r="K23" s="21">
        <v>43714</v>
      </c>
      <c r="L23" s="22">
        <v>2000187140</v>
      </c>
      <c r="M23" s="22">
        <v>1506936</v>
      </c>
      <c r="N23" s="34" t="s">
        <v>31</v>
      </c>
      <c r="O23" s="33">
        <f>7555717+190526</f>
        <v>7746243</v>
      </c>
      <c r="P23" s="33">
        <v>0</v>
      </c>
      <c r="Q23" s="22"/>
      <c r="R23" s="22"/>
      <c r="S23" s="22"/>
      <c r="T23" s="22"/>
      <c r="U23" s="22"/>
    </row>
    <row r="24" spans="1:21" s="18" customFormat="1" ht="15" customHeight="1" x14ac:dyDescent="0.2">
      <c r="A24" s="22" t="s">
        <v>5</v>
      </c>
      <c r="B24" s="22">
        <v>2019</v>
      </c>
      <c r="C24" s="22">
        <v>9</v>
      </c>
      <c r="D24" s="22">
        <v>820002916</v>
      </c>
      <c r="E24" s="22" t="s">
        <v>4</v>
      </c>
      <c r="F24" s="22" t="s">
        <v>3</v>
      </c>
      <c r="G24" s="31" t="s">
        <v>2</v>
      </c>
      <c r="H24" s="22" t="s">
        <v>14</v>
      </c>
      <c r="I24" s="22" t="s">
        <v>30</v>
      </c>
      <c r="J24" s="32">
        <v>7555717</v>
      </c>
      <c r="K24" s="21">
        <v>43714</v>
      </c>
      <c r="L24" s="22">
        <v>2000187139</v>
      </c>
      <c r="M24" s="22">
        <v>6955560</v>
      </c>
      <c r="N24" s="22">
        <v>1401</v>
      </c>
      <c r="O24" s="33">
        <v>1675952</v>
      </c>
      <c r="P24" s="33">
        <v>0</v>
      </c>
      <c r="Q24" s="22"/>
      <c r="R24" s="22"/>
      <c r="S24" s="22"/>
      <c r="T24" s="22"/>
      <c r="U24" s="22"/>
    </row>
    <row r="25" spans="1:21" s="18" customFormat="1" ht="15" customHeight="1" x14ac:dyDescent="0.2">
      <c r="A25" s="22" t="s">
        <v>5</v>
      </c>
      <c r="B25" s="22">
        <v>2019</v>
      </c>
      <c r="C25" s="22">
        <v>10</v>
      </c>
      <c r="D25" s="22">
        <v>820002916</v>
      </c>
      <c r="E25" s="22" t="s">
        <v>9</v>
      </c>
      <c r="F25" s="22" t="s">
        <v>3</v>
      </c>
      <c r="G25" s="31" t="s">
        <v>2</v>
      </c>
      <c r="H25" s="22" t="s">
        <v>19</v>
      </c>
      <c r="I25" s="22" t="s">
        <v>29</v>
      </c>
      <c r="J25" s="32">
        <v>1449808</v>
      </c>
      <c r="K25" s="21">
        <v>43745</v>
      </c>
      <c r="L25" s="22">
        <v>2000205404</v>
      </c>
      <c r="M25" s="22">
        <v>1413147</v>
      </c>
      <c r="N25" s="34" t="s">
        <v>28</v>
      </c>
      <c r="O25" s="33">
        <v>1449808</v>
      </c>
      <c r="P25" s="33">
        <v>845773</v>
      </c>
      <c r="Q25" s="22" t="s">
        <v>42</v>
      </c>
      <c r="R25" s="22"/>
      <c r="S25" s="22"/>
      <c r="T25" s="22"/>
      <c r="U25" s="22"/>
    </row>
    <row r="26" spans="1:21" s="18" customFormat="1" ht="15" customHeight="1" x14ac:dyDescent="0.2">
      <c r="A26" s="22" t="s">
        <v>5</v>
      </c>
      <c r="B26" s="22">
        <v>2019</v>
      </c>
      <c r="C26" s="22">
        <v>10</v>
      </c>
      <c r="D26" s="22">
        <v>820002916</v>
      </c>
      <c r="E26" s="22" t="s">
        <v>7</v>
      </c>
      <c r="F26" s="22" t="s">
        <v>3</v>
      </c>
      <c r="G26" s="31" t="s">
        <v>2</v>
      </c>
      <c r="H26" s="22" t="s">
        <v>14</v>
      </c>
      <c r="I26" s="22" t="s">
        <v>27</v>
      </c>
      <c r="J26" s="32">
        <v>7947202</v>
      </c>
      <c r="K26" s="21">
        <v>43745</v>
      </c>
      <c r="L26" s="22">
        <v>2000205405</v>
      </c>
      <c r="M26" s="22">
        <v>7746243</v>
      </c>
      <c r="N26" s="34" t="s">
        <v>26</v>
      </c>
      <c r="O26" s="33">
        <f>7947202+190526</f>
        <v>8137728</v>
      </c>
      <c r="P26" s="33">
        <v>0</v>
      </c>
      <c r="Q26" s="22"/>
      <c r="R26" s="22"/>
      <c r="S26" s="22"/>
      <c r="T26" s="22"/>
      <c r="U26" s="22"/>
    </row>
    <row r="27" spans="1:21" s="18" customFormat="1" ht="15" customHeight="1" x14ac:dyDescent="0.2">
      <c r="A27" s="22" t="s">
        <v>5</v>
      </c>
      <c r="B27" s="22">
        <v>2019</v>
      </c>
      <c r="C27" s="22">
        <v>10</v>
      </c>
      <c r="D27" s="22">
        <v>820002916</v>
      </c>
      <c r="E27" s="22" t="s">
        <v>4</v>
      </c>
      <c r="F27" s="22" t="s">
        <v>3</v>
      </c>
      <c r="G27" s="31" t="s">
        <v>2</v>
      </c>
      <c r="H27" s="22" t="s">
        <v>14</v>
      </c>
      <c r="I27" s="22" t="s">
        <v>25</v>
      </c>
      <c r="J27" s="32">
        <v>1764061</v>
      </c>
      <c r="K27" s="21">
        <v>43745</v>
      </c>
      <c r="L27" s="22">
        <v>2000205406</v>
      </c>
      <c r="M27" s="22">
        <v>1675952</v>
      </c>
      <c r="N27" s="22">
        <v>1420</v>
      </c>
      <c r="O27" s="33">
        <v>1764061</v>
      </c>
      <c r="P27" s="33">
        <v>0</v>
      </c>
      <c r="Q27" s="22"/>
      <c r="R27" s="22"/>
      <c r="S27" s="22"/>
      <c r="T27" s="22"/>
      <c r="U27" s="22"/>
    </row>
    <row r="28" spans="1:21" s="18" customFormat="1" ht="15" customHeight="1" x14ac:dyDescent="0.2">
      <c r="A28" s="22" t="s">
        <v>5</v>
      </c>
      <c r="B28" s="22">
        <v>2019</v>
      </c>
      <c r="C28" s="22">
        <v>11</v>
      </c>
      <c r="D28" s="22">
        <v>820002916</v>
      </c>
      <c r="E28" s="22" t="s">
        <v>9</v>
      </c>
      <c r="F28" s="22" t="s">
        <v>3</v>
      </c>
      <c r="G28" s="31" t="s">
        <v>2</v>
      </c>
      <c r="H28" s="22" t="s">
        <v>19</v>
      </c>
      <c r="I28" s="22" t="s">
        <v>24</v>
      </c>
      <c r="J28" s="32">
        <v>1386582</v>
      </c>
      <c r="K28" s="21">
        <v>43776</v>
      </c>
      <c r="L28" s="22">
        <v>2000224823</v>
      </c>
      <c r="M28" s="22">
        <v>8069683</v>
      </c>
      <c r="N28" s="34" t="s">
        <v>23</v>
      </c>
      <c r="O28" s="33">
        <f>1386582+32276</f>
        <v>1418858</v>
      </c>
      <c r="P28" s="33">
        <v>909254</v>
      </c>
      <c r="Q28" s="22" t="s">
        <v>42</v>
      </c>
      <c r="R28" s="22"/>
      <c r="S28" s="22"/>
      <c r="T28" s="22"/>
      <c r="U28" s="22"/>
    </row>
    <row r="29" spans="1:21" s="18" customFormat="1" ht="15" customHeight="1" x14ac:dyDescent="0.2">
      <c r="A29" s="22" t="s">
        <v>5</v>
      </c>
      <c r="B29" s="22">
        <v>2019</v>
      </c>
      <c r="C29" s="22">
        <v>11</v>
      </c>
      <c r="D29" s="22">
        <v>820002916</v>
      </c>
      <c r="E29" s="22" t="s">
        <v>7</v>
      </c>
      <c r="F29" s="22" t="s">
        <v>3</v>
      </c>
      <c r="G29" s="31" t="s">
        <v>2</v>
      </c>
      <c r="H29" s="22" t="s">
        <v>14</v>
      </c>
      <c r="I29" s="22" t="s">
        <v>22</v>
      </c>
      <c r="J29" s="32">
        <v>7600627</v>
      </c>
      <c r="K29" s="21">
        <v>43776</v>
      </c>
      <c r="L29" s="22">
        <v>2000224822</v>
      </c>
      <c r="M29" s="22">
        <v>1472152</v>
      </c>
      <c r="N29" s="34" t="s">
        <v>21</v>
      </c>
      <c r="O29" s="33">
        <f>7600627+176917</f>
        <v>7777544</v>
      </c>
      <c r="P29" s="33">
        <v>0</v>
      </c>
      <c r="Q29" s="22"/>
      <c r="R29" s="22"/>
      <c r="S29" s="22"/>
      <c r="T29" s="22"/>
      <c r="U29" s="22"/>
    </row>
    <row r="30" spans="1:21" s="18" customFormat="1" ht="15" customHeight="1" x14ac:dyDescent="0.2">
      <c r="A30" s="22" t="s">
        <v>5</v>
      </c>
      <c r="B30" s="22">
        <v>2019</v>
      </c>
      <c r="C30" s="22">
        <v>11</v>
      </c>
      <c r="D30" s="22">
        <v>820002916</v>
      </c>
      <c r="E30" s="22" t="s">
        <v>4</v>
      </c>
      <c r="F30" s="22" t="s">
        <v>3</v>
      </c>
      <c r="G30" s="31" t="s">
        <v>2</v>
      </c>
      <c r="H30" s="22" t="s">
        <v>14</v>
      </c>
      <c r="I30" s="22" t="s">
        <v>20</v>
      </c>
      <c r="J30" s="32">
        <v>1697461</v>
      </c>
      <c r="K30" s="21">
        <v>43776</v>
      </c>
      <c r="L30" s="22">
        <v>2000224824</v>
      </c>
      <c r="M30" s="22">
        <v>1764061</v>
      </c>
      <c r="N30" s="22">
        <v>1428</v>
      </c>
      <c r="O30" s="33">
        <v>1697461</v>
      </c>
      <c r="P30" s="33">
        <v>0</v>
      </c>
      <c r="Q30" s="22"/>
      <c r="R30" s="22"/>
      <c r="S30" s="22"/>
      <c r="T30" s="22"/>
      <c r="U30" s="22"/>
    </row>
    <row r="31" spans="1:21" s="18" customFormat="1" ht="15" customHeight="1" x14ac:dyDescent="0.2">
      <c r="A31" s="22" t="s">
        <v>5</v>
      </c>
      <c r="B31" s="22">
        <v>2019</v>
      </c>
      <c r="C31" s="22">
        <v>12</v>
      </c>
      <c r="D31" s="22">
        <v>820002916</v>
      </c>
      <c r="E31" s="22" t="s">
        <v>9</v>
      </c>
      <c r="F31" s="22" t="s">
        <v>3</v>
      </c>
      <c r="G31" s="31" t="s">
        <v>2</v>
      </c>
      <c r="H31" s="22" t="s">
        <v>19</v>
      </c>
      <c r="I31" s="22" t="s">
        <v>18</v>
      </c>
      <c r="J31" s="32">
        <v>1501531</v>
      </c>
      <c r="K31" s="21">
        <v>43805</v>
      </c>
      <c r="L31" s="22">
        <v>2000241310</v>
      </c>
      <c r="M31" s="22">
        <v>1418857</v>
      </c>
      <c r="N31" s="34" t="s">
        <v>17</v>
      </c>
      <c r="O31" s="33">
        <v>1501531</v>
      </c>
      <c r="P31" s="33">
        <v>951469</v>
      </c>
      <c r="Q31" s="22" t="s">
        <v>42</v>
      </c>
      <c r="R31" s="22"/>
      <c r="S31" s="22"/>
      <c r="T31" s="22"/>
      <c r="U31" s="22"/>
    </row>
    <row r="32" spans="1:21" s="18" customFormat="1" ht="15" customHeight="1" x14ac:dyDescent="0.2">
      <c r="A32" s="22" t="s">
        <v>5</v>
      </c>
      <c r="B32" s="22">
        <v>2019</v>
      </c>
      <c r="C32" s="22">
        <v>12</v>
      </c>
      <c r="D32" s="22">
        <v>820002916</v>
      </c>
      <c r="E32" s="22" t="s">
        <v>7</v>
      </c>
      <c r="F32" s="22" t="s">
        <v>3</v>
      </c>
      <c r="G32" s="31" t="s">
        <v>2</v>
      </c>
      <c r="H32" s="22" t="s">
        <v>14</v>
      </c>
      <c r="I32" s="22" t="s">
        <v>16</v>
      </c>
      <c r="J32" s="32">
        <v>8230723</v>
      </c>
      <c r="K32" s="21">
        <v>43805</v>
      </c>
      <c r="L32" s="22">
        <v>2000241311</v>
      </c>
      <c r="M32" s="22">
        <v>7777544</v>
      </c>
      <c r="N32" s="34" t="s">
        <v>15</v>
      </c>
      <c r="O32" s="33">
        <v>8230723</v>
      </c>
      <c r="P32" s="33">
        <v>0</v>
      </c>
      <c r="Q32" s="22"/>
      <c r="R32" s="22"/>
      <c r="S32" s="22"/>
      <c r="T32" s="22"/>
      <c r="U32" s="22"/>
    </row>
    <row r="33" spans="1:21" s="18" customFormat="1" ht="15" customHeight="1" x14ac:dyDescent="0.2">
      <c r="A33" s="22" t="s">
        <v>5</v>
      </c>
      <c r="B33" s="22">
        <v>2019</v>
      </c>
      <c r="C33" s="22">
        <v>12</v>
      </c>
      <c r="D33" s="22">
        <v>820002916</v>
      </c>
      <c r="E33" s="22" t="s">
        <v>4</v>
      </c>
      <c r="F33" s="22" t="s">
        <v>3</v>
      </c>
      <c r="G33" s="31" t="s">
        <v>2</v>
      </c>
      <c r="H33" s="22" t="s">
        <v>14</v>
      </c>
      <c r="I33" s="22" t="s">
        <v>13</v>
      </c>
      <c r="J33" s="32">
        <v>1830661</v>
      </c>
      <c r="K33" s="21">
        <v>43805</v>
      </c>
      <c r="L33" s="22">
        <v>2000241312</v>
      </c>
      <c r="M33" s="22">
        <v>1697461</v>
      </c>
      <c r="N33" s="22">
        <v>1449</v>
      </c>
      <c r="O33" s="33">
        <v>1830661</v>
      </c>
      <c r="P33" s="33">
        <v>0</v>
      </c>
      <c r="Q33" s="22"/>
      <c r="R33" s="22"/>
      <c r="S33" s="22"/>
      <c r="T33" s="22"/>
      <c r="U33" s="22"/>
    </row>
    <row r="34" spans="1:21" s="18" customFormat="1" ht="15" customHeight="1" x14ac:dyDescent="0.2">
      <c r="A34" s="22" t="s">
        <v>5</v>
      </c>
      <c r="B34" s="22">
        <v>2020</v>
      </c>
      <c r="C34" s="22">
        <v>1</v>
      </c>
      <c r="D34" s="22">
        <v>820002916</v>
      </c>
      <c r="E34" s="22" t="s">
        <v>9</v>
      </c>
      <c r="F34" s="22" t="s">
        <v>3</v>
      </c>
      <c r="G34" s="31" t="s">
        <v>2</v>
      </c>
      <c r="H34" s="22" t="s">
        <v>8</v>
      </c>
      <c r="I34" s="22" t="s">
        <v>12</v>
      </c>
      <c r="J34" s="32">
        <v>2683540</v>
      </c>
      <c r="K34" s="21">
        <v>43852</v>
      </c>
      <c r="L34" s="22">
        <v>2000264079</v>
      </c>
      <c r="M34" s="22">
        <v>29792</v>
      </c>
      <c r="N34" s="22"/>
      <c r="O34" s="33"/>
      <c r="P34" s="35">
        <v>1990831</v>
      </c>
      <c r="Q34" s="22" t="s">
        <v>42</v>
      </c>
      <c r="R34" s="22"/>
      <c r="S34" s="22"/>
      <c r="T34" s="22"/>
      <c r="U34" s="22"/>
    </row>
    <row r="35" spans="1:21" s="18" customFormat="1" ht="15" customHeight="1" x14ac:dyDescent="0.2">
      <c r="A35" s="22" t="s">
        <v>5</v>
      </c>
      <c r="B35" s="22">
        <v>2020</v>
      </c>
      <c r="C35" s="22">
        <v>1</v>
      </c>
      <c r="D35" s="22">
        <v>820002916</v>
      </c>
      <c r="E35" s="22" t="s">
        <v>7</v>
      </c>
      <c r="F35" s="22" t="s">
        <v>3</v>
      </c>
      <c r="G35" s="31" t="s">
        <v>2</v>
      </c>
      <c r="H35" s="22" t="s">
        <v>6</v>
      </c>
      <c r="I35" s="22" t="s">
        <v>11</v>
      </c>
      <c r="J35" s="32">
        <v>14709968</v>
      </c>
      <c r="K35" s="21">
        <v>43852</v>
      </c>
      <c r="L35" s="22">
        <v>2000264078</v>
      </c>
      <c r="M35" s="22">
        <v>1186960</v>
      </c>
      <c r="N35" s="22"/>
      <c r="O35" s="33"/>
      <c r="P35" s="33"/>
      <c r="Q35" s="22"/>
      <c r="R35" s="22"/>
      <c r="S35" s="22"/>
      <c r="T35" s="22"/>
      <c r="U35" s="22"/>
    </row>
    <row r="36" spans="1:21" s="18" customFormat="1" ht="15" customHeight="1" x14ac:dyDescent="0.2">
      <c r="A36" s="22" t="s">
        <v>5</v>
      </c>
      <c r="B36" s="22">
        <v>2020</v>
      </c>
      <c r="C36" s="22">
        <v>1</v>
      </c>
      <c r="D36" s="22">
        <v>820002916</v>
      </c>
      <c r="E36" s="22" t="s">
        <v>4</v>
      </c>
      <c r="F36" s="22" t="s">
        <v>3</v>
      </c>
      <c r="G36" s="31" t="s">
        <v>2</v>
      </c>
      <c r="H36" s="22" t="s">
        <v>1</v>
      </c>
      <c r="I36" s="22" t="s">
        <v>10</v>
      </c>
      <c r="J36" s="32">
        <v>3227189</v>
      </c>
      <c r="K36" s="21">
        <v>43852</v>
      </c>
      <c r="L36" s="22">
        <v>2000264080</v>
      </c>
      <c r="M36" s="22">
        <v>163308</v>
      </c>
      <c r="N36" s="22"/>
      <c r="O36" s="33"/>
      <c r="P36" s="33"/>
      <c r="Q36" s="22"/>
      <c r="R36" s="22"/>
      <c r="S36" s="22"/>
      <c r="T36" s="22"/>
      <c r="U36" s="22"/>
    </row>
    <row r="37" spans="1:21" s="18" customFormat="1" ht="15" customHeight="1" x14ac:dyDescent="0.2">
      <c r="A37" s="22" t="s">
        <v>5</v>
      </c>
      <c r="B37" s="22">
        <v>2020</v>
      </c>
      <c r="C37" s="22">
        <v>2</v>
      </c>
      <c r="D37" s="22">
        <v>820002916</v>
      </c>
      <c r="E37" s="22" t="s">
        <v>9</v>
      </c>
      <c r="F37" s="22" t="s">
        <v>3</v>
      </c>
      <c r="G37" s="31" t="s">
        <v>2</v>
      </c>
      <c r="H37" s="22" t="s">
        <v>8</v>
      </c>
      <c r="I37" s="20" t="s">
        <v>140</v>
      </c>
      <c r="J37" s="16">
        <v>2852081.9</v>
      </c>
      <c r="K37" s="21">
        <v>43864</v>
      </c>
      <c r="L37" s="22"/>
      <c r="M37" s="22">
        <v>10402775</v>
      </c>
      <c r="N37" s="22"/>
      <c r="O37" s="33"/>
      <c r="P37" s="36">
        <v>2176117</v>
      </c>
      <c r="Q37" s="22" t="s">
        <v>42</v>
      </c>
      <c r="R37" s="22"/>
      <c r="S37" s="22"/>
      <c r="T37" s="22"/>
      <c r="U37" s="22"/>
    </row>
    <row r="38" spans="1:21" s="18" customFormat="1" ht="15" customHeight="1" x14ac:dyDescent="0.2">
      <c r="A38" s="22" t="s">
        <v>5</v>
      </c>
      <c r="B38" s="22">
        <v>2020</v>
      </c>
      <c r="C38" s="22">
        <v>2</v>
      </c>
      <c r="D38" s="22">
        <v>820002916</v>
      </c>
      <c r="E38" s="22" t="s">
        <v>7</v>
      </c>
      <c r="F38" s="22" t="s">
        <v>3</v>
      </c>
      <c r="G38" s="31" t="s">
        <v>2</v>
      </c>
      <c r="H38" s="22" t="s">
        <v>6</v>
      </c>
      <c r="I38" s="20" t="s">
        <v>141</v>
      </c>
      <c r="J38" s="17">
        <v>15633723.627333334</v>
      </c>
      <c r="K38" s="21">
        <v>43868</v>
      </c>
      <c r="L38" s="22"/>
      <c r="M38" s="22">
        <v>20829889</v>
      </c>
      <c r="N38" s="22"/>
      <c r="O38" s="33"/>
      <c r="P38" s="33"/>
      <c r="Q38" s="22"/>
      <c r="R38" s="22"/>
      <c r="S38" s="22"/>
      <c r="T38" s="22"/>
      <c r="U38" s="22"/>
    </row>
    <row r="39" spans="1:21" s="18" customFormat="1" ht="15" customHeight="1" x14ac:dyDescent="0.2">
      <c r="A39" s="22" t="s">
        <v>5</v>
      </c>
      <c r="B39" s="22">
        <v>2020</v>
      </c>
      <c r="C39" s="22">
        <v>2</v>
      </c>
      <c r="D39" s="22">
        <v>820002916</v>
      </c>
      <c r="E39" s="22" t="s">
        <v>4</v>
      </c>
      <c r="F39" s="22" t="s">
        <v>3</v>
      </c>
      <c r="G39" s="31" t="s">
        <v>2</v>
      </c>
      <c r="H39" s="22" t="s">
        <v>1</v>
      </c>
      <c r="I39" s="20" t="s">
        <v>142</v>
      </c>
      <c r="J39" s="16">
        <v>3400383.4720000001</v>
      </c>
      <c r="K39" s="21"/>
      <c r="L39" s="22"/>
      <c r="M39" s="22"/>
      <c r="N39" s="22"/>
      <c r="O39" s="33"/>
      <c r="P39" s="33"/>
      <c r="Q39" s="22"/>
      <c r="R39" s="22"/>
      <c r="S39" s="22"/>
      <c r="T39" s="22"/>
      <c r="U39" s="22"/>
    </row>
    <row r="40" spans="1:21" s="18" customFormat="1" ht="15" customHeight="1" x14ac:dyDescent="0.2">
      <c r="A40" s="22" t="s">
        <v>5</v>
      </c>
      <c r="B40" s="22">
        <v>2020</v>
      </c>
      <c r="C40" s="22">
        <v>3</v>
      </c>
      <c r="D40" s="22">
        <v>820002916</v>
      </c>
      <c r="E40" s="22" t="s">
        <v>9</v>
      </c>
      <c r="F40" s="22" t="s">
        <v>3</v>
      </c>
      <c r="G40" s="31" t="s">
        <v>2</v>
      </c>
      <c r="H40" s="22" t="s">
        <v>8</v>
      </c>
      <c r="I40" s="20" t="s">
        <v>137</v>
      </c>
      <c r="J40" s="32">
        <v>3029809</v>
      </c>
      <c r="K40" s="21">
        <v>43896</v>
      </c>
      <c r="L40" s="22"/>
      <c r="M40" s="22">
        <v>21886189</v>
      </c>
      <c r="N40" s="22"/>
      <c r="O40" s="33"/>
      <c r="P40" s="35">
        <v>1658541</v>
      </c>
      <c r="Q40" s="22" t="s">
        <v>42</v>
      </c>
      <c r="R40" s="22"/>
      <c r="S40" s="22"/>
      <c r="T40" s="22"/>
      <c r="U40" s="22"/>
    </row>
    <row r="41" spans="1:21" s="18" customFormat="1" ht="15" customHeight="1" x14ac:dyDescent="0.2">
      <c r="A41" s="22" t="s">
        <v>5</v>
      </c>
      <c r="B41" s="22">
        <v>2020</v>
      </c>
      <c r="C41" s="22">
        <v>3</v>
      </c>
      <c r="D41" s="22">
        <v>820002916</v>
      </c>
      <c r="E41" s="22" t="s">
        <v>7</v>
      </c>
      <c r="F41" s="22" t="s">
        <v>3</v>
      </c>
      <c r="G41" s="31" t="s">
        <v>2</v>
      </c>
      <c r="H41" s="22" t="s">
        <v>6</v>
      </c>
      <c r="I41" s="20" t="s">
        <v>138</v>
      </c>
      <c r="J41" s="32">
        <v>16607939</v>
      </c>
      <c r="K41" s="21"/>
      <c r="L41" s="22"/>
      <c r="M41" s="22"/>
      <c r="N41" s="22"/>
      <c r="O41" s="33"/>
      <c r="P41" s="33"/>
      <c r="Q41" s="22"/>
      <c r="R41" s="22"/>
      <c r="S41" s="22"/>
      <c r="T41" s="22"/>
      <c r="U41" s="22"/>
    </row>
    <row r="42" spans="1:21" s="18" customFormat="1" ht="15" customHeight="1" x14ac:dyDescent="0.2">
      <c r="A42" s="22" t="s">
        <v>5</v>
      </c>
      <c r="B42" s="22">
        <v>2020</v>
      </c>
      <c r="C42" s="22">
        <v>3</v>
      </c>
      <c r="D42" s="22">
        <v>820002916</v>
      </c>
      <c r="E42" s="22" t="s">
        <v>4</v>
      </c>
      <c r="F42" s="22" t="s">
        <v>3</v>
      </c>
      <c r="G42" s="31" t="s">
        <v>2</v>
      </c>
      <c r="H42" s="22" t="s">
        <v>1</v>
      </c>
      <c r="I42" s="20" t="s">
        <v>139</v>
      </c>
      <c r="J42" s="37">
        <v>3612278</v>
      </c>
      <c r="K42" s="21"/>
      <c r="L42" s="22"/>
      <c r="M42" s="22"/>
      <c r="N42" s="22"/>
      <c r="O42" s="33"/>
      <c r="P42" s="33"/>
      <c r="Q42" s="22"/>
      <c r="R42" s="22"/>
      <c r="S42" s="22"/>
      <c r="T42" s="22"/>
      <c r="U42" s="22"/>
    </row>
    <row r="43" spans="1:21" ht="15" customHeight="1" x14ac:dyDescent="0.2">
      <c r="A43" s="38" t="s">
        <v>0</v>
      </c>
      <c r="B43" s="39"/>
      <c r="C43" s="39"/>
      <c r="D43" s="39"/>
      <c r="E43" s="39"/>
      <c r="F43" s="40"/>
      <c r="G43" s="40"/>
      <c r="H43" s="39"/>
      <c r="I43" s="39"/>
      <c r="J43" s="41">
        <f>SUM(J2:J42)</f>
        <v>221408541.59933335</v>
      </c>
      <c r="K43" s="42"/>
      <c r="L43" s="39"/>
      <c r="M43" s="41">
        <f>SUM(M2:M42)</f>
        <v>185001054</v>
      </c>
      <c r="N43" s="40"/>
      <c r="O43" s="41">
        <f>SUM(O2:O42)</f>
        <v>142000152</v>
      </c>
      <c r="P43" s="41">
        <f>SUM(P2:P42)</f>
        <v>14862554</v>
      </c>
      <c r="Q43" s="39"/>
      <c r="R43" s="41">
        <f>SUM(R2:R42)</f>
        <v>0</v>
      </c>
      <c r="S43" s="41">
        <f>SUM(S2:S42)</f>
        <v>0</v>
      </c>
      <c r="T43" s="39"/>
      <c r="U43" s="39"/>
    </row>
    <row r="46" spans="1:21" ht="29.25" customHeight="1" x14ac:dyDescent="0.2">
      <c r="A46" s="43" t="s">
        <v>148</v>
      </c>
      <c r="B46" s="43"/>
      <c r="C46" s="24"/>
      <c r="D46" s="24"/>
    </row>
    <row r="47" spans="1:21" ht="30" customHeight="1" x14ac:dyDescent="0.2">
      <c r="A47" s="44" t="s">
        <v>143</v>
      </c>
      <c r="B47" s="45"/>
    </row>
    <row r="48" spans="1:21" x14ac:dyDescent="0.2">
      <c r="A48" s="20" t="s">
        <v>144</v>
      </c>
      <c r="B48" s="27">
        <f>J43</f>
        <v>221408541.59933335</v>
      </c>
    </row>
    <row r="49" spans="1:2" x14ac:dyDescent="0.2">
      <c r="A49" s="20" t="s">
        <v>145</v>
      </c>
      <c r="B49" s="27">
        <f>M43</f>
        <v>185001054</v>
      </c>
    </row>
    <row r="50" spans="1:2" x14ac:dyDescent="0.2">
      <c r="A50" s="20" t="s">
        <v>146</v>
      </c>
      <c r="B50" s="27">
        <f>P43</f>
        <v>14862554</v>
      </c>
    </row>
    <row r="51" spans="1:2" x14ac:dyDescent="0.2">
      <c r="A51" s="20" t="s">
        <v>147</v>
      </c>
      <c r="B51" s="20"/>
    </row>
  </sheetData>
  <mergeCells count="2">
    <mergeCell ref="A46:B46"/>
    <mergeCell ref="A47:B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election activeCell="C22" sqref="C22"/>
    </sheetView>
  </sheetViews>
  <sheetFormatPr baseColWidth="10" defaultRowHeight="15" x14ac:dyDescent="0.25"/>
  <cols>
    <col min="1" max="1" width="26" customWidth="1"/>
    <col min="30" max="30" width="44.42578125" customWidth="1"/>
  </cols>
  <sheetData>
    <row r="1" spans="1:32" ht="90" x14ac:dyDescent="0.25">
      <c r="A1" s="47" t="s">
        <v>69</v>
      </c>
      <c r="B1" s="47" t="s">
        <v>74</v>
      </c>
      <c r="C1" s="48" t="s">
        <v>79</v>
      </c>
      <c r="D1" s="46" t="s">
        <v>92</v>
      </c>
      <c r="E1" s="2" t="s">
        <v>70</v>
      </c>
      <c r="F1" s="2" t="s">
        <v>71</v>
      </c>
      <c r="G1" s="2" t="s">
        <v>72</v>
      </c>
      <c r="H1" s="3" t="s">
        <v>73</v>
      </c>
      <c r="I1" s="1" t="s">
        <v>75</v>
      </c>
      <c r="J1" s="2" t="s">
        <v>76</v>
      </c>
      <c r="K1" s="1" t="s">
        <v>77</v>
      </c>
      <c r="L1" s="1" t="s">
        <v>78</v>
      </c>
      <c r="M1" s="3" t="s">
        <v>80</v>
      </c>
      <c r="N1" s="2" t="s">
        <v>81</v>
      </c>
      <c r="O1" s="2" t="s">
        <v>82</v>
      </c>
      <c r="P1" s="2" t="s">
        <v>83</v>
      </c>
      <c r="Q1" s="3" t="s">
        <v>84</v>
      </c>
      <c r="R1" s="2" t="s">
        <v>85</v>
      </c>
      <c r="S1" s="2" t="s">
        <v>86</v>
      </c>
      <c r="T1" s="2" t="s">
        <v>87</v>
      </c>
      <c r="U1" s="1" t="s">
        <v>88</v>
      </c>
      <c r="V1" s="2" t="s">
        <v>89</v>
      </c>
      <c r="W1" s="2" t="s">
        <v>90</v>
      </c>
      <c r="X1" s="2" t="s">
        <v>91</v>
      </c>
      <c r="Y1" s="1" t="s">
        <v>93</v>
      </c>
      <c r="Z1" s="1" t="s">
        <v>94</v>
      </c>
      <c r="AA1" s="1" t="s">
        <v>95</v>
      </c>
      <c r="AB1" s="3" t="s">
        <v>96</v>
      </c>
      <c r="AC1" s="3" t="s">
        <v>97</v>
      </c>
      <c r="AD1" s="4" t="s">
        <v>98</v>
      </c>
      <c r="AE1" s="4" t="s">
        <v>99</v>
      </c>
      <c r="AF1" s="4" t="s">
        <v>100</v>
      </c>
    </row>
    <row r="2" spans="1:32" x14ac:dyDescent="0.25">
      <c r="A2" s="49" t="s">
        <v>101</v>
      </c>
      <c r="B2" s="49">
        <v>1772</v>
      </c>
      <c r="C2" s="36">
        <v>2176117</v>
      </c>
      <c r="D2" s="7">
        <v>2176117</v>
      </c>
      <c r="E2" s="5">
        <v>820002916</v>
      </c>
      <c r="F2" s="5" t="s">
        <v>5</v>
      </c>
      <c r="G2" s="5" t="s">
        <v>102</v>
      </c>
      <c r="H2" s="6">
        <v>43900</v>
      </c>
      <c r="I2" s="5">
        <v>1772</v>
      </c>
      <c r="J2" s="7">
        <v>2813314</v>
      </c>
      <c r="K2" s="6">
        <v>43923</v>
      </c>
      <c r="L2" s="5" t="s">
        <v>103</v>
      </c>
      <c r="M2" s="5"/>
      <c r="N2" s="7"/>
      <c r="O2" s="7"/>
      <c r="P2" s="8">
        <v>2176117</v>
      </c>
      <c r="Q2" s="5"/>
      <c r="R2" s="7"/>
      <c r="S2" s="7"/>
      <c r="T2" s="7">
        <v>2176117</v>
      </c>
      <c r="U2" s="5"/>
      <c r="V2" s="7">
        <v>0</v>
      </c>
      <c r="W2" s="7">
        <v>0</v>
      </c>
      <c r="X2" s="7">
        <v>0</v>
      </c>
      <c r="Y2" s="5" t="s">
        <v>104</v>
      </c>
      <c r="Z2" s="5" t="s">
        <v>5</v>
      </c>
      <c r="AA2" s="5" t="s">
        <v>102</v>
      </c>
      <c r="AB2" s="6">
        <v>43862</v>
      </c>
      <c r="AC2" s="6">
        <v>43890</v>
      </c>
      <c r="AD2" s="5" t="s">
        <v>105</v>
      </c>
      <c r="AE2" s="5"/>
      <c r="AF2" s="9">
        <v>3</v>
      </c>
    </row>
    <row r="3" spans="1:32" x14ac:dyDescent="0.25">
      <c r="A3" s="50" t="s">
        <v>101</v>
      </c>
      <c r="B3" s="50">
        <v>1765</v>
      </c>
      <c r="C3" s="35">
        <v>1990831</v>
      </c>
      <c r="D3" s="12">
        <v>1990831</v>
      </c>
      <c r="E3" s="10">
        <v>820002916</v>
      </c>
      <c r="F3" s="10" t="s">
        <v>5</v>
      </c>
      <c r="G3" s="10" t="s">
        <v>102</v>
      </c>
      <c r="H3" s="11">
        <v>43868</v>
      </c>
      <c r="I3" s="10">
        <v>1765</v>
      </c>
      <c r="J3" s="12">
        <v>2683540</v>
      </c>
      <c r="K3" s="11">
        <v>43893</v>
      </c>
      <c r="L3" s="10" t="s">
        <v>106</v>
      </c>
      <c r="M3" s="10"/>
      <c r="N3" s="12"/>
      <c r="O3" s="12"/>
      <c r="P3" s="13">
        <v>1990831</v>
      </c>
      <c r="Q3" s="10"/>
      <c r="R3" s="12"/>
      <c r="S3" s="12"/>
      <c r="T3" s="12">
        <v>1990831</v>
      </c>
      <c r="U3" s="10"/>
      <c r="V3" s="12">
        <v>0</v>
      </c>
      <c r="W3" s="12">
        <v>0</v>
      </c>
      <c r="X3" s="12">
        <v>0</v>
      </c>
      <c r="Y3" s="10" t="s">
        <v>104</v>
      </c>
      <c r="Z3" s="10" t="s">
        <v>5</v>
      </c>
      <c r="AA3" s="10" t="s">
        <v>102</v>
      </c>
      <c r="AB3" s="11">
        <v>43831</v>
      </c>
      <c r="AC3" s="11">
        <v>43861</v>
      </c>
      <c r="AD3" s="10" t="s">
        <v>107</v>
      </c>
      <c r="AE3" s="10"/>
      <c r="AF3" s="14">
        <v>3</v>
      </c>
    </row>
    <row r="4" spans="1:32" x14ac:dyDescent="0.25">
      <c r="A4" s="49" t="s">
        <v>101</v>
      </c>
      <c r="B4" s="49">
        <v>1288</v>
      </c>
      <c r="C4" s="36">
        <v>1721274</v>
      </c>
      <c r="D4" s="7">
        <v>1721274</v>
      </c>
      <c r="E4" s="5">
        <v>820002916</v>
      </c>
      <c r="F4" s="5" t="s">
        <v>5</v>
      </c>
      <c r="G4" s="5" t="s">
        <v>102</v>
      </c>
      <c r="H4" s="6">
        <v>43593</v>
      </c>
      <c r="I4" s="5">
        <v>1288</v>
      </c>
      <c r="J4" s="7" t="s">
        <v>108</v>
      </c>
      <c r="K4" s="6">
        <v>43615</v>
      </c>
      <c r="L4" s="5" t="s">
        <v>109</v>
      </c>
      <c r="M4" s="5"/>
      <c r="N4" s="7"/>
      <c r="O4" s="7"/>
      <c r="P4" s="8">
        <v>1721274</v>
      </c>
      <c r="Q4" s="5"/>
      <c r="R4" s="7"/>
      <c r="S4" s="7"/>
      <c r="T4" s="7">
        <v>1721274</v>
      </c>
      <c r="U4" s="5"/>
      <c r="V4" s="7">
        <v>0</v>
      </c>
      <c r="W4" s="7">
        <v>0</v>
      </c>
      <c r="X4" s="7">
        <v>0</v>
      </c>
      <c r="Y4" s="5" t="s">
        <v>104</v>
      </c>
      <c r="Z4" s="5" t="s">
        <v>5</v>
      </c>
      <c r="AA4" s="5" t="s">
        <v>102</v>
      </c>
      <c r="AB4" s="6">
        <v>43497</v>
      </c>
      <c r="AC4" s="6">
        <v>43524</v>
      </c>
      <c r="AD4" s="5" t="s">
        <v>110</v>
      </c>
      <c r="AE4" s="5"/>
      <c r="AF4" s="9">
        <v>3</v>
      </c>
    </row>
    <row r="5" spans="1:32" x14ac:dyDescent="0.25">
      <c r="A5" s="50" t="s">
        <v>101</v>
      </c>
      <c r="B5" s="50">
        <v>1798</v>
      </c>
      <c r="C5" s="35">
        <v>1658541</v>
      </c>
      <c r="D5" s="12">
        <v>1658541</v>
      </c>
      <c r="E5" s="10">
        <v>820002916</v>
      </c>
      <c r="F5" s="10" t="s">
        <v>5</v>
      </c>
      <c r="G5" s="10" t="s">
        <v>102</v>
      </c>
      <c r="H5" s="11">
        <v>43932</v>
      </c>
      <c r="I5" s="10">
        <v>1798</v>
      </c>
      <c r="J5" s="12">
        <v>2996211</v>
      </c>
      <c r="K5" s="11">
        <v>43955</v>
      </c>
      <c r="L5" s="10" t="s">
        <v>111</v>
      </c>
      <c r="M5" s="11">
        <v>43965</v>
      </c>
      <c r="N5" s="12">
        <v>0</v>
      </c>
      <c r="O5" s="12">
        <v>0</v>
      </c>
      <c r="P5" s="13">
        <v>1658541</v>
      </c>
      <c r="Q5" s="10"/>
      <c r="R5" s="12"/>
      <c r="S5" s="12"/>
      <c r="T5" s="12">
        <v>1658541</v>
      </c>
      <c r="U5" s="10"/>
      <c r="V5" s="12">
        <v>0</v>
      </c>
      <c r="W5" s="12">
        <v>0</v>
      </c>
      <c r="X5" s="12">
        <v>0</v>
      </c>
      <c r="Y5" s="10" t="s">
        <v>104</v>
      </c>
      <c r="Z5" s="10" t="s">
        <v>5</v>
      </c>
      <c r="AA5" s="10" t="s">
        <v>102</v>
      </c>
      <c r="AB5" s="11">
        <v>43891</v>
      </c>
      <c r="AC5" s="11">
        <v>43921</v>
      </c>
      <c r="AD5" s="10" t="s">
        <v>112</v>
      </c>
      <c r="AE5" s="10" t="s">
        <v>113</v>
      </c>
      <c r="AF5" s="14">
        <v>3</v>
      </c>
    </row>
    <row r="6" spans="1:32" x14ac:dyDescent="0.25">
      <c r="A6" s="49" t="s">
        <v>101</v>
      </c>
      <c r="B6" s="49">
        <v>1451</v>
      </c>
      <c r="C6" s="36">
        <v>951469</v>
      </c>
      <c r="D6" s="7">
        <v>951469</v>
      </c>
      <c r="E6" s="5">
        <v>820002916</v>
      </c>
      <c r="F6" s="5" t="s">
        <v>5</v>
      </c>
      <c r="G6" s="5" t="s">
        <v>102</v>
      </c>
      <c r="H6" s="6">
        <v>43840</v>
      </c>
      <c r="I6" s="5">
        <v>1451</v>
      </c>
      <c r="J6" s="7">
        <v>1501531</v>
      </c>
      <c r="K6" s="6">
        <v>43861</v>
      </c>
      <c r="L6" s="5" t="s">
        <v>114</v>
      </c>
      <c r="M6" s="5"/>
      <c r="N6" s="7"/>
      <c r="O6" s="7"/>
      <c r="P6" s="8">
        <v>951469</v>
      </c>
      <c r="Q6" s="5"/>
      <c r="R6" s="7"/>
      <c r="S6" s="7"/>
      <c r="T6" s="7">
        <v>951469</v>
      </c>
      <c r="U6" s="5"/>
      <c r="V6" s="7">
        <v>0</v>
      </c>
      <c r="W6" s="7">
        <v>0</v>
      </c>
      <c r="X6" s="7">
        <v>0</v>
      </c>
      <c r="Y6" s="5" t="s">
        <v>104</v>
      </c>
      <c r="Z6" s="5" t="s">
        <v>5</v>
      </c>
      <c r="AA6" s="5" t="s">
        <v>102</v>
      </c>
      <c r="AB6" s="6">
        <v>43800</v>
      </c>
      <c r="AC6" s="6">
        <v>43830</v>
      </c>
      <c r="AD6" s="5" t="s">
        <v>115</v>
      </c>
      <c r="AE6" s="5"/>
      <c r="AF6" s="9">
        <v>3</v>
      </c>
    </row>
    <row r="7" spans="1:32" x14ac:dyDescent="0.25">
      <c r="A7" s="50" t="s">
        <v>101</v>
      </c>
      <c r="B7" s="50">
        <v>1430</v>
      </c>
      <c r="C7" s="35">
        <v>909254</v>
      </c>
      <c r="D7" s="12">
        <v>909254</v>
      </c>
      <c r="E7" s="10">
        <v>820002916</v>
      </c>
      <c r="F7" s="10" t="s">
        <v>5</v>
      </c>
      <c r="G7" s="10" t="s">
        <v>102</v>
      </c>
      <c r="H7" s="11">
        <v>43806</v>
      </c>
      <c r="I7" s="10">
        <v>1430</v>
      </c>
      <c r="J7" s="12">
        <v>1386582</v>
      </c>
      <c r="K7" s="11">
        <v>43825</v>
      </c>
      <c r="L7" s="10" t="s">
        <v>116</v>
      </c>
      <c r="M7" s="10"/>
      <c r="N7" s="12"/>
      <c r="O7" s="12"/>
      <c r="P7" s="13">
        <v>909254</v>
      </c>
      <c r="Q7" s="10"/>
      <c r="R7" s="12"/>
      <c r="S7" s="12"/>
      <c r="T7" s="12">
        <v>909254</v>
      </c>
      <c r="U7" s="10"/>
      <c r="V7" s="12">
        <v>0</v>
      </c>
      <c r="W7" s="12">
        <v>0</v>
      </c>
      <c r="X7" s="12">
        <v>0</v>
      </c>
      <c r="Y7" s="10" t="s">
        <v>104</v>
      </c>
      <c r="Z7" s="10" t="s">
        <v>5</v>
      </c>
      <c r="AA7" s="10" t="s">
        <v>102</v>
      </c>
      <c r="AB7" s="11">
        <v>43770</v>
      </c>
      <c r="AC7" s="11">
        <v>43799</v>
      </c>
      <c r="AD7" s="10" t="s">
        <v>117</v>
      </c>
      <c r="AE7" s="10"/>
      <c r="AF7" s="14">
        <v>3</v>
      </c>
    </row>
    <row r="8" spans="1:32" x14ac:dyDescent="0.25">
      <c r="A8" s="49" t="s">
        <v>101</v>
      </c>
      <c r="B8" s="49">
        <v>1403</v>
      </c>
      <c r="C8" s="36">
        <v>900712</v>
      </c>
      <c r="D8" s="7">
        <v>900712</v>
      </c>
      <c r="E8" s="5">
        <v>820002916</v>
      </c>
      <c r="F8" s="5" t="s">
        <v>5</v>
      </c>
      <c r="G8" s="5" t="s">
        <v>102</v>
      </c>
      <c r="H8" s="6">
        <v>43808</v>
      </c>
      <c r="I8" s="5">
        <v>1403</v>
      </c>
      <c r="J8" s="7">
        <v>1378389</v>
      </c>
      <c r="K8" s="6">
        <v>43825</v>
      </c>
      <c r="L8" s="5" t="s">
        <v>118</v>
      </c>
      <c r="M8" s="5"/>
      <c r="N8" s="7"/>
      <c r="O8" s="7"/>
      <c r="P8" s="8">
        <v>900712</v>
      </c>
      <c r="Q8" s="5"/>
      <c r="R8" s="7"/>
      <c r="S8" s="7"/>
      <c r="T8" s="7">
        <v>900712</v>
      </c>
      <c r="U8" s="5"/>
      <c r="V8" s="7">
        <v>0</v>
      </c>
      <c r="W8" s="7">
        <v>0</v>
      </c>
      <c r="X8" s="7">
        <v>0</v>
      </c>
      <c r="Y8" s="5" t="s">
        <v>104</v>
      </c>
      <c r="Z8" s="5" t="s">
        <v>5</v>
      </c>
      <c r="AA8" s="5" t="s">
        <v>102</v>
      </c>
      <c r="AB8" s="6">
        <v>43709</v>
      </c>
      <c r="AC8" s="6">
        <v>43738</v>
      </c>
      <c r="AD8" s="5" t="s">
        <v>119</v>
      </c>
      <c r="AE8" s="5"/>
      <c r="AF8" s="9">
        <v>3</v>
      </c>
    </row>
    <row r="9" spans="1:32" x14ac:dyDescent="0.25">
      <c r="A9" s="50" t="s">
        <v>101</v>
      </c>
      <c r="B9" s="50">
        <v>1370</v>
      </c>
      <c r="C9" s="35">
        <v>891465</v>
      </c>
      <c r="D9" s="12">
        <v>891465</v>
      </c>
      <c r="E9" s="10">
        <v>820002916</v>
      </c>
      <c r="F9" s="10" t="s">
        <v>5</v>
      </c>
      <c r="G9" s="10" t="s">
        <v>102</v>
      </c>
      <c r="H9" s="11">
        <v>43686</v>
      </c>
      <c r="I9" s="10">
        <v>1370</v>
      </c>
      <c r="J9" s="12">
        <v>1268406</v>
      </c>
      <c r="K9" s="11">
        <v>43710</v>
      </c>
      <c r="L9" s="10" t="s">
        <v>120</v>
      </c>
      <c r="M9" s="10"/>
      <c r="N9" s="12"/>
      <c r="O9" s="12"/>
      <c r="P9" s="13">
        <v>891465</v>
      </c>
      <c r="Q9" s="10"/>
      <c r="R9" s="12"/>
      <c r="S9" s="12"/>
      <c r="T9" s="12">
        <v>891465</v>
      </c>
      <c r="U9" s="10"/>
      <c r="V9" s="12">
        <v>0</v>
      </c>
      <c r="W9" s="12">
        <v>0</v>
      </c>
      <c r="X9" s="12">
        <v>0</v>
      </c>
      <c r="Y9" s="10" t="s">
        <v>104</v>
      </c>
      <c r="Z9" s="10" t="s">
        <v>5</v>
      </c>
      <c r="AA9" s="10" t="s">
        <v>102</v>
      </c>
      <c r="AB9" s="11">
        <v>43647</v>
      </c>
      <c r="AC9" s="11">
        <v>43677</v>
      </c>
      <c r="AD9" s="10" t="s">
        <v>121</v>
      </c>
      <c r="AE9" s="10"/>
      <c r="AF9" s="14">
        <v>3</v>
      </c>
    </row>
    <row r="10" spans="1:32" x14ac:dyDescent="0.25">
      <c r="A10" s="49" t="s">
        <v>101</v>
      </c>
      <c r="B10" s="49">
        <v>1422</v>
      </c>
      <c r="C10" s="36">
        <v>845773</v>
      </c>
      <c r="D10" s="7">
        <v>845773</v>
      </c>
      <c r="E10" s="5">
        <v>820002916</v>
      </c>
      <c r="F10" s="5" t="s">
        <v>5</v>
      </c>
      <c r="G10" s="5" t="s">
        <v>102</v>
      </c>
      <c r="H10" s="6">
        <v>43806</v>
      </c>
      <c r="I10" s="5">
        <v>1422</v>
      </c>
      <c r="J10" s="7">
        <v>1449808</v>
      </c>
      <c r="K10" s="6">
        <v>43825</v>
      </c>
      <c r="L10" s="5" t="s">
        <v>122</v>
      </c>
      <c r="M10" s="5"/>
      <c r="N10" s="7"/>
      <c r="O10" s="7"/>
      <c r="P10" s="8">
        <v>845773</v>
      </c>
      <c r="Q10" s="5"/>
      <c r="R10" s="7"/>
      <c r="S10" s="7"/>
      <c r="T10" s="7">
        <v>845773</v>
      </c>
      <c r="U10" s="5"/>
      <c r="V10" s="7">
        <v>0</v>
      </c>
      <c r="W10" s="7">
        <v>0</v>
      </c>
      <c r="X10" s="7">
        <v>0</v>
      </c>
      <c r="Y10" s="5" t="s">
        <v>104</v>
      </c>
      <c r="Z10" s="5" t="s">
        <v>5</v>
      </c>
      <c r="AA10" s="5" t="s">
        <v>102</v>
      </c>
      <c r="AB10" s="6">
        <v>43739</v>
      </c>
      <c r="AC10" s="6">
        <v>43769</v>
      </c>
      <c r="AD10" s="5" t="s">
        <v>123</v>
      </c>
      <c r="AE10" s="5"/>
      <c r="AF10" s="9">
        <v>3</v>
      </c>
    </row>
    <row r="11" spans="1:32" x14ac:dyDescent="0.25">
      <c r="A11" s="50" t="s">
        <v>101</v>
      </c>
      <c r="B11" s="50">
        <v>1322</v>
      </c>
      <c r="C11" s="35">
        <v>812059</v>
      </c>
      <c r="D11" s="12">
        <v>812059</v>
      </c>
      <c r="E11" s="10">
        <v>820002916</v>
      </c>
      <c r="F11" s="10" t="s">
        <v>5</v>
      </c>
      <c r="G11" s="10" t="s">
        <v>102</v>
      </c>
      <c r="H11" s="11">
        <v>43626</v>
      </c>
      <c r="I11" s="10">
        <v>1322</v>
      </c>
      <c r="J11" s="12">
        <v>5897687</v>
      </c>
      <c r="K11" s="11">
        <v>43650</v>
      </c>
      <c r="L11" s="10" t="s">
        <v>124</v>
      </c>
      <c r="M11" s="10"/>
      <c r="N11" s="12"/>
      <c r="O11" s="12"/>
      <c r="P11" s="13">
        <v>812059</v>
      </c>
      <c r="Q11" s="10"/>
      <c r="R11" s="12"/>
      <c r="S11" s="12"/>
      <c r="T11" s="12">
        <v>812059</v>
      </c>
      <c r="U11" s="10"/>
      <c r="V11" s="12">
        <v>0</v>
      </c>
      <c r="W11" s="12">
        <v>0</v>
      </c>
      <c r="X11" s="12">
        <v>0</v>
      </c>
      <c r="Y11" s="10" t="s">
        <v>104</v>
      </c>
      <c r="Z11" s="10" t="s">
        <v>5</v>
      </c>
      <c r="AA11" s="10" t="s">
        <v>102</v>
      </c>
      <c r="AB11" s="11">
        <v>43525</v>
      </c>
      <c r="AC11" s="11">
        <v>43555</v>
      </c>
      <c r="AD11" s="10" t="s">
        <v>125</v>
      </c>
      <c r="AE11" s="10"/>
      <c r="AF11" s="14">
        <v>3</v>
      </c>
    </row>
    <row r="12" spans="1:32" x14ac:dyDescent="0.25">
      <c r="A12" s="49" t="s">
        <v>101</v>
      </c>
      <c r="B12" s="49">
        <v>1384</v>
      </c>
      <c r="C12" s="36">
        <v>564248</v>
      </c>
      <c r="D12" s="7">
        <v>564248</v>
      </c>
      <c r="E12" s="5">
        <v>820002916</v>
      </c>
      <c r="F12" s="5" t="s">
        <v>5</v>
      </c>
      <c r="G12" s="5" t="s">
        <v>102</v>
      </c>
      <c r="H12" s="6">
        <v>43718</v>
      </c>
      <c r="I12" s="5">
        <v>1384</v>
      </c>
      <c r="J12" s="7">
        <v>1268903</v>
      </c>
      <c r="K12" s="6">
        <v>43741</v>
      </c>
      <c r="L12" s="5" t="s">
        <v>126</v>
      </c>
      <c r="M12" s="5"/>
      <c r="N12" s="7"/>
      <c r="O12" s="7"/>
      <c r="P12" s="8">
        <v>564248</v>
      </c>
      <c r="Q12" s="5"/>
      <c r="R12" s="7"/>
      <c r="S12" s="7"/>
      <c r="T12" s="7">
        <v>564248</v>
      </c>
      <c r="U12" s="5"/>
      <c r="V12" s="7">
        <v>0</v>
      </c>
      <c r="W12" s="7">
        <v>0</v>
      </c>
      <c r="X12" s="7">
        <v>0</v>
      </c>
      <c r="Y12" s="5" t="s">
        <v>104</v>
      </c>
      <c r="Z12" s="5" t="s">
        <v>5</v>
      </c>
      <c r="AA12" s="5" t="s">
        <v>102</v>
      </c>
      <c r="AB12" s="6">
        <v>43678</v>
      </c>
      <c r="AC12" s="6">
        <v>43708</v>
      </c>
      <c r="AD12" s="5" t="s">
        <v>127</v>
      </c>
      <c r="AE12" s="5"/>
      <c r="AF12" s="9">
        <v>3</v>
      </c>
    </row>
    <row r="13" spans="1:32" x14ac:dyDescent="0.25">
      <c r="A13" s="50" t="s">
        <v>101</v>
      </c>
      <c r="B13" s="50">
        <v>1348</v>
      </c>
      <c r="C13" s="35">
        <v>444671</v>
      </c>
      <c r="D13" s="12">
        <v>444671</v>
      </c>
      <c r="E13" s="10">
        <v>820002916</v>
      </c>
      <c r="F13" s="10" t="s">
        <v>5</v>
      </c>
      <c r="G13" s="10" t="s">
        <v>102</v>
      </c>
      <c r="H13" s="11">
        <v>43656</v>
      </c>
      <c r="I13" s="10">
        <v>1348</v>
      </c>
      <c r="J13" s="12">
        <v>1228352</v>
      </c>
      <c r="K13" s="11">
        <v>43675</v>
      </c>
      <c r="L13" s="10" t="s">
        <v>128</v>
      </c>
      <c r="M13" s="10"/>
      <c r="N13" s="12"/>
      <c r="O13" s="12"/>
      <c r="P13" s="13">
        <v>444671</v>
      </c>
      <c r="Q13" s="10"/>
      <c r="R13" s="12"/>
      <c r="S13" s="12"/>
      <c r="T13" s="12">
        <v>444671</v>
      </c>
      <c r="U13" s="10"/>
      <c r="V13" s="12">
        <v>0</v>
      </c>
      <c r="W13" s="12">
        <v>0</v>
      </c>
      <c r="X13" s="12">
        <v>0</v>
      </c>
      <c r="Y13" s="10" t="s">
        <v>104</v>
      </c>
      <c r="Z13" s="10" t="s">
        <v>5</v>
      </c>
      <c r="AA13" s="10" t="s">
        <v>102</v>
      </c>
      <c r="AB13" s="11">
        <v>43617</v>
      </c>
      <c r="AC13" s="11">
        <v>43646</v>
      </c>
      <c r="AD13" s="10" t="s">
        <v>129</v>
      </c>
      <c r="AE13" s="10"/>
      <c r="AF13" s="14">
        <v>3</v>
      </c>
    </row>
    <row r="14" spans="1:32" x14ac:dyDescent="0.25">
      <c r="A14" s="49" t="s">
        <v>101</v>
      </c>
      <c r="B14" s="49">
        <v>1336</v>
      </c>
      <c r="C14" s="36">
        <v>418929</v>
      </c>
      <c r="D14" s="7">
        <v>418929</v>
      </c>
      <c r="E14" s="5">
        <v>820002916</v>
      </c>
      <c r="F14" s="5" t="s">
        <v>5</v>
      </c>
      <c r="G14" s="5" t="s">
        <v>102</v>
      </c>
      <c r="H14" s="6">
        <v>43626</v>
      </c>
      <c r="I14" s="5">
        <v>1336</v>
      </c>
      <c r="J14" s="7">
        <v>1155113</v>
      </c>
      <c r="K14" s="6">
        <v>43643</v>
      </c>
      <c r="L14" s="5" t="s">
        <v>130</v>
      </c>
      <c r="M14" s="5"/>
      <c r="N14" s="7"/>
      <c r="O14" s="7"/>
      <c r="P14" s="8">
        <v>418929</v>
      </c>
      <c r="Q14" s="5"/>
      <c r="R14" s="7"/>
      <c r="S14" s="7"/>
      <c r="T14" s="7">
        <v>418929</v>
      </c>
      <c r="U14" s="5"/>
      <c r="V14" s="7">
        <v>0</v>
      </c>
      <c r="W14" s="7">
        <v>0</v>
      </c>
      <c r="X14" s="7">
        <v>0</v>
      </c>
      <c r="Y14" s="5" t="s">
        <v>104</v>
      </c>
      <c r="Z14" s="5" t="s">
        <v>5</v>
      </c>
      <c r="AA14" s="5" t="s">
        <v>102</v>
      </c>
      <c r="AB14" s="6">
        <v>43586</v>
      </c>
      <c r="AC14" s="6">
        <v>43616</v>
      </c>
      <c r="AD14" s="5" t="s">
        <v>131</v>
      </c>
      <c r="AE14" s="5"/>
      <c r="AF14" s="9">
        <v>3</v>
      </c>
    </row>
    <row r="15" spans="1:32" x14ac:dyDescent="0.25">
      <c r="A15" s="50" t="s">
        <v>101</v>
      </c>
      <c r="B15" s="50">
        <v>1323</v>
      </c>
      <c r="C15" s="35">
        <v>292958</v>
      </c>
      <c r="D15" s="12">
        <v>292958</v>
      </c>
      <c r="E15" s="10">
        <v>820002916</v>
      </c>
      <c r="F15" s="10" t="s">
        <v>5</v>
      </c>
      <c r="G15" s="10" t="s">
        <v>102</v>
      </c>
      <c r="H15" s="11">
        <v>43626</v>
      </c>
      <c r="I15" s="10">
        <v>1323</v>
      </c>
      <c r="J15" s="12" t="s">
        <v>132</v>
      </c>
      <c r="K15" s="11">
        <v>43643</v>
      </c>
      <c r="L15" s="10" t="s">
        <v>133</v>
      </c>
      <c r="M15" s="10"/>
      <c r="N15" s="12"/>
      <c r="O15" s="12"/>
      <c r="P15" s="13">
        <v>292958</v>
      </c>
      <c r="Q15" s="10"/>
      <c r="R15" s="12"/>
      <c r="S15" s="12"/>
      <c r="T15" s="12">
        <v>292958</v>
      </c>
      <c r="U15" s="10"/>
      <c r="V15" s="12">
        <v>0</v>
      </c>
      <c r="W15" s="12">
        <v>0</v>
      </c>
      <c r="X15" s="12">
        <v>0</v>
      </c>
      <c r="Y15" s="10" t="s">
        <v>104</v>
      </c>
      <c r="Z15" s="10" t="s">
        <v>5</v>
      </c>
      <c r="AA15" s="10" t="s">
        <v>102</v>
      </c>
      <c r="AB15" s="11">
        <v>43525</v>
      </c>
      <c r="AC15" s="11">
        <v>43555</v>
      </c>
      <c r="AD15" s="10" t="s">
        <v>134</v>
      </c>
      <c r="AE15" s="10"/>
      <c r="AF15" s="14">
        <v>3</v>
      </c>
    </row>
    <row r="16" spans="1:32" x14ac:dyDescent="0.25">
      <c r="A16" s="49" t="s">
        <v>101</v>
      </c>
      <c r="B16" s="49">
        <v>1369</v>
      </c>
      <c r="C16" s="36">
        <v>284253</v>
      </c>
      <c r="D16" s="7">
        <v>284253</v>
      </c>
      <c r="E16" s="5">
        <v>820002916</v>
      </c>
      <c r="F16" s="5" t="s">
        <v>5</v>
      </c>
      <c r="G16" s="5" t="s">
        <v>102</v>
      </c>
      <c r="H16" s="6">
        <v>43686</v>
      </c>
      <c r="I16" s="5">
        <v>1369</v>
      </c>
      <c r="J16" s="7">
        <v>6952838</v>
      </c>
      <c r="K16" s="6">
        <v>43706</v>
      </c>
      <c r="L16" s="5" t="s">
        <v>135</v>
      </c>
      <c r="M16" s="5"/>
      <c r="N16" s="7"/>
      <c r="O16" s="7"/>
      <c r="P16" s="8">
        <v>284253</v>
      </c>
      <c r="Q16" s="5"/>
      <c r="R16" s="7"/>
      <c r="S16" s="7"/>
      <c r="T16" s="7">
        <v>284253</v>
      </c>
      <c r="U16" s="5"/>
      <c r="V16" s="7">
        <v>0</v>
      </c>
      <c r="W16" s="7">
        <v>0</v>
      </c>
      <c r="X16" s="7">
        <v>0</v>
      </c>
      <c r="Y16" s="5" t="s">
        <v>104</v>
      </c>
      <c r="Z16" s="5" t="s">
        <v>5</v>
      </c>
      <c r="AA16" s="5" t="s">
        <v>102</v>
      </c>
      <c r="AB16" s="6">
        <v>43647</v>
      </c>
      <c r="AC16" s="6">
        <v>43677</v>
      </c>
      <c r="AD16" s="5" t="s">
        <v>136</v>
      </c>
      <c r="AE16" s="5"/>
      <c r="AF16" s="9">
        <v>3</v>
      </c>
    </row>
    <row r="17" spans="1:20" x14ac:dyDescent="0.25">
      <c r="A17" s="51" t="s">
        <v>149</v>
      </c>
      <c r="B17" s="20"/>
      <c r="C17" s="52">
        <f>SUM(C2:C16)</f>
        <v>14862554</v>
      </c>
      <c r="T1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FEBRERO 2019  A MARZO 2020</vt:lpstr>
      <vt:lpstr>GLOSAS POR CONCILIAR</vt:lpstr>
    </vt:vector>
  </TitlesOfParts>
  <Company>Wi-Black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usser</dc:creator>
  <cp:lastModifiedBy>usser</cp:lastModifiedBy>
  <dcterms:created xsi:type="dcterms:W3CDTF">2020-06-25T17:16:51Z</dcterms:created>
  <dcterms:modified xsi:type="dcterms:W3CDTF">2020-07-08T22:59:35Z</dcterms:modified>
</cp:coreProperties>
</file>