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jimenez\OneDrive - COOSALUD EPS-S\Desktop\ESCRITORIO COOSALUD\CRUCES CARTERA\HOSPITAL DEPARTAMENTAL DE GRANADA\CRUCE DE CARTERA 17.06-2020\"/>
    </mc:Choice>
  </mc:AlternateContent>
  <xr:revisionPtr revIDLastSave="164" documentId="8_{E57C5D10-F58A-4C8F-9610-D75ED2E40D4A}" xr6:coauthVersionLast="44" xr6:coauthVersionMax="44" xr10:uidLastSave="{4ED52DA4-DE81-4289-B8F9-67812ECE36C1}"/>
  <bookViews>
    <workbookView xWindow="4890" yWindow="195" windowWidth="14235" windowHeight="15405" activeTab="1" xr2:uid="{00000000-000D-0000-FFFF-FFFF00000000}"/>
  </bookViews>
  <sheets>
    <sheet name="ESTADO DE CARTERA" sheetId="8" r:id="rId1"/>
    <sheet name="CRUCE" sheetId="2" r:id="rId2"/>
    <sheet name="RESUMEN" sheetId="3" r:id="rId3"/>
    <sheet name="CXP" sheetId="9" r:id="rId4"/>
    <sheet name="GLOSAS" sheetId="10" r:id="rId5"/>
    <sheet name="CANCELADAS" sheetId="11" r:id="rId6"/>
    <sheet name="DEVOLUCIONES" sheetId="12" r:id="rId7"/>
  </sheets>
  <definedNames>
    <definedName name="_xlnm._FilterDatabase" localSheetId="5" hidden="1">CANCELADAS!$A$1:$S$162</definedName>
    <definedName name="_xlnm._FilterDatabase" localSheetId="1" hidden="1">CRUCE!$A$1:$T$72</definedName>
    <definedName name="_xlnm._FilterDatabase" localSheetId="3" hidden="1">CXP!$A$1:$S$19</definedName>
    <definedName name="_xlnm._FilterDatabase" localSheetId="0" hidden="1">'ESTADO DE CARTERA'!$A$11:$J$121</definedName>
    <definedName name="_xlnm._FilterDatabase" localSheetId="4" hidden="1">GLOSAS!$A$1:$S$13</definedName>
    <definedName name="_xlnm.Print_Titles" localSheetId="0">'ESTADO DE CARTERA'!$11:$11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1" i="2" l="1"/>
  <c r="L70" i="2"/>
  <c r="L69" i="2"/>
  <c r="L68" i="2"/>
  <c r="L66" i="2"/>
  <c r="L65" i="2"/>
  <c r="L62" i="2"/>
  <c r="L60" i="2"/>
  <c r="L59" i="2"/>
  <c r="L56" i="2"/>
  <c r="L52" i="2"/>
  <c r="L51" i="2"/>
  <c r="L49" i="2"/>
  <c r="L48" i="2"/>
  <c r="L47" i="2"/>
  <c r="L46" i="2"/>
  <c r="L45" i="2"/>
  <c r="L44" i="2"/>
  <c r="L43" i="2"/>
  <c r="L41" i="2"/>
  <c r="L40" i="2"/>
  <c r="L38" i="2"/>
  <c r="L37" i="2"/>
  <c r="L36" i="2"/>
  <c r="L35" i="2"/>
  <c r="L33" i="2"/>
  <c r="L32" i="2"/>
  <c r="L30" i="2"/>
  <c r="L27" i="2"/>
  <c r="L25" i="2"/>
  <c r="L24" i="2"/>
  <c r="L23" i="2"/>
  <c r="L22" i="2"/>
  <c r="L19" i="2"/>
  <c r="L18" i="2"/>
  <c r="L17" i="2"/>
  <c r="L16" i="2"/>
  <c r="L15" i="2"/>
  <c r="L13" i="2"/>
  <c r="L6" i="2"/>
  <c r="L5" i="2"/>
  <c r="L4" i="2"/>
  <c r="L3" i="2"/>
  <c r="L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2" i="2"/>
  <c r="C82" i="2" l="1"/>
  <c r="J13" i="10"/>
  <c r="P50" i="2"/>
  <c r="M58" i="2"/>
  <c r="T58" i="2" s="1"/>
  <c r="M54" i="2"/>
  <c r="M28" i="2"/>
  <c r="T28" i="2" s="1"/>
  <c r="M21" i="2"/>
  <c r="T21" i="2" s="1"/>
  <c r="M10" i="2"/>
  <c r="T10" i="2" s="1"/>
  <c r="M9" i="2"/>
  <c r="M8" i="2"/>
  <c r="T8" i="2" s="1"/>
  <c r="M7" i="2"/>
  <c r="T7" i="2" s="1"/>
  <c r="J20" i="9"/>
  <c r="I67" i="2"/>
  <c r="T67" i="2" s="1"/>
  <c r="I64" i="2"/>
  <c r="T64" i="2" s="1"/>
  <c r="I61" i="2"/>
  <c r="T61" i="2" s="1"/>
  <c r="I57" i="2"/>
  <c r="T57" i="2" s="1"/>
  <c r="I55" i="2"/>
  <c r="I54" i="2"/>
  <c r="I53" i="2"/>
  <c r="T53" i="2" s="1"/>
  <c r="I50" i="2"/>
  <c r="I42" i="2"/>
  <c r="T42" i="2" s="1"/>
  <c r="I39" i="2"/>
  <c r="T39" i="2" s="1"/>
  <c r="I34" i="2"/>
  <c r="T34" i="2" s="1"/>
  <c r="I31" i="2"/>
  <c r="T31" i="2" s="1"/>
  <c r="I29" i="2"/>
  <c r="T29" i="2" s="1"/>
  <c r="I26" i="2"/>
  <c r="T26" i="2" s="1"/>
  <c r="I20" i="2"/>
  <c r="T20" i="2" s="1"/>
  <c r="I14" i="2"/>
  <c r="T14" i="2" s="1"/>
  <c r="I12" i="2"/>
  <c r="T12" i="2" s="1"/>
  <c r="T6" i="2"/>
  <c r="I11" i="2"/>
  <c r="T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2"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2"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3" i="2"/>
  <c r="D4" i="2"/>
  <c r="D5" i="2"/>
  <c r="D6" i="2"/>
  <c r="D7" i="2"/>
  <c r="D8" i="2"/>
  <c r="D9" i="2"/>
  <c r="D10" i="2"/>
  <c r="D11" i="2"/>
  <c r="D12" i="2"/>
  <c r="D13" i="2"/>
  <c r="D14" i="2"/>
  <c r="D15" i="2"/>
  <c r="D16" i="2"/>
  <c r="D17" i="2"/>
  <c r="D18" i="2"/>
  <c r="D19" i="2"/>
  <c r="D20" i="2"/>
  <c r="D21" i="2"/>
  <c r="D22" i="2"/>
  <c r="D23" i="2"/>
  <c r="D24" i="2"/>
  <c r="D25" i="2"/>
  <c r="D26" i="2"/>
  <c r="D27" i="2"/>
  <c r="D28" i="2"/>
  <c r="D2" i="2"/>
  <c r="T3" i="2"/>
  <c r="T4" i="2"/>
  <c r="T5" i="2"/>
  <c r="T9" i="2"/>
  <c r="T11" i="2"/>
  <c r="T13" i="2"/>
  <c r="T15" i="2"/>
  <c r="T16" i="2"/>
  <c r="T17" i="2"/>
  <c r="T18" i="2"/>
  <c r="T19" i="2"/>
  <c r="T22" i="2"/>
  <c r="T23" i="2"/>
  <c r="T24" i="2"/>
  <c r="T25" i="2"/>
  <c r="T27" i="2"/>
  <c r="T30" i="2"/>
  <c r="T32" i="2"/>
  <c r="T33" i="2"/>
  <c r="T35" i="2"/>
  <c r="T36" i="2"/>
  <c r="T37" i="2"/>
  <c r="T38" i="2"/>
  <c r="T40" i="2"/>
  <c r="T41" i="2"/>
  <c r="T43" i="2"/>
  <c r="T44" i="2"/>
  <c r="T45" i="2"/>
  <c r="T46" i="2"/>
  <c r="T47" i="2"/>
  <c r="T48" i="2"/>
  <c r="T49" i="2"/>
  <c r="T51" i="2"/>
  <c r="T52" i="2"/>
  <c r="T55" i="2"/>
  <c r="T56" i="2"/>
  <c r="T59" i="2"/>
  <c r="T60" i="2"/>
  <c r="T62" i="2"/>
  <c r="T63" i="2"/>
  <c r="T65" i="2"/>
  <c r="T66" i="2"/>
  <c r="T68" i="2"/>
  <c r="T69" i="2"/>
  <c r="T70" i="2"/>
  <c r="T71" i="2"/>
  <c r="J116" i="8"/>
  <c r="J118" i="8" s="1"/>
  <c r="I116" i="8"/>
  <c r="T54" i="2" l="1"/>
  <c r="T50" i="2"/>
  <c r="P72" i="2" l="1"/>
  <c r="I13" i="3" s="1"/>
  <c r="O72" i="2"/>
  <c r="I12" i="3" s="1"/>
  <c r="N72" i="2"/>
  <c r="I11" i="3" s="1"/>
  <c r="M72" i="2"/>
  <c r="I10" i="3" s="1"/>
  <c r="L72" i="2"/>
  <c r="I9" i="3" s="1"/>
  <c r="K72" i="2"/>
  <c r="I8" i="3" s="1"/>
  <c r="J72" i="2"/>
  <c r="I7" i="3" s="1"/>
  <c r="I72" i="2"/>
  <c r="I6" i="3" s="1"/>
  <c r="C72" i="2"/>
  <c r="I4" i="3" s="1"/>
  <c r="T72" i="2" l="1"/>
  <c r="I15" i="3" s="1"/>
  <c r="I16" i="3" s="1"/>
</calcChain>
</file>

<file path=xl/sharedStrings.xml><?xml version="1.0" encoding="utf-8"?>
<sst xmlns="http://schemas.openxmlformats.org/spreadsheetml/2006/main" count="4150" uniqueCount="1280">
  <si>
    <t>NIT. 800.037.021-7</t>
  </si>
  <si>
    <t>NoFACTURA</t>
  </si>
  <si>
    <t>VALOR</t>
  </si>
  <si>
    <t>SALDO</t>
  </si>
  <si>
    <t>cxp</t>
  </si>
  <si>
    <t>GLOSAS</t>
  </si>
  <si>
    <t>CANCELADAS</t>
  </si>
  <si>
    <t>DEVOLUCIONES</t>
  </si>
  <si>
    <t>POR PAGAR</t>
  </si>
  <si>
    <t>DEVUELTA IPS</t>
  </si>
  <si>
    <t>FACTURAS EN PROCESO DE AUDITORIA</t>
  </si>
  <si>
    <t>NO RADICADA</t>
  </si>
  <si>
    <t>GLOSA POR CONCILIAR</t>
  </si>
  <si>
    <t xml:space="preserve">GLOSA ACEPTA IPS </t>
  </si>
  <si>
    <t>GLOSA ACEPTA EPS</t>
  </si>
  <si>
    <t>DOC No</t>
  </si>
  <si>
    <t>OBSERVACION</t>
  </si>
  <si>
    <t>SUCURSAL</t>
  </si>
  <si>
    <t>DIFERENCIA</t>
  </si>
  <si>
    <t>P155016</t>
  </si>
  <si>
    <t>P431194</t>
  </si>
  <si>
    <t>P432186</t>
  </si>
  <si>
    <t>P446807</t>
  </si>
  <si>
    <t>P457286</t>
  </si>
  <si>
    <t>P457344</t>
  </si>
  <si>
    <t>P457391</t>
  </si>
  <si>
    <t>P460259</t>
  </si>
  <si>
    <t>P461724</t>
  </si>
  <si>
    <t>P477649</t>
  </si>
  <si>
    <t>P478174</t>
  </si>
  <si>
    <t>P478453</t>
  </si>
  <si>
    <t>P482376</t>
  </si>
  <si>
    <t>P519926</t>
  </si>
  <si>
    <t>P558811</t>
  </si>
  <si>
    <t>P582587</t>
  </si>
  <si>
    <t>P585607</t>
  </si>
  <si>
    <t>P592534</t>
  </si>
  <si>
    <t xml:space="preserve">RESUMEN VERIFICACION DE CARTERA </t>
  </si>
  <si>
    <t xml:space="preserve">CARTERA PRESENTADA </t>
  </si>
  <si>
    <t>CARTERA RECONOCIDA PARA PAGO</t>
  </si>
  <si>
    <t xml:space="preserve">FACTURAS DEVUELTAS A LA IPS </t>
  </si>
  <si>
    <t xml:space="preserve">FACTURAS EN PROCESO DE AUDITORIA </t>
  </si>
  <si>
    <t>FACTURAS A VERIFICAR RADICACION</t>
  </si>
  <si>
    <t>GLOSAS POR CONCILIAR</t>
  </si>
  <si>
    <t>GLOSAS ACEPTADAS POR LA IPS</t>
  </si>
  <si>
    <t xml:space="preserve">GLOSAS ACEPTADAS POR LA EPS </t>
  </si>
  <si>
    <t>FACTURAS CANCELADAS PENDIENTES POR DESCARGAR IPS</t>
  </si>
  <si>
    <t>PAGOS PENDIENTES POR DESCARGAR EPS Y NOTIFICAR A IPS</t>
  </si>
  <si>
    <t xml:space="preserve">DIFERENCIAS ENTRE LAS PARTES </t>
  </si>
  <si>
    <t>P623456</t>
  </si>
  <si>
    <t>P633308</t>
  </si>
  <si>
    <t>P633385</t>
  </si>
  <si>
    <t>P634061</t>
  </si>
  <si>
    <t>P637690</t>
  </si>
  <si>
    <t>P640446</t>
  </si>
  <si>
    <t>P641750</t>
  </si>
  <si>
    <t>P660889</t>
  </si>
  <si>
    <t>P689671</t>
  </si>
  <si>
    <t>P689992</t>
  </si>
  <si>
    <t>P690614</t>
  </si>
  <si>
    <t>P690944</t>
  </si>
  <si>
    <t>P692079</t>
  </si>
  <si>
    <t>P693968</t>
  </si>
  <si>
    <t>P671579</t>
  </si>
  <si>
    <t>P679160</t>
  </si>
  <si>
    <t>P680265</t>
  </si>
  <si>
    <t>P688591</t>
  </si>
  <si>
    <t>P696729</t>
  </si>
  <si>
    <t>P698350</t>
  </si>
  <si>
    <t>P699520</t>
  </si>
  <si>
    <t>P700568</t>
  </si>
  <si>
    <t>P702342</t>
  </si>
  <si>
    <t>P702763</t>
  </si>
  <si>
    <t>P706080</t>
  </si>
  <si>
    <t>P707163</t>
  </si>
  <si>
    <t>P707453</t>
  </si>
  <si>
    <t>P713001</t>
  </si>
  <si>
    <t>P713522</t>
  </si>
  <si>
    <t>P715511</t>
  </si>
  <si>
    <t>P715571</t>
  </si>
  <si>
    <t>P716631</t>
  </si>
  <si>
    <t>P717077</t>
  </si>
  <si>
    <t>P718870</t>
  </si>
  <si>
    <t>P720458</t>
  </si>
  <si>
    <t>P720754</t>
  </si>
  <si>
    <t>P721074</t>
  </si>
  <si>
    <t>P721098</t>
  </si>
  <si>
    <t>P721844</t>
  </si>
  <si>
    <t>P725017</t>
  </si>
  <si>
    <t>P725246</t>
  </si>
  <si>
    <t>P725349</t>
  </si>
  <si>
    <t>P726236</t>
  </si>
  <si>
    <t>P726415</t>
  </si>
  <si>
    <t>P726550</t>
  </si>
  <si>
    <t>P726583</t>
  </si>
  <si>
    <t>P727802</t>
  </si>
  <si>
    <t>Referencia</t>
  </si>
  <si>
    <t>Asignación</t>
  </si>
  <si>
    <t>Cuenta de mayor</t>
  </si>
  <si>
    <t>Nº documento</t>
  </si>
  <si>
    <t>Clase de documento</t>
  </si>
  <si>
    <t>Centro de beneficio</t>
  </si>
  <si>
    <t>Fecha de documento</t>
  </si>
  <si>
    <t>Indicador CME</t>
  </si>
  <si>
    <t>Fe.contabilización</t>
  </si>
  <si>
    <t>Importe en moneda local</t>
  </si>
  <si>
    <t>Doc.compensación</t>
  </si>
  <si>
    <t>Texto</t>
  </si>
  <si>
    <t>Indicador Debe/Haber</t>
  </si>
  <si>
    <t>Demora tras vencimiento neto</t>
  </si>
  <si>
    <t>Nombre del usuario</t>
  </si>
  <si>
    <t>Texto cab.documento</t>
  </si>
  <si>
    <t>11011017247</t>
  </si>
  <si>
    <t>2905100203</t>
  </si>
  <si>
    <t>1901815940</t>
  </si>
  <si>
    <t>KR</t>
  </si>
  <si>
    <t>4728817011</t>
  </si>
  <si>
    <t>47288370671 BRENDA CAROLINA HERRERA PORRAS</t>
  </si>
  <si>
    <t>H</t>
  </si>
  <si>
    <t>COOSALUD</t>
  </si>
  <si>
    <t>08-pnieto Eurek</t>
  </si>
  <si>
    <t>12140807459</t>
  </si>
  <si>
    <t>1901907342</t>
  </si>
  <si>
    <t>7662217011</t>
  </si>
  <si>
    <t>76622123354 LINA FERNANDA HERNANDEZ MARIN</t>
  </si>
  <si>
    <t>08-hmarin Eurek</t>
  </si>
  <si>
    <t>1901907357</t>
  </si>
  <si>
    <t>2023817011</t>
  </si>
  <si>
    <t>20238886983 MELANI SAMARA SALGADO LEON</t>
  </si>
  <si>
    <t>1901907366</t>
  </si>
  <si>
    <t>9400017011</t>
  </si>
  <si>
    <t>94001221433 AMANDA  OLAYA BEJARANO</t>
  </si>
  <si>
    <t>1901907376</t>
  </si>
  <si>
    <t>6819017011</t>
  </si>
  <si>
    <t>68190161901 FREDI ALEJANDRO GUTIERREZ AYALA</t>
  </si>
  <si>
    <t>3121535886</t>
  </si>
  <si>
    <t>1900473193</t>
  </si>
  <si>
    <t>6827117011</t>
  </si>
  <si>
    <t>68271253654 ARNULFO  GONZALEZ VELASCO</t>
  </si>
  <si>
    <t>1900473207</t>
  </si>
  <si>
    <t>5440517011</t>
  </si>
  <si>
    <t>54405391006 LIAM ANDRES ESGUERRA LIZARAZO</t>
  </si>
  <si>
    <t>1900473232</t>
  </si>
  <si>
    <t>31915396500</t>
  </si>
  <si>
    <t>2905100202</t>
  </si>
  <si>
    <t>1902350961</t>
  </si>
  <si>
    <t>7600117011</t>
  </si>
  <si>
    <t>76001611038 DANIELA  LOAIZA GUTIERREZ</t>
  </si>
  <si>
    <t>76-acabrera Eurek</t>
  </si>
  <si>
    <t>1902350967</t>
  </si>
  <si>
    <t>7636417011</t>
  </si>
  <si>
    <t>76364051183 NATALIA  LUCUMI BARONA</t>
  </si>
  <si>
    <t>31915396501</t>
  </si>
  <si>
    <t>1902435938</t>
  </si>
  <si>
    <t>1513517011</t>
  </si>
  <si>
    <t>15135001702 ALEJANDRA VANESA GAITAN RIVERA</t>
  </si>
  <si>
    <t>08-lherrera Eurek</t>
  </si>
  <si>
    <t>1902435950</t>
  </si>
  <si>
    <t>1566017011</t>
  </si>
  <si>
    <t>15660046839 DUMAR  RAMIREZ VELEZ</t>
  </si>
  <si>
    <t>31915396502</t>
  </si>
  <si>
    <t>1902411763</t>
  </si>
  <si>
    <t>4746017011</t>
  </si>
  <si>
    <t>47460147309 LUIS YAIR LOPEZ ARRIETA</t>
  </si>
  <si>
    <t>47-fmazzeneth Eurek</t>
  </si>
  <si>
    <t>1902411769</t>
  </si>
  <si>
    <t>47460229893 JULIO ALEJANDRO MENDOZA VEGA</t>
  </si>
  <si>
    <t>3191545424</t>
  </si>
  <si>
    <t>1902442568</t>
  </si>
  <si>
    <t>9400117011</t>
  </si>
  <si>
    <t>94001001216 LUZ MERY CARREÑO VALDES</t>
  </si>
  <si>
    <t>1902442596</t>
  </si>
  <si>
    <t>94001007323 LAUREN YESENIA SILVA GARZON</t>
  </si>
  <si>
    <t>1902442602</t>
  </si>
  <si>
    <t>94001007602 YESICA ANDREA QUINTERO SALINAS</t>
  </si>
  <si>
    <t>1902442614</t>
  </si>
  <si>
    <t>504017011</t>
  </si>
  <si>
    <t>05040503450 SANTIAGO  LARA HENAO</t>
  </si>
  <si>
    <t>1902442630</t>
  </si>
  <si>
    <t>31915454240</t>
  </si>
  <si>
    <t>1902400516</t>
  </si>
  <si>
    <t>4700117011</t>
  </si>
  <si>
    <t>47001410340 LEIDY YISETH BLANCO JACARI</t>
  </si>
  <si>
    <t>47-lpinedo Eurek</t>
  </si>
  <si>
    <t>1902400521</t>
  </si>
  <si>
    <t>47001338619 IVAN ANDRES MEDINA SARMIENTO</t>
  </si>
  <si>
    <t>1902400530</t>
  </si>
  <si>
    <t>4705317011</t>
  </si>
  <si>
    <t>47053234572 JEIVER JOSE POLO SANCHEZ</t>
  </si>
  <si>
    <t>31915454242</t>
  </si>
  <si>
    <t>1902350447</t>
  </si>
  <si>
    <t>6872017011</t>
  </si>
  <si>
    <t>68720002919 GUILLERMO ALFONSO CORZO MORALES</t>
  </si>
  <si>
    <t>68-fcorrea Eurek</t>
  </si>
  <si>
    <t>3200934923</t>
  </si>
  <si>
    <t>1900446053</t>
  </si>
  <si>
    <t>2300117011</t>
  </si>
  <si>
    <t>05790003317 SILVINA  GOMEZ VELEZ</t>
  </si>
  <si>
    <t>08-emaury Eurek</t>
  </si>
  <si>
    <t>P710383</t>
  </si>
  <si>
    <t>32011242450</t>
  </si>
  <si>
    <t>1902411026</t>
  </si>
  <si>
    <t>47-anlopez Eurek</t>
  </si>
  <si>
    <t>P711370</t>
  </si>
  <si>
    <t>32011242451</t>
  </si>
  <si>
    <t>1902435527</t>
  </si>
  <si>
    <t>5487417011</t>
  </si>
  <si>
    <t>54874276386 MARCO TULIO RINCON GRANADOS</t>
  </si>
  <si>
    <t>P712399</t>
  </si>
  <si>
    <t>32011242452</t>
  </si>
  <si>
    <t>1902357143</t>
  </si>
  <si>
    <t>6181127361</t>
  </si>
  <si>
    <t>1902214690</t>
  </si>
  <si>
    <t>SALDO FTRA  P660889 HOSPITAL DEPARTAMENTAL DE GRAN</t>
  </si>
  <si>
    <t>1900953599</t>
  </si>
  <si>
    <t>CAREIZA</t>
  </si>
  <si>
    <t>8131154323</t>
  </si>
  <si>
    <t>1901274170</t>
  </si>
  <si>
    <t>6861517011</t>
  </si>
  <si>
    <t>68615182793 RAMIRO  OSORIO SANCHEZ</t>
  </si>
  <si>
    <t>2905100201</t>
  </si>
  <si>
    <t>1901942042</t>
  </si>
  <si>
    <t>GL</t>
  </si>
  <si>
    <t>GLOSA ACEPTA EPS ACTA  DEL 06 DE NOVIEMBRE 2018</t>
  </si>
  <si>
    <t>JVARGAS</t>
  </si>
  <si>
    <t>LEV GL ACEP AUDIT</t>
  </si>
  <si>
    <t>104365412</t>
  </si>
  <si>
    <t>AB</t>
  </si>
  <si>
    <t>MMARQUEZ</t>
  </si>
  <si>
    <t>LEV GLOSA FACT P689671</t>
  </si>
  <si>
    <t>1902762457</t>
  </si>
  <si>
    <t>1582217011</t>
  </si>
  <si>
    <t>LV GLOSA ACEP AUDIT FAC P680265 SEG ACT 07/05/2019</t>
  </si>
  <si>
    <t>LEV GLOSA FACT P680265</t>
  </si>
  <si>
    <t>2205200201</t>
  </si>
  <si>
    <t>GLOSA INICIAL GL-689251636462</t>
  </si>
  <si>
    <t>2010919250</t>
  </si>
  <si>
    <t>1902218148</t>
  </si>
  <si>
    <t>523417011</t>
  </si>
  <si>
    <t>05234221797 MARY LUZ BORJA BORJA</t>
  </si>
  <si>
    <t>JHENAO</t>
  </si>
  <si>
    <t>MPS ANT 1376</t>
  </si>
  <si>
    <t>antioquia</t>
  </si>
  <si>
    <t>2000097576</t>
  </si>
  <si>
    <t>ZP</t>
  </si>
  <si>
    <t>500000000</t>
  </si>
  <si>
    <t>EVENTO MAR_2019</t>
  </si>
  <si>
    <t>S</t>
  </si>
  <si>
    <t>RMARRUGO</t>
  </si>
  <si>
    <t>ANTIOQUIA</t>
  </si>
  <si>
    <t>1902218132</t>
  </si>
  <si>
    <t>503817011</t>
  </si>
  <si>
    <t>05038151557 NATALIA ANDREA ATEHORTUA JARAMILLO</t>
  </si>
  <si>
    <t>JDELAROSA</t>
  </si>
  <si>
    <t>1902218135</t>
  </si>
  <si>
    <t>1902218143</t>
  </si>
  <si>
    <t>94001225973 CRISTIAN DAVID CARDENAS MURIEL</t>
  </si>
  <si>
    <t>MPS ATL 196</t>
  </si>
  <si>
    <t>atlantico</t>
  </si>
  <si>
    <t>2000096396</t>
  </si>
  <si>
    <t>800000000</t>
  </si>
  <si>
    <t>ATLANTICO</t>
  </si>
  <si>
    <t>1902218155</t>
  </si>
  <si>
    <t>LREYES</t>
  </si>
  <si>
    <t>MPS GUA 197</t>
  </si>
  <si>
    <t>guainia</t>
  </si>
  <si>
    <t>2000096397</t>
  </si>
  <si>
    <t>9400000000</t>
  </si>
  <si>
    <t>GUAINIA</t>
  </si>
  <si>
    <t>20190228</t>
  </si>
  <si>
    <t>ABONO FTRA  P660889 HOSPITAL DEPARTAMENTAL DE GRAN</t>
  </si>
  <si>
    <t>P632224</t>
  </si>
  <si>
    <t>1900473186</t>
  </si>
  <si>
    <t>512017011</t>
  </si>
  <si>
    <t>05120440968 VERONICA PATRICIA RIVERA PEREZ</t>
  </si>
  <si>
    <t>P635245</t>
  </si>
  <si>
    <t>1900473201</t>
  </si>
  <si>
    <t>4718917011</t>
  </si>
  <si>
    <t>47189128029 KELLY JOHANA BONIFACIO PIZARRO</t>
  </si>
  <si>
    <t>P630200</t>
  </si>
  <si>
    <t>3200925392</t>
  </si>
  <si>
    <t>1900557442</t>
  </si>
  <si>
    <t>4700104402103 JORGE LUIS QUINTANA CASTRO</t>
  </si>
  <si>
    <t>P626163</t>
  </si>
  <si>
    <t>1901942013</t>
  </si>
  <si>
    <t>20238355298 ROSA ISABEL SUAREZ ACOSTA</t>
  </si>
  <si>
    <t>1900557118</t>
  </si>
  <si>
    <t>P651434</t>
  </si>
  <si>
    <t>5151627749</t>
  </si>
  <si>
    <t>1900800406</t>
  </si>
  <si>
    <t>2000117021</t>
  </si>
  <si>
    <t>20001864538 VICTOR ALFONSO ARNEDO LEON</t>
  </si>
  <si>
    <t>P654688</t>
  </si>
  <si>
    <t>1900953516</t>
  </si>
  <si>
    <t>4700101898404 ANA ESTELA MARIÑO PINEDA</t>
  </si>
  <si>
    <t>P667960</t>
  </si>
  <si>
    <t>7180828215</t>
  </si>
  <si>
    <t>1901155008</t>
  </si>
  <si>
    <t>05120373988 OLGA ELVIRA ARCE NAVARRO</t>
  </si>
  <si>
    <t>P668398</t>
  </si>
  <si>
    <t>2905100103</t>
  </si>
  <si>
    <t>1901155011</t>
  </si>
  <si>
    <t>P674452</t>
  </si>
  <si>
    <t>103876306</t>
  </si>
  <si>
    <t>SALDO FE P674452 76364619118 HENRY  LEAL SEGURA</t>
  </si>
  <si>
    <t>1901274504</t>
  </si>
  <si>
    <t>ABONO FE P674452</t>
  </si>
  <si>
    <t>P671153</t>
  </si>
  <si>
    <t>1901274166</t>
  </si>
  <si>
    <t>515417011</t>
  </si>
  <si>
    <t>05154419132 ANGELA ROSA YEPES MERCADO</t>
  </si>
  <si>
    <t>MPS ANT ABR_2018</t>
  </si>
  <si>
    <t>1330050204</t>
  </si>
  <si>
    <t>2000018105</t>
  </si>
  <si>
    <t>B</t>
  </si>
  <si>
    <t>EVENTO Abr_2018</t>
  </si>
  <si>
    <t>11011020841</t>
  </si>
  <si>
    <t>1901799941</t>
  </si>
  <si>
    <t>15822094502 PAOLA ANDREA ARBOLEDA RIASCOS</t>
  </si>
  <si>
    <t>P676703</t>
  </si>
  <si>
    <t>1901799953</t>
  </si>
  <si>
    <t>P678302</t>
  </si>
  <si>
    <t>1901799954</t>
  </si>
  <si>
    <t>94001004286 OMAIRA  CASTAÑEDA ACEVEDO</t>
  </si>
  <si>
    <t>P678779</t>
  </si>
  <si>
    <t>1901799955</t>
  </si>
  <si>
    <t>P678977</t>
  </si>
  <si>
    <t>1901799957</t>
  </si>
  <si>
    <t>1548017011</t>
  </si>
  <si>
    <t>15480038057 ANGELMIRO  TRIANA</t>
  </si>
  <si>
    <t>P681834</t>
  </si>
  <si>
    <t>1901799958</t>
  </si>
  <si>
    <t>800117011</t>
  </si>
  <si>
    <t>08001248818 RAFAEL  BUENDIA CONTRERAS</t>
  </si>
  <si>
    <t>P682704</t>
  </si>
  <si>
    <t>1901799960</t>
  </si>
  <si>
    <t>P640604</t>
  </si>
  <si>
    <t>1900473217</t>
  </si>
  <si>
    <t>94001212439 JOSE ANTONIO RIVEROS MALAVER</t>
  </si>
  <si>
    <t>P641092</t>
  </si>
  <si>
    <t>1900473227</t>
  </si>
  <si>
    <t>94001233392 FRANQUELINA  PEÑA ALVAREZ</t>
  </si>
  <si>
    <t>P627607</t>
  </si>
  <si>
    <t>1900557434</t>
  </si>
  <si>
    <t>94001235470 ANTHONY ALEJANDRO BETANCOURTH ACEVEDO</t>
  </si>
  <si>
    <t>P622900</t>
  </si>
  <si>
    <t>1900446028</t>
  </si>
  <si>
    <t>94001216194 PAOLA CRISTINA ALBA LARGO</t>
  </si>
  <si>
    <t>P623477</t>
  </si>
  <si>
    <t>1900446078</t>
  </si>
  <si>
    <t>P646323</t>
  </si>
  <si>
    <t>4161616044</t>
  </si>
  <si>
    <t>1900764383</t>
  </si>
  <si>
    <t>7614717011</t>
  </si>
  <si>
    <t>76147468141 GUILLERMO RAMOS MARTINEZ</t>
  </si>
  <si>
    <t>76-narboleda Eurek</t>
  </si>
  <si>
    <t>P650085</t>
  </si>
  <si>
    <t>1900800365</t>
  </si>
  <si>
    <t>08421458195 ELIANIS SOFIA ANAYA OSORIO</t>
  </si>
  <si>
    <t>P651608</t>
  </si>
  <si>
    <t>1900800419</t>
  </si>
  <si>
    <t>15480046200 LUZ DARY CARRILLO CHACON</t>
  </si>
  <si>
    <t>P651694</t>
  </si>
  <si>
    <t>1900800424</t>
  </si>
  <si>
    <t>94001222163 ANGEL JULIAN LOZANO NIÑO</t>
  </si>
  <si>
    <t>P656841</t>
  </si>
  <si>
    <t>1900953536</t>
  </si>
  <si>
    <t>94001001359 ALBA JOHANNA MERCHAN VILLEGAS</t>
  </si>
  <si>
    <t>P659134</t>
  </si>
  <si>
    <t>1900953576</t>
  </si>
  <si>
    <t>P666512</t>
  </si>
  <si>
    <t>1901154998</t>
  </si>
  <si>
    <t>1558017011</t>
  </si>
  <si>
    <t>15580018365 AVELINO  MARTINEZ DIAZ</t>
  </si>
  <si>
    <t>P668675</t>
  </si>
  <si>
    <t>1901155021</t>
  </si>
  <si>
    <t>1509017011</t>
  </si>
  <si>
    <t>15090000607 CLAUDIA ISABEL DIAZ DIAZ</t>
  </si>
  <si>
    <t>ABONO FE P674452 76364619118 HENRY  LEAL SEGURA</t>
  </si>
  <si>
    <t>P674110</t>
  </si>
  <si>
    <t>1901274176</t>
  </si>
  <si>
    <t>94001217204 LUZ BETTY NARANJO VELA</t>
  </si>
  <si>
    <t>MPS GUA</t>
  </si>
  <si>
    <t>2000066371</t>
  </si>
  <si>
    <t>EVENTO DIC_2018</t>
  </si>
  <si>
    <t>MPS ATL NOV_2017</t>
  </si>
  <si>
    <t>2000001276</t>
  </si>
  <si>
    <t>EVENTO Nov_2017</t>
  </si>
  <si>
    <t>4800002784</t>
  </si>
  <si>
    <t>KP</t>
  </si>
  <si>
    <t>ZP 20000001276 MAND 400</t>
  </si>
  <si>
    <t>20181228</t>
  </si>
  <si>
    <t>76364619118 HENRY  LEAL SEGURA</t>
  </si>
  <si>
    <t>20190627</t>
  </si>
  <si>
    <t>GLOSA INICIAL GL-479279138568</t>
  </si>
  <si>
    <t>20181230</t>
  </si>
  <si>
    <t>GLOSA INICIAL GL-08255329965</t>
  </si>
  <si>
    <t>1900473151</t>
  </si>
  <si>
    <t>GLOSA INICIAL GL-08229734763</t>
  </si>
  <si>
    <t>SALDO FTRA P660889 HOSPITAL DEPARTAMENTAL DE GRANA</t>
  </si>
  <si>
    <t>47001256616 ANDREA PAOLA BLANCO LUGO</t>
  </si>
  <si>
    <t>GLOSA INICIAL GL-0892817321272</t>
  </si>
  <si>
    <t>COD_DEVOLUCION</t>
  </si>
  <si>
    <t>FACTURA</t>
  </si>
  <si>
    <t>FECHA_DEVOLUCION</t>
  </si>
  <si>
    <t>FECHA_LLEGADA_APLISALUD</t>
  </si>
  <si>
    <t>IPS</t>
  </si>
  <si>
    <t>NOMBRE</t>
  </si>
  <si>
    <t>MOTIVO_ESPECIFICO</t>
  </si>
  <si>
    <t>DESCRIPCION</t>
  </si>
  <si>
    <t>OBSERVACIONES</t>
  </si>
  <si>
    <t>HOSPITAL DEPARTAMENTAL</t>
  </si>
  <si>
    <t>Sanchez Miranda Flor Marina</t>
  </si>
  <si>
    <t>Autorización principal no existe o no corresponde al prestador del servicio de salud</t>
  </si>
  <si>
    <t>Informe atención inicial de urgencias</t>
  </si>
  <si>
    <t>Aguaslimpias Marchena Gregoria  Mercedes</t>
  </si>
  <si>
    <t>Factura no cumple requisitos legales</t>
  </si>
  <si>
    <t>ACEPTA IPS</t>
  </si>
  <si>
    <t>ENVIAR SOPORTES DE RADICACION</t>
  </si>
  <si>
    <t>Valor</t>
  </si>
  <si>
    <t>Factura</t>
  </si>
  <si>
    <t>GLOSA NO ANEXA EN ESTADO DE CARTERA</t>
  </si>
  <si>
    <t>HOSPITAL DEPARTAMENTAL DE GRANADA</t>
  </si>
  <si>
    <t>EMPRESA SOCIAL DEL ESTADO</t>
  </si>
  <si>
    <t xml:space="preserve">ESTADO DE CARTERA </t>
  </si>
  <si>
    <t>COOSALUD EPS S.A</t>
  </si>
  <si>
    <t>A MARZO DE 2020</t>
  </si>
  <si>
    <t>No. Factura</t>
  </si>
  <si>
    <t>NIT</t>
  </si>
  <si>
    <t>ENTIDAD</t>
  </si>
  <si>
    <t>PACIENTE</t>
  </si>
  <si>
    <t xml:space="preserve">No DOCUMENTO   </t>
  </si>
  <si>
    <t>FECHA INGRESO</t>
  </si>
  <si>
    <t>FECHA EGRESO</t>
  </si>
  <si>
    <t>FECHA PRESENTACION</t>
  </si>
  <si>
    <t>VLR BRUTO</t>
  </si>
  <si>
    <t>SALDO NETO CARTERA</t>
  </si>
  <si>
    <t xml:space="preserve">P105398   </t>
  </si>
  <si>
    <t xml:space="preserve">COOSALUD  A.R.S.              </t>
  </si>
  <si>
    <t xml:space="preserve">AGUDELO MANCILLA YINA MARIA             </t>
  </si>
  <si>
    <t xml:space="preserve">P120692   </t>
  </si>
  <si>
    <t xml:space="preserve">DURAN RIVERO ANA DELINA                 </t>
  </si>
  <si>
    <t xml:space="preserve">P146527   </t>
  </si>
  <si>
    <t xml:space="preserve">MARTINEZ URQUIJO ELVER ALEXANDER        </t>
  </si>
  <si>
    <t xml:space="preserve">P155016   </t>
  </si>
  <si>
    <t xml:space="preserve">MEJIA JIMENEZ KELYS JOHANA              </t>
  </si>
  <si>
    <t xml:space="preserve">P189119   </t>
  </si>
  <si>
    <t xml:space="preserve">RIVADENEIRA ESTRADA YOSEFINA            </t>
  </si>
  <si>
    <t xml:space="preserve">P190763   </t>
  </si>
  <si>
    <t xml:space="preserve">MORALES JULIO VICTOR DAVID              </t>
  </si>
  <si>
    <t xml:space="preserve">P197878   </t>
  </si>
  <si>
    <t xml:space="preserve">MEJIA CASTA¥O JUAN PABLO                </t>
  </si>
  <si>
    <t xml:space="preserve">P202325   </t>
  </si>
  <si>
    <t xml:space="preserve">BAUTISTA ALMEYDA JHON ALEXANDER         </t>
  </si>
  <si>
    <t xml:space="preserve">P205749   </t>
  </si>
  <si>
    <t xml:space="preserve">LEON GOMEZ KAREN DAYANA                 </t>
  </si>
  <si>
    <t xml:space="preserve">P250666   </t>
  </si>
  <si>
    <t xml:space="preserve">COOSALUD  A.R.S. SUCRE        </t>
  </si>
  <si>
    <t xml:space="preserve">PATERNINA GRAJALES LEONARDO ANTONIO     </t>
  </si>
  <si>
    <t xml:space="preserve">P387586   </t>
  </si>
  <si>
    <t xml:space="preserve">RESTREPO HURTADO YESSICA                </t>
  </si>
  <si>
    <t xml:space="preserve">P399851   </t>
  </si>
  <si>
    <t xml:space="preserve">TERNERA CASTILLO GLADYS ESTHER          </t>
  </si>
  <si>
    <t xml:space="preserve">P413141   </t>
  </si>
  <si>
    <t xml:space="preserve">HURTADO PALACIO YASMIN CECILIA          </t>
  </si>
  <si>
    <t xml:space="preserve">P426978   </t>
  </si>
  <si>
    <t xml:space="preserve">VEGA BUITRAGO ISABEL                    </t>
  </si>
  <si>
    <t xml:space="preserve">P431194   </t>
  </si>
  <si>
    <t xml:space="preserve">JIMENEZ ISAZA OMAIRA DELSOCORRO         </t>
  </si>
  <si>
    <t xml:space="preserve">P432186   </t>
  </si>
  <si>
    <t xml:space="preserve">P446807   </t>
  </si>
  <si>
    <t xml:space="preserve">UCI COOSALUD  A.R.S.          </t>
  </si>
  <si>
    <t xml:space="preserve">MARTINEZ QUICENO ENERIEN                </t>
  </si>
  <si>
    <t xml:space="preserve">P457286   </t>
  </si>
  <si>
    <t xml:space="preserve">SANCHEZ ACEVEDO MAYRA YOLENY            </t>
  </si>
  <si>
    <t xml:space="preserve">P457344   </t>
  </si>
  <si>
    <t xml:space="preserve">ORTIZ MATEUS SEGUNDO MOISES             </t>
  </si>
  <si>
    <t xml:space="preserve">P457391   </t>
  </si>
  <si>
    <t xml:space="preserve">DIAZ PARRADO INES DE LASMERCEDES        </t>
  </si>
  <si>
    <t xml:space="preserve">P460259   </t>
  </si>
  <si>
    <t xml:space="preserve">P461724   </t>
  </si>
  <si>
    <t xml:space="preserve">P468993   </t>
  </si>
  <si>
    <t xml:space="preserve">BRAVO MEDINA YASMIN                     </t>
  </si>
  <si>
    <t xml:space="preserve">P477649   </t>
  </si>
  <si>
    <t xml:space="preserve">ARAQUE BAEZ EDILSON                     </t>
  </si>
  <si>
    <t xml:space="preserve">P478174   </t>
  </si>
  <si>
    <t xml:space="preserve">CARO RAMIREZ SAMUEL JERONIMO            </t>
  </si>
  <si>
    <t xml:space="preserve">P478453   </t>
  </si>
  <si>
    <t xml:space="preserve">LLANOS SANABRIA EDIGAR                  </t>
  </si>
  <si>
    <t xml:space="preserve">P482376   </t>
  </si>
  <si>
    <t xml:space="preserve">ESTRADA FERNANDEZ MORLIS SOFIA          </t>
  </si>
  <si>
    <t xml:space="preserve">P509016   </t>
  </si>
  <si>
    <t xml:space="preserve">HIJA DE BAENAMENDOZAROSIRIS ADRIANA     </t>
  </si>
  <si>
    <t xml:space="preserve">P510915   </t>
  </si>
  <si>
    <t xml:space="preserve">MATEUS OLIVERA KARINA                   </t>
  </si>
  <si>
    <t xml:space="preserve">P514852   </t>
  </si>
  <si>
    <t xml:space="preserve">LOPEZ VIDES LILIANA MARIA               </t>
  </si>
  <si>
    <t xml:space="preserve">P519926   </t>
  </si>
  <si>
    <t xml:space="preserve">FORERO ORTIZ MARIA CAMILA               </t>
  </si>
  <si>
    <t xml:space="preserve">P558811   </t>
  </si>
  <si>
    <t xml:space="preserve">HERRERA  ANA FELICINDA                  </t>
  </si>
  <si>
    <t xml:space="preserve">P592534   </t>
  </si>
  <si>
    <t xml:space="preserve">RANGEL FORERO DOMINGO ALIRIO            </t>
  </si>
  <si>
    <t xml:space="preserve">P629989   </t>
  </si>
  <si>
    <t xml:space="preserve">MERCHAN VILLEGAS ALBA JOHANA            </t>
  </si>
  <si>
    <t xml:space="preserve">P633385   </t>
  </si>
  <si>
    <t xml:space="preserve">COOSALUD EPS S.A SUBSIDIADO   </t>
  </si>
  <si>
    <t xml:space="preserve">GUERRERO LARA MATEO                     </t>
  </si>
  <si>
    <t xml:space="preserve">P637690   </t>
  </si>
  <si>
    <t xml:space="preserve">COOSALUD EPS S.A              </t>
  </si>
  <si>
    <t xml:space="preserve">P679160   </t>
  </si>
  <si>
    <t xml:space="preserve">CASTA¥EDA ACEVEDO OMAIRA                </t>
  </si>
  <si>
    <t xml:space="preserve">P717077   </t>
  </si>
  <si>
    <t xml:space="preserve">HENAO ALGARIN PAOLA ANDREA              </t>
  </si>
  <si>
    <t xml:space="preserve">P721098   </t>
  </si>
  <si>
    <t xml:space="preserve">JIMENEZ SALAS YULIZA MARIA              </t>
  </si>
  <si>
    <t xml:space="preserve">P721844   </t>
  </si>
  <si>
    <t xml:space="preserve">MARTINEZ DIAZ AVELINO                   </t>
  </si>
  <si>
    <t xml:space="preserve">P725017   </t>
  </si>
  <si>
    <t xml:space="preserve">RODRIGUEZ RIVERA DIANA                  </t>
  </si>
  <si>
    <t xml:space="preserve">P726236   </t>
  </si>
  <si>
    <t xml:space="preserve">MIRANDA GUTIERREZ MAYERLI ROSANA        </t>
  </si>
  <si>
    <t xml:space="preserve">P726415   </t>
  </si>
  <si>
    <t xml:space="preserve">UCIN COOSALUD EPS S.A         </t>
  </si>
  <si>
    <t xml:space="preserve">HIJO DE MIRANDAGUTIERREZMAYERLI         </t>
  </si>
  <si>
    <t xml:space="preserve">P726550   </t>
  </si>
  <si>
    <t xml:space="preserve">GAVIDES MARTINEZ DILAN ANDRES           </t>
  </si>
  <si>
    <t xml:space="preserve">P728981   </t>
  </si>
  <si>
    <t xml:space="preserve">QUINTERO SALINAS YESICA ANDREA          </t>
  </si>
  <si>
    <t xml:space="preserve">P735731   </t>
  </si>
  <si>
    <t xml:space="preserve">CA¥ON ESPITIA MARIA ESTELLA             </t>
  </si>
  <si>
    <t xml:space="preserve">P738650   </t>
  </si>
  <si>
    <t xml:space="preserve">SEGURA MESA YEIRE                       </t>
  </si>
  <si>
    <t xml:space="preserve">P739580   </t>
  </si>
  <si>
    <t xml:space="preserve">CARDENAS QUINTERO WILL SANTIAGO         </t>
  </si>
  <si>
    <t xml:space="preserve">P744949   </t>
  </si>
  <si>
    <t xml:space="preserve">AMU PIEDRAHITA JERSON CALEB             </t>
  </si>
  <si>
    <t xml:space="preserve">P746830   </t>
  </si>
  <si>
    <t xml:space="preserve">ZEA PEREZ ANA VIVIANA                   </t>
  </si>
  <si>
    <t xml:space="preserve">P747133   </t>
  </si>
  <si>
    <t xml:space="preserve">SIERRA VILLERO SALOME                   </t>
  </si>
  <si>
    <t xml:space="preserve">P750964   </t>
  </si>
  <si>
    <t xml:space="preserve">OQUENDO CORTES YURBY YINETH             </t>
  </si>
  <si>
    <t xml:space="preserve">P752010   </t>
  </si>
  <si>
    <t xml:space="preserve">SEGURA MESA YAIDER                      </t>
  </si>
  <si>
    <t xml:space="preserve">P753504   </t>
  </si>
  <si>
    <t xml:space="preserve">RINCON PLAZAS DIANA CRISTINA            </t>
  </si>
  <si>
    <t xml:space="preserve">P753847   </t>
  </si>
  <si>
    <t xml:space="preserve">ALVAREZ MONTES ALEJANDRO MANUEL         </t>
  </si>
  <si>
    <t xml:space="preserve">P755731   </t>
  </si>
  <si>
    <t xml:space="preserve">ORTEGA SE¥A TEOBALDO                    </t>
  </si>
  <si>
    <t xml:space="preserve">P756049   </t>
  </si>
  <si>
    <t xml:space="preserve">MERCHAN VILLEGAS OMAR ALEJANDRO         </t>
  </si>
  <si>
    <t xml:space="preserve">P759155   </t>
  </si>
  <si>
    <t xml:space="preserve">ESPEJO GONZALEZ JUAN ESTEBAN            </t>
  </si>
  <si>
    <t xml:space="preserve">P761082   </t>
  </si>
  <si>
    <t xml:space="preserve">P761600   </t>
  </si>
  <si>
    <t xml:space="preserve">COOSALUD EPS S.A - GUAINIA    </t>
  </si>
  <si>
    <t xml:space="preserve">PARDO CORTES ALISON SOFIA               </t>
  </si>
  <si>
    <t xml:space="preserve">P763653   </t>
  </si>
  <si>
    <t xml:space="preserve">P768486   </t>
  </si>
  <si>
    <t xml:space="preserve">COOSALUD EPS VALLE ROLDANILLO </t>
  </si>
  <si>
    <t xml:space="preserve">HURTADO ARANGO JUAN JOSE                </t>
  </si>
  <si>
    <t xml:space="preserve">P768741   </t>
  </si>
  <si>
    <t xml:space="preserve">COOSALUD EPS S.A- META        </t>
  </si>
  <si>
    <t xml:space="preserve">LIZCANO LOZADA YOHANA LIBRADA           </t>
  </si>
  <si>
    <t xml:space="preserve">P769062   </t>
  </si>
  <si>
    <t xml:space="preserve">COOSALUD EPS S.A VALLE        </t>
  </si>
  <si>
    <t xml:space="preserve">LAGUNA ALFARO LUISA FERNANDA            </t>
  </si>
  <si>
    <t xml:space="preserve">P770822   </t>
  </si>
  <si>
    <t xml:space="preserve">COOSALUD EPS S.A-META         </t>
  </si>
  <si>
    <t xml:space="preserve">ANGEL VALENZUELA DIDIER ALBERTO         </t>
  </si>
  <si>
    <t xml:space="preserve">P771040   </t>
  </si>
  <si>
    <t>COOSALUD EPS S.A - CUNDINAMARC</t>
  </si>
  <si>
    <t xml:space="preserve">MAHECHA MONTENEGRO JISSETH PATRICIA     </t>
  </si>
  <si>
    <t xml:space="preserve">P772559   </t>
  </si>
  <si>
    <t xml:space="preserve">GARCIA SANCHEZ JHON STEVEN              </t>
  </si>
  <si>
    <t xml:space="preserve">P775008   </t>
  </si>
  <si>
    <t>COOSALUD EPS S.A -CUNDINAMARCA</t>
  </si>
  <si>
    <t xml:space="preserve">ROBLES ANDRADE DEISSY LILIANA           </t>
  </si>
  <si>
    <t xml:space="preserve">P775465   </t>
  </si>
  <si>
    <t xml:space="preserve">COOSALUD EPS S.A / ARAUCA     </t>
  </si>
  <si>
    <t xml:space="preserve">MARTINEZ FELIZZOLA SARA                 </t>
  </si>
  <si>
    <t xml:space="preserve">P775850   </t>
  </si>
  <si>
    <t>COOSALUD EPS S.A - GUAINIA-INI</t>
  </si>
  <si>
    <t xml:space="preserve">CASTRO TELLEZ GLADYS FAIDID             </t>
  </si>
  <si>
    <t xml:space="preserve">P776307   </t>
  </si>
  <si>
    <t xml:space="preserve">COOSALUD EPS S.A DPTO         </t>
  </si>
  <si>
    <t xml:space="preserve">P778502   </t>
  </si>
  <si>
    <t xml:space="preserve">COOSALUD EPS S.A - ANTIOQUIA  </t>
  </si>
  <si>
    <t xml:space="preserve">P778938   </t>
  </si>
  <si>
    <t xml:space="preserve">COOSALUD EPS S.A GUAINIA      </t>
  </si>
  <si>
    <t xml:space="preserve">ZABALETA APONTE JAVIER                  </t>
  </si>
  <si>
    <t xml:space="preserve">P779017   </t>
  </si>
  <si>
    <t xml:space="preserve">COOSALUD EPS/CESAR            </t>
  </si>
  <si>
    <t xml:space="preserve">P779201   </t>
  </si>
  <si>
    <t xml:space="preserve">COOSALUD EPS S.A/BOLIVAR      </t>
  </si>
  <si>
    <t xml:space="preserve">HERRERA LUNA EVANYELIS                  </t>
  </si>
  <si>
    <t xml:space="preserve">P782343   </t>
  </si>
  <si>
    <t xml:space="preserve">TRUJILLO LLANES DINA LUZ                </t>
  </si>
  <si>
    <t xml:space="preserve">P782349   </t>
  </si>
  <si>
    <t xml:space="preserve">HUESO OLIVARES VIOLETA                  </t>
  </si>
  <si>
    <t xml:space="preserve">P782737   </t>
  </si>
  <si>
    <t xml:space="preserve">COOSALUD EPS S.A-ANTIOQUIA    </t>
  </si>
  <si>
    <t xml:space="preserve">P784998   </t>
  </si>
  <si>
    <t xml:space="preserve">RESTREPO LONDO¥O DANIEL FELIPE          </t>
  </si>
  <si>
    <t xml:space="preserve">P785083   </t>
  </si>
  <si>
    <t xml:space="preserve">FLOREZ MADRIGAL LUIS EDUARDO            </t>
  </si>
  <si>
    <t xml:space="preserve">P786079   </t>
  </si>
  <si>
    <t xml:space="preserve">LEMUS ANZOLA VALERI SOFIA               </t>
  </si>
  <si>
    <t xml:space="preserve">P786417   </t>
  </si>
  <si>
    <t xml:space="preserve">SEGURA MESA YAIRA                       </t>
  </si>
  <si>
    <t xml:space="preserve">P786637   </t>
  </si>
  <si>
    <t xml:space="preserve">CAMPOS SIERRA JENER ANDREY              </t>
  </si>
  <si>
    <t xml:space="preserve">P786997   </t>
  </si>
  <si>
    <t xml:space="preserve">P788629   </t>
  </si>
  <si>
    <t xml:space="preserve">COOSALUD EPS S.A SANTANDER    </t>
  </si>
  <si>
    <t xml:space="preserve">CASTILLO BECERRA DUVAN FELIPE           </t>
  </si>
  <si>
    <t xml:space="preserve">P789492   </t>
  </si>
  <si>
    <t xml:space="preserve">COOSALUD EPS S.A ANTIOQUIA    </t>
  </si>
  <si>
    <t xml:space="preserve">P789823   </t>
  </si>
  <si>
    <t xml:space="preserve">PRIETO RAMOS DEISY MARIBEL              </t>
  </si>
  <si>
    <t xml:space="preserve">P789892   </t>
  </si>
  <si>
    <t xml:space="preserve">P790779   </t>
  </si>
  <si>
    <t xml:space="preserve">  /  /  </t>
  </si>
  <si>
    <t xml:space="preserve">P791849   </t>
  </si>
  <si>
    <t xml:space="preserve">COOSALUD EPS CUNDINAMARCA     </t>
  </si>
  <si>
    <t xml:space="preserve">BOLIVAR VARGAS ALEXANDER                </t>
  </si>
  <si>
    <t xml:space="preserve">P792139   </t>
  </si>
  <si>
    <t xml:space="preserve">CAMACHO GALLEGO DAVINSON ARLEY          </t>
  </si>
  <si>
    <t xml:space="preserve">P792785   </t>
  </si>
  <si>
    <t xml:space="preserve">COOSALUD EPS S.A ARAUCA       </t>
  </si>
  <si>
    <t xml:space="preserve">MENESES CARRASCAL VIRGINIA              </t>
  </si>
  <si>
    <t xml:space="preserve">P793053   </t>
  </si>
  <si>
    <t xml:space="preserve">COOSALUD EPS S.A NO PBS       </t>
  </si>
  <si>
    <t xml:space="preserve">P794051   </t>
  </si>
  <si>
    <t>COOSALUD EPS S.A CESAR EL COPE</t>
  </si>
  <si>
    <t xml:space="preserve">GONZALEZ JIMENEZ VALERY SOFIA           </t>
  </si>
  <si>
    <t xml:space="preserve">P794439   </t>
  </si>
  <si>
    <t xml:space="preserve">RAMIREZ ROZO LAURA SOFIA                </t>
  </si>
  <si>
    <t xml:space="preserve">P795935   </t>
  </si>
  <si>
    <t xml:space="preserve">SANABRIA RAMIREZ MADELEINE              </t>
  </si>
  <si>
    <t xml:space="preserve">P796183   </t>
  </si>
  <si>
    <t xml:space="preserve">ZAMBRANO CASTRILLO CARLOS DANIEL        </t>
  </si>
  <si>
    <t xml:space="preserve">P796753   </t>
  </si>
  <si>
    <t xml:space="preserve">MESA  DELSY                             </t>
  </si>
  <si>
    <t xml:space="preserve">P797704   </t>
  </si>
  <si>
    <t xml:space="preserve">COOSALUD EPS S.A - SANTANDER  </t>
  </si>
  <si>
    <t xml:space="preserve">CAMACHO VILLAMIZAR GABRIEL              </t>
  </si>
  <si>
    <t xml:space="preserve">P798608   </t>
  </si>
  <si>
    <t>COOSALUD EPS S.ACESAR EL COPEY</t>
  </si>
  <si>
    <t xml:space="preserve">DE AVILAARAGON MELISSA ANDREA           </t>
  </si>
  <si>
    <t xml:space="preserve">P799750   </t>
  </si>
  <si>
    <t xml:space="preserve">P799888   </t>
  </si>
  <si>
    <t xml:space="preserve">P800788   </t>
  </si>
  <si>
    <t xml:space="preserve">MARTINEZ BUELVAS JERONIMO               </t>
  </si>
  <si>
    <t xml:space="preserve">P803477   </t>
  </si>
  <si>
    <t xml:space="preserve">COOSALUD EPS S.A / SANTANDER  </t>
  </si>
  <si>
    <t xml:space="preserve">RAMIREZ GODOY MARIA ESTHER JULIA        </t>
  </si>
  <si>
    <t>SUBTOTAL</t>
  </si>
  <si>
    <t>Abono por aclarar 8 de Mayo del 2020</t>
  </si>
  <si>
    <t>TOTAL</t>
  </si>
  <si>
    <t>Elaboro: Nestor Martinez Torres</t>
  </si>
  <si>
    <t>Apoyo de Cartera</t>
  </si>
  <si>
    <t>apoyocartera@hospitalgranada.gov.co</t>
  </si>
  <si>
    <t>114</t>
  </si>
  <si>
    <t>HOSPITAL DEPARTAMENT</t>
  </si>
  <si>
    <t>8000370217</t>
  </si>
  <si>
    <t>KJIMENEZ</t>
  </si>
  <si>
    <t>EVENTO MAY_2020 SUBSIDIADO</t>
  </si>
  <si>
    <t>2000319709</t>
  </si>
  <si>
    <t>MPS GUA-1698</t>
  </si>
  <si>
    <t>ABONO FE P728981</t>
  </si>
  <si>
    <t>DIGITADORBOY</t>
  </si>
  <si>
    <t>SALDO 94001007602 YESICA ANDREA QUINTERO SALINAS</t>
  </si>
  <si>
    <t>105222108</t>
  </si>
  <si>
    <t>6191314161</t>
  </si>
  <si>
    <t>P728981</t>
  </si>
  <si>
    <t>20-lruiz Eurek</t>
  </si>
  <si>
    <t>20238925102 MELISSA DE AVILA</t>
  </si>
  <si>
    <t>2023820011</t>
  </si>
  <si>
    <t>1904556813</t>
  </si>
  <si>
    <t>4061402825</t>
  </si>
  <si>
    <t>P798608</t>
  </si>
  <si>
    <t>20013136446 CARLOS ZAMBRANO</t>
  </si>
  <si>
    <t>2001320011</t>
  </si>
  <si>
    <t>1904556811</t>
  </si>
  <si>
    <t>P796183</t>
  </si>
  <si>
    <t>44430281180 YULIZA JIMENEZ</t>
  </si>
  <si>
    <t>1904528255</t>
  </si>
  <si>
    <t>P794051</t>
  </si>
  <si>
    <t>05-adbenitez Eurek</t>
  </si>
  <si>
    <t>05495271352 YURBY OQUENDO</t>
  </si>
  <si>
    <t>549520011</t>
  </si>
  <si>
    <t>1904698274</t>
  </si>
  <si>
    <t>3101123254</t>
  </si>
  <si>
    <t>P761082</t>
  </si>
  <si>
    <t>05-cecheverri Eurek</t>
  </si>
  <si>
    <t>05154110588 ALEJANDRO ALVAREZ</t>
  </si>
  <si>
    <t>515420011</t>
  </si>
  <si>
    <t>1904663841</t>
  </si>
  <si>
    <t>3101122505</t>
  </si>
  <si>
    <t>P778502</t>
  </si>
  <si>
    <t>05-jmarin Eurek</t>
  </si>
  <si>
    <t>05854486704 VALERI LEMUS</t>
  </si>
  <si>
    <t>585420011</t>
  </si>
  <si>
    <t>1904645952</t>
  </si>
  <si>
    <t>3101055559</t>
  </si>
  <si>
    <t>P789892</t>
  </si>
  <si>
    <t>1904645949</t>
  </si>
  <si>
    <t>P789492</t>
  </si>
  <si>
    <t>05495325783 YAIDER SEGURA</t>
  </si>
  <si>
    <t>1904698265</t>
  </si>
  <si>
    <t>3101053416</t>
  </si>
  <si>
    <t>P752010</t>
  </si>
  <si>
    <t>05495423936 YAIRE SEGURA</t>
  </si>
  <si>
    <t>1904550785</t>
  </si>
  <si>
    <t>3101044949</t>
  </si>
  <si>
    <t>P738650</t>
  </si>
  <si>
    <t>15-jmarin Eurek</t>
  </si>
  <si>
    <t>25754187449 ALEXANDER BOLIVAR</t>
  </si>
  <si>
    <t>2575420011</t>
  </si>
  <si>
    <t>1904621338</t>
  </si>
  <si>
    <t>3071438083</t>
  </si>
  <si>
    <t>P791849</t>
  </si>
  <si>
    <t>JGIRALDO</t>
  </si>
  <si>
    <t>SALDO COMP PAGO MAR 2020</t>
  </si>
  <si>
    <t>6827120011</t>
  </si>
  <si>
    <t>1904571703</t>
  </si>
  <si>
    <t>3020913749</t>
  </si>
  <si>
    <t>P786637</t>
  </si>
  <si>
    <t>76-yolaya Eurek</t>
  </si>
  <si>
    <t>76622605446 JUAN HURTADO</t>
  </si>
  <si>
    <t>7662220011</t>
  </si>
  <si>
    <t>1904660012</t>
  </si>
  <si>
    <t>3020836607</t>
  </si>
  <si>
    <t>P768486</t>
  </si>
  <si>
    <t>76001623428 LUISA LAGUNA</t>
  </si>
  <si>
    <t>1904660009</t>
  </si>
  <si>
    <t>P769062</t>
  </si>
  <si>
    <t>76001625209 JHON GARCIA</t>
  </si>
  <si>
    <t>1904660006</t>
  </si>
  <si>
    <t>P772559</t>
  </si>
  <si>
    <t>GL-08515380916</t>
  </si>
  <si>
    <t>DIGITADORANT</t>
  </si>
  <si>
    <t>RTA GLOSA GL-08515380916 FACT P726550 ABR - A</t>
  </si>
  <si>
    <t>549517011</t>
  </si>
  <si>
    <t>105218572</t>
  </si>
  <si>
    <t>20200427</t>
  </si>
  <si>
    <t>94-earias_94 Eurek</t>
  </si>
  <si>
    <t>94001006892 DEICY PRIETO</t>
  </si>
  <si>
    <t>1904729631</t>
  </si>
  <si>
    <t>3071440848</t>
  </si>
  <si>
    <t>P789823</t>
  </si>
  <si>
    <t>13-amarquez Eurek</t>
  </si>
  <si>
    <t>13468401113 EVANYELIS HERRERA</t>
  </si>
  <si>
    <t>1904729888</t>
  </si>
  <si>
    <t>3050908663</t>
  </si>
  <si>
    <t>P779201</t>
  </si>
  <si>
    <t>Acreedor</t>
  </si>
  <si>
    <t>Clave referencia 3</t>
  </si>
  <si>
    <t>Clave referencia 1</t>
  </si>
  <si>
    <t>GLOSA INICIAL GL-08515380913</t>
  </si>
  <si>
    <t>1902969794</t>
  </si>
  <si>
    <t>6191308667</t>
  </si>
  <si>
    <t>GLOSA INICIAL GL-08515380909</t>
  </si>
  <si>
    <t>1902969781</t>
  </si>
  <si>
    <t>GLOSA INICIAL GL-08515380907</t>
  </si>
  <si>
    <t>1902969768</t>
  </si>
  <si>
    <t>GLOSA INICIAL GL-08515380889</t>
  </si>
  <si>
    <t>1902969729</t>
  </si>
  <si>
    <t>GLOSA INICIAL GL-689251638219</t>
  </si>
  <si>
    <t>6819020011</t>
  </si>
  <si>
    <t>1904370878</t>
  </si>
  <si>
    <t>3020844754</t>
  </si>
  <si>
    <t>P792139</t>
  </si>
  <si>
    <t>GLOSA INICIAL GL-68048315780</t>
  </si>
  <si>
    <t>6826420011</t>
  </si>
  <si>
    <t>1904250360</t>
  </si>
  <si>
    <t>2040854937</t>
  </si>
  <si>
    <t>P763653</t>
  </si>
  <si>
    <t>15-leruiz Eurek</t>
  </si>
  <si>
    <t>GLOSA INICIAL GL-15068341944</t>
  </si>
  <si>
    <t>1903756745</t>
  </si>
  <si>
    <t>11020926571</t>
  </si>
  <si>
    <t>P747430</t>
  </si>
  <si>
    <t>68-zmendez Eurek</t>
  </si>
  <si>
    <t>GLOSA INICIAL GL-689251637647</t>
  </si>
  <si>
    <t>6826417011</t>
  </si>
  <si>
    <t>1903911888</t>
  </si>
  <si>
    <t>11010836268</t>
  </si>
  <si>
    <t>P753504</t>
  </si>
  <si>
    <t>GLOSA INICIAL GL-689251637762</t>
  </si>
  <si>
    <t>1903911619</t>
  </si>
  <si>
    <t>11010834841</t>
  </si>
  <si>
    <t>P764471</t>
  </si>
  <si>
    <t>GLOSA INICIAL GL-689251637649</t>
  </si>
  <si>
    <t>1903911604</t>
  </si>
  <si>
    <t>P762927</t>
  </si>
  <si>
    <t>GLOSA INICIAL GL-25928053446</t>
  </si>
  <si>
    <t>2205200101</t>
  </si>
  <si>
    <t>LEV GL FACT P712399</t>
  </si>
  <si>
    <t>1902798821</t>
  </si>
  <si>
    <t>20190628</t>
  </si>
  <si>
    <t>1902875463</t>
  </si>
  <si>
    <t>ABONO FE P728981 94001007602 YESICA ANDREA QUINTER</t>
  </si>
  <si>
    <t>20200507</t>
  </si>
  <si>
    <t>GLOSA INICIAL GL-08515380916</t>
  </si>
  <si>
    <t>1902969811</t>
  </si>
  <si>
    <t>RTA GLOSA GL-08515380916 FACT P726550 ABR</t>
  </si>
  <si>
    <t>LEV GL FACT P712399 ACEP AUD</t>
  </si>
  <si>
    <t>6872019011</t>
  </si>
  <si>
    <t>LEV GL ACEP AUD</t>
  </si>
  <si>
    <t>ABONO FE P712399 LEV GL FACT P712399 ACEP AUD</t>
  </si>
  <si>
    <t>105067611</t>
  </si>
  <si>
    <t>20191205</t>
  </si>
  <si>
    <t>ABONO FE P715511 94001007323 LAUREN YESENIA SILVA</t>
  </si>
  <si>
    <t>105067610</t>
  </si>
  <si>
    <t>ABONO FE P693968 76364051183 NATALIA  LUCUMI BARON</t>
  </si>
  <si>
    <t>105039540</t>
  </si>
  <si>
    <t>20191007</t>
  </si>
  <si>
    <t>COMPENSACION</t>
  </si>
  <si>
    <t>ZV</t>
  </si>
  <si>
    <t>2000070105</t>
  </si>
  <si>
    <t>PAGO EVENTO ABRIL 2018</t>
  </si>
  <si>
    <t>COMPENSACION PAGO EVENTO ABRIL 2018</t>
  </si>
  <si>
    <t>2000105477</t>
  </si>
  <si>
    <t>PAGO EVENTO</t>
  </si>
  <si>
    <t>2000107137</t>
  </si>
  <si>
    <t>20190326</t>
  </si>
  <si>
    <t>COMPENSACION MPS ATL-196</t>
  </si>
  <si>
    <t>COMPENSACION MPS ATL 196 MARZO_2019</t>
  </si>
  <si>
    <t>2000107735</t>
  </si>
  <si>
    <t>PAGO EVENTO MARZO 2019</t>
  </si>
  <si>
    <t>COMPENSACION PAGO EVENTO MARZO 2019</t>
  </si>
  <si>
    <t>2000108142</t>
  </si>
  <si>
    <t>20190330</t>
  </si>
  <si>
    <t>BOYACA</t>
  </si>
  <si>
    <t>EVENTO SEP_2019</t>
  </si>
  <si>
    <t>1500000000</t>
  </si>
  <si>
    <t>2000188936</t>
  </si>
  <si>
    <t>M400</t>
  </si>
  <si>
    <t>56417526 BOY-108</t>
  </si>
  <si>
    <t>2000204327</t>
  </si>
  <si>
    <t>EVENTO OCT_2019-ACUERDO SuperSalud 900</t>
  </si>
  <si>
    <t>2000206224</t>
  </si>
  <si>
    <t>M300</t>
  </si>
  <si>
    <t>MPS BOY -1311</t>
  </si>
  <si>
    <t>SALDO FE P693968 76364051183 NATALIA  LUCUMI BARON</t>
  </si>
  <si>
    <t>2000237528</t>
  </si>
  <si>
    <t>boyaca</t>
  </si>
  <si>
    <t>EVENTO NOV_2019 ACUERDO DE PAGO SuperSalud 900</t>
  </si>
  <si>
    <t>2000225434</t>
  </si>
  <si>
    <t>M300-P</t>
  </si>
  <si>
    <t>MPS BOY-818</t>
  </si>
  <si>
    <t>SALDO FE P715511 94001007323 LAUREN YESENIA SILVA</t>
  </si>
  <si>
    <t>2000237533</t>
  </si>
  <si>
    <t>ACUERDO DE PAGO SuperSalud-M400</t>
  </si>
  <si>
    <t>2000250674</t>
  </si>
  <si>
    <t>61603114 BOY-656</t>
  </si>
  <si>
    <t>76001113004 GUSTAVO ADOLFO RAMOS GRACIA</t>
  </si>
  <si>
    <t>1902875717</t>
  </si>
  <si>
    <t>P733495</t>
  </si>
  <si>
    <t>68377083946 PEDRO NEL ROJAS ROJAS</t>
  </si>
  <si>
    <t>6837717011</t>
  </si>
  <si>
    <t>1902875707</t>
  </si>
  <si>
    <t>P732861</t>
  </si>
  <si>
    <t>94001216479 ANA VIVIANA ZEA PEREZ</t>
  </si>
  <si>
    <t>1902875682</t>
  </si>
  <si>
    <t>P732725</t>
  </si>
  <si>
    <t>68190053317 JOSE DANIEL FRISNEDA BARCO</t>
  </si>
  <si>
    <t>1902875661</t>
  </si>
  <si>
    <t>P732355</t>
  </si>
  <si>
    <t>68271076358 INDOLENCIO  TELLEZ SANABRIA</t>
  </si>
  <si>
    <t>1902875646</t>
  </si>
  <si>
    <t>P730654</t>
  </si>
  <si>
    <t>13160462407 LIAM JOEL VIDALES PRADA</t>
  </si>
  <si>
    <t>1316017010</t>
  </si>
  <si>
    <t>1902969976</t>
  </si>
  <si>
    <t>20013863967 SALOME  VILLERO VEGA</t>
  </si>
  <si>
    <t>2001317011</t>
  </si>
  <si>
    <t>1902969962</t>
  </si>
  <si>
    <t>47001308828 LAURA VANESSA CANO FLOREZ</t>
  </si>
  <si>
    <t>1902969956</t>
  </si>
  <si>
    <t>76364654954 FLIGIO  MIRANDA GUTIERREZ</t>
  </si>
  <si>
    <t>94001233362 DIANA  RODRIGUEZ RIVERA</t>
  </si>
  <si>
    <t>2000253047</t>
  </si>
  <si>
    <t>20191231</t>
  </si>
  <si>
    <t>1551417011</t>
  </si>
  <si>
    <t>2905100102</t>
  </si>
  <si>
    <t>ABONO 15480038057 ANGELMIRO TRIANA</t>
  </si>
  <si>
    <t>15514000351 MIGUEL PARRA</t>
  </si>
  <si>
    <t>1903756744</t>
  </si>
  <si>
    <t>11020920404</t>
  </si>
  <si>
    <t>P763535</t>
  </si>
  <si>
    <t>1903608976</t>
  </si>
  <si>
    <t>10150921314</t>
  </si>
  <si>
    <t>P746460</t>
  </si>
  <si>
    <t>15514102315 DANILO  ROJAS ORTIZ</t>
  </si>
  <si>
    <t>1903723888</t>
  </si>
  <si>
    <t>10070800200</t>
  </si>
  <si>
    <t>P758932</t>
  </si>
  <si>
    <t>54-jcastillo Eurek</t>
  </si>
  <si>
    <t>54261364834 ALBA VELEZ RESTREPO</t>
  </si>
  <si>
    <t>5426117011</t>
  </si>
  <si>
    <t>1903560091</t>
  </si>
  <si>
    <t>10020756612</t>
  </si>
  <si>
    <t>P759919</t>
  </si>
  <si>
    <t>76364647060 ROSEMBERG  TABARES LASSO</t>
  </si>
  <si>
    <t>1903478830</t>
  </si>
  <si>
    <t>10011106284</t>
  </si>
  <si>
    <t>P756974</t>
  </si>
  <si>
    <t>68264088303 DIANA CRISTINA RINCON PLAZAS</t>
  </si>
  <si>
    <t>1903564870</t>
  </si>
  <si>
    <t>10010859449</t>
  </si>
  <si>
    <t>P759990</t>
  </si>
  <si>
    <t>1903564869</t>
  </si>
  <si>
    <t>P759654</t>
  </si>
  <si>
    <t>68190374768 NEIDER ALBERTO PARDO MARTINEZ</t>
  </si>
  <si>
    <t>1903564868</t>
  </si>
  <si>
    <t>P757508</t>
  </si>
  <si>
    <t>EVENTO DIC_2019  RED.PUBLICA</t>
  </si>
  <si>
    <t>2000240398</t>
  </si>
  <si>
    <t>MPS ANT-59</t>
  </si>
  <si>
    <t>05495503783 DILAN ANDRES GAVIDES MARTINEZ</t>
  </si>
  <si>
    <t>1902875629</t>
  </si>
  <si>
    <t>P730111</t>
  </si>
  <si>
    <t>05250011817 LUZ ZORANGELA HOYOS TORRES</t>
  </si>
  <si>
    <t>525017011</t>
  </si>
  <si>
    <t>1902969944</t>
  </si>
  <si>
    <t>2000253048</t>
  </si>
  <si>
    <t>NORTE DE SANTANDER</t>
  </si>
  <si>
    <t>EVENTO MAR_2020</t>
  </si>
  <si>
    <t>5400000000</t>
  </si>
  <si>
    <t>2000285061</t>
  </si>
  <si>
    <t>norte de santander</t>
  </si>
  <si>
    <t>66410773 NOR-139</t>
  </si>
  <si>
    <t>COMP. EVENTO MARZO 2020</t>
  </si>
  <si>
    <t>ESARAVIA</t>
  </si>
  <si>
    <t>COMPENSACIÓN EVENTO MAR/20 NORTE DE SANTANDER</t>
  </si>
  <si>
    <t>5438517011</t>
  </si>
  <si>
    <t>2000288252</t>
  </si>
  <si>
    <t>20200330</t>
  </si>
  <si>
    <t>COMPENSACIÓN</t>
  </si>
  <si>
    <t>54405160974 NINI GOMEZ (ABONO MAR/20)</t>
  </si>
  <si>
    <t>5400117011</t>
  </si>
  <si>
    <t>1903860327</t>
  </si>
  <si>
    <t>12021629123</t>
  </si>
  <si>
    <t>P771283</t>
  </si>
  <si>
    <t>54385219316 DEIMER MEJIA</t>
  </si>
  <si>
    <t>1903912419</t>
  </si>
  <si>
    <t>11071546333</t>
  </si>
  <si>
    <t>P753703</t>
  </si>
  <si>
    <t>Resolucio´n 2572 Compra de Cartera 04052020 ADRES</t>
  </si>
  <si>
    <t>2000317195</t>
  </si>
  <si>
    <t>Resolucio´n 2572 C</t>
  </si>
  <si>
    <t>ADRES BOY-186</t>
  </si>
  <si>
    <t>LV GLOSA ACEP AUDIT FAC P689671 SEG ACT 07/05/2019</t>
  </si>
  <si>
    <t>YB999</t>
  </si>
  <si>
    <t>SALDO FE P712399 LEV GL FACT P712399 ACEP AUD</t>
  </si>
  <si>
    <t>ABONO 94001007602 YESICA ANDREA QUINTERO SALINAS</t>
  </si>
  <si>
    <t>76364074705 MAYERLI ROSANA MIRANDA GUTIERREZ</t>
  </si>
  <si>
    <t>23-wmartinez Eurek</t>
  </si>
  <si>
    <t>23466209744 GREISMI TORO</t>
  </si>
  <si>
    <t>2346620011</t>
  </si>
  <si>
    <t>1904485469</t>
  </si>
  <si>
    <t>3111719238</t>
  </si>
  <si>
    <t>P775687</t>
  </si>
  <si>
    <t>15646113327 ANGIE HERNANDEZ</t>
  </si>
  <si>
    <t>1564620011</t>
  </si>
  <si>
    <t>1904450281</t>
  </si>
  <si>
    <t>3021914971</t>
  </si>
  <si>
    <t>P791473</t>
  </si>
  <si>
    <t>68190210666 DAVINSON CAMACHO</t>
  </si>
  <si>
    <t>54405160974 NINI GOMEZ</t>
  </si>
  <si>
    <t>5400120011</t>
  </si>
  <si>
    <t>1904385677</t>
  </si>
  <si>
    <t>2041421700</t>
  </si>
  <si>
    <t>P767689</t>
  </si>
  <si>
    <t>68264088303 DIANA RINCON</t>
  </si>
  <si>
    <t>2000317434</t>
  </si>
  <si>
    <t>54405160974 NINI GOMEZ (SALDO MAR/20)</t>
  </si>
  <si>
    <t>SALDO 15480038057 ANGELMIRO TRIANA</t>
  </si>
  <si>
    <t>15480094282 ERIKA ZULAY BOHORQUEZ MORENO</t>
  </si>
  <si>
    <t>1903753246</t>
  </si>
  <si>
    <t>11020921120</t>
  </si>
  <si>
    <t>P751492</t>
  </si>
  <si>
    <t>1903753236</t>
  </si>
  <si>
    <t>P748966</t>
  </si>
  <si>
    <t>15090096790 ISABEL MARIANGEL ZULETA DIAZ</t>
  </si>
  <si>
    <t>1903753197</t>
  </si>
  <si>
    <t>P749987</t>
  </si>
  <si>
    <t>68190116791 LEIDY BLANDON</t>
  </si>
  <si>
    <t>1903911881</t>
  </si>
  <si>
    <t>P749315</t>
  </si>
  <si>
    <t>68001348734 YOLANDA ROMERO</t>
  </si>
  <si>
    <t>6800117011</t>
  </si>
  <si>
    <t>1903911593</t>
  </si>
  <si>
    <t>P764857</t>
  </si>
  <si>
    <t>94001012794 ALISON PARDO</t>
  </si>
  <si>
    <t>1904062166</t>
  </si>
  <si>
    <t>10070800212</t>
  </si>
  <si>
    <t>P760204</t>
  </si>
  <si>
    <t>15-earias_94 Eurek</t>
  </si>
  <si>
    <t>1904062165</t>
  </si>
  <si>
    <t>P759156</t>
  </si>
  <si>
    <t>SANTANDER</t>
  </si>
  <si>
    <t>6800000000</t>
  </si>
  <si>
    <t>2000284936</t>
  </si>
  <si>
    <t>santander</t>
  </si>
  <si>
    <t>66410773 SAN-14</t>
  </si>
  <si>
    <t>ABONO COMP PAGO MAR 2020</t>
  </si>
  <si>
    <t>PAGO ACH MAR 20</t>
  </si>
  <si>
    <t>2000326673</t>
  </si>
  <si>
    <t>20200529</t>
  </si>
  <si>
    <t>P735731</t>
  </si>
  <si>
    <t>P739580</t>
  </si>
  <si>
    <t>P744949</t>
  </si>
  <si>
    <t>P746830</t>
  </si>
  <si>
    <t>P747133</t>
  </si>
  <si>
    <t>P750964</t>
  </si>
  <si>
    <t>P753847</t>
  </si>
  <si>
    <t>P755731</t>
  </si>
  <si>
    <t>P756049</t>
  </si>
  <si>
    <t>P759155</t>
  </si>
  <si>
    <t>P761600</t>
  </si>
  <si>
    <t>P768741</t>
  </si>
  <si>
    <t>P770822</t>
  </si>
  <si>
    <t>P771040</t>
  </si>
  <si>
    <t>P775008</t>
  </si>
  <si>
    <t>P775465</t>
  </si>
  <si>
    <t>P775850</t>
  </si>
  <si>
    <t>P776307</t>
  </si>
  <si>
    <t>P778938</t>
  </si>
  <si>
    <t>P779017</t>
  </si>
  <si>
    <t>P782343</t>
  </si>
  <si>
    <t>P782349</t>
  </si>
  <si>
    <t>P782737</t>
  </si>
  <si>
    <t>P784998</t>
  </si>
  <si>
    <t>P785083</t>
  </si>
  <si>
    <t>P786079</t>
  </si>
  <si>
    <t>P786417</t>
  </si>
  <si>
    <t>P786997</t>
  </si>
  <si>
    <t>P788629</t>
  </si>
  <si>
    <t>P790779</t>
  </si>
  <si>
    <t>P792785</t>
  </si>
  <si>
    <t>P793053</t>
  </si>
  <si>
    <t>P794439</t>
  </si>
  <si>
    <t>P795935</t>
  </si>
  <si>
    <t>P796753</t>
  </si>
  <si>
    <t>P797704</t>
  </si>
  <si>
    <t>P799750</t>
  </si>
  <si>
    <t>P799888</t>
  </si>
  <si>
    <t>P800788</t>
  </si>
  <si>
    <t>P803477</t>
  </si>
  <si>
    <t>EPS ACEPTA EL VALOR DE 880.936</t>
  </si>
  <si>
    <t>P521978</t>
  </si>
  <si>
    <t>DF-0822142352</t>
  </si>
  <si>
    <t>Santander Arrieta Danith del Carmen</t>
  </si>
  <si>
    <t>Usuario o servicio correspondiente a otro plan responsable</t>
  </si>
  <si>
    <t>Se realiza Devolucion de la factura, ya que el paciente identificado con numero RC: 1091206519 no se encuentra activo en la Base de Datos de Coosalud, ni reporta Activo en Fosyga, anexo reporte del fosyga donde se evidencia lo antes expuesto.</t>
  </si>
  <si>
    <t>P525279</t>
  </si>
  <si>
    <t>DF-0822142353</t>
  </si>
  <si>
    <t>Se realiza Devolucion de la factura, ya que el paciente con numero de identificacion TI: 1122919847 no aparece en la Base de Datos de Coosalud, se verifica en Fosyga y aparece Activo en CAPRESOCA casanare desde el 01/01/2016, se anexa reporte del Fosyga donde se evidencia lo antes expuesto.</t>
  </si>
  <si>
    <t>DF-089228521185</t>
  </si>
  <si>
    <t>Roa Bolivar Sindy Rosana</t>
  </si>
  <si>
    <t>Se realiza devolucion de la factura con sus respectivos soportes,debido a que el documento de el paciente no registra en la base de datos de la E.P.S Coosalud , ni en el fosyga ,verificar estado de afiliacion del usuario.</t>
  </si>
  <si>
    <t>P323129</t>
  </si>
  <si>
    <t>DF-151392148</t>
  </si>
  <si>
    <t>Lopez Cruz Jeimi Paola</t>
  </si>
  <si>
    <t>USUARIA NO AFIALIADA A COOSALUD EN EL MOMENTO DE PRESTADO EL SERVICIO. SE DEVUELVE FACTURA CON TODOS SUS SOPORTES</t>
  </si>
  <si>
    <t>p291684</t>
  </si>
  <si>
    <t>DF-15139283</t>
  </si>
  <si>
    <t>FONSECA VEGA XIOMARA ESTEFANY USUARIA NO AFILIADA A COOSALUD</t>
  </si>
  <si>
    <t>P357561</t>
  </si>
  <si>
    <t>DF-6822021019</t>
  </si>
  <si>
    <t>Prada Bueno Silvia Juliana</t>
  </si>
  <si>
    <t>Se hace devolución de la factura No. P357561  correspondiente a la paciente Karen Dayana Suarez Amado  ya que la paciente a la fecha de la atención (05/07/2013) se encontraba retirada de la base de datos de COOSALUD EPS. Favor facturar a CAJACOPI  EPS responsable del pago de los servicios prestados. Afiliado a CAJACOPI EPS desde el 01/07/2013. Anexo certificado de afiliación.</t>
  </si>
  <si>
    <t>P378717</t>
  </si>
  <si>
    <t>DF-6822021047</t>
  </si>
  <si>
    <t>Se hace devolución de la factura No. P378717 correspondiente al paciente Daniel Ortiz Cardozo ya que la paciente a la fecha de la atención 12/11/2013  se encontraba retirada de la base de datos de COOSALUD EPS. Favor facturar a CAPITAL SALUD EPS responsable del pago de los servicios prestados. Afiliada a la CAPITAL SALUD EPS  desde el 21/10/2013</t>
  </si>
  <si>
    <t>P430165</t>
  </si>
  <si>
    <t>DF-6846821627</t>
  </si>
  <si>
    <t>Arenas Gomez Isabel Cristina</t>
  </si>
  <si>
    <t>Se hace devolución de la factura No. P430165 por valor de $ 1.347.814 correspondiente a la atención del día 04/10/2014 del paciente FAUSTO RIAÑO BLANDON ya que el afiliado no se encuentra en la base de datos de COOSALUD EPS-S. Se evidencia que dicho usuario se encuentra afiliado a SALUDCOOP EPS desde el dia 19/08/2014. Favor facturar a dicha EPS-S quien es la responsable del pago de los servicios prestados. Anexo certificado del Fosyga.</t>
  </si>
  <si>
    <t>DF-6846821741</t>
  </si>
  <si>
    <t>Solicitamos formalmente radicar la facturación a la entidad responsable del pago correspondiente, ya que de acuerdo a lo contemplado en la  Ley 1438 de 2011 se adoptaron reformas al Sistema General de Seguridad Social en Salud de las que forma parte el nuevo esquema de administración del Régimen Subsidiado reglamentado por el Decreto 971 de 2011, modificado por los Decretos 1700 y 3830 del mismo año, el cual dispone en el parágrafo 2° del artículo 7° que podrán reconocerse novedades de afiliación retroactivas generadas después del primero de abril de 2011 y registradas en la Base de Datos Única de Afiliados, BDUA, hasta un (1) año después de la generación de la misma. Lo anterior se ratifica en la Resolución 1344 del 4 de Junio de  2012, en su Artículo 2°. Actualización de la Base de Datos Única de Afiliados, BDUA. El administrador fiduciario de los recursos del Fondo de Solidaridad y Garantía, Fosyga, con base en las novedades generadas previamente por parte de las entidades que administran las afiliaciones en los distintos regímenes procederá a efectuar la actualización de los datos básicos de dicha afiliación, en la Base de Datos Única de Afiliados, BDUA. Por lo anterior los cambios en la BDUA serán una constante en el sistema, por lo que no es posible hacer reconocimiento por estos usuarios ya que retroactivamente fue reconocido a otra entidad, por lo anterior, y en el marco de la Normativa vigente no es posible realizar reconocimientos de pacientes que finalmente no fueron compensados a Coosalud EPS-S.</t>
  </si>
  <si>
    <t>DF-6846821810</t>
  </si>
  <si>
    <t>DF-6846822260</t>
  </si>
  <si>
    <t>Solicitamos formalmente radicar la facturación a la entidad responsable del pago correspondiente, ya que de acuerdo a lo contemplado en la  Ley 1438 de 2011 se adoptaron reformas al Sistema General de Seguridad Social en Salud de las que forma parte el nuevo esquema de administración del Régimen Subsidiado reglamentado por el Decreto 971 de 2011, modificado por los Decretos 1700 y 3830 del mismo año, el cual dispone en el parágrafo 2° del artículo 7° que podrán reconocerse novedades de afiliación retroactivas generadas después del primero de abril de 2011 y registradas en la Base de Datos Única de Afiliados, BDUA, hasta un (1) año después de la generación de la misma. Lo anterior se ratifica en la Resolución 1344 del 4 de Junio de  2012, en su Artículo 2°. Actualización de la Base de Datos Única de Afiliados, BDUA. El administrador fiduciario de los recursos del Fondo de Solidaridad y Garantía, Fosyga, con base en las novedades generadas previamente por parte de las entidades que administran las afiliaciones en los distintos regímenes procederá a efectuar la actualización de los datos básicos de dicha afiliación, en la Base de Datos Única de Afiliados, BDUA. Por lo anterior los cambios en la BDUA serán una constante en el sistema, por lo que no es posible hacer reconocimiento por estos usuarios ya que retroactivamente fue reconocido a otra entidad, por lo anterior, y en el marco de la Normativa vigente no es posible realizar reconocimientos de pacientes que finalmente no fueron compensados a Coosalud EPS-S, se envia certificado expedido por el area de aseguramiento de COOSALUD EPS-S.</t>
  </si>
  <si>
    <t>DF-082552535</t>
  </si>
  <si>
    <t>Usuario retirado o moroso</t>
  </si>
  <si>
    <t>Se realiza devolución de la factura con todos sus soportes usuario se encuentra inactivo en la EPS por tanto direccionar el cobro del servicio a la entidad pagadora NUEVA EPS</t>
  </si>
  <si>
    <t>DF-05923092401</t>
  </si>
  <si>
    <t>Higuita Gonzalez Yesenia</t>
  </si>
  <si>
    <t>Se realiza devolución de la factura Nº P585607 por valor de $ 2'962.414, en vista de que no tiene autorización por parte de EPS (eureka Coosalud) para el servicio de hospitalizacion. Una vez subsanado el motivo de devolución radicar nuevamente para proceder con la auditoria de calidad.</t>
  </si>
  <si>
    <t>P431250</t>
  </si>
  <si>
    <t>DF-059232321883</t>
  </si>
  <si>
    <t>SOTO CARDONA XIMENA</t>
  </si>
  <si>
    <t>Se hace devolucion de la cuenta ya que no anexan la  autorizacion emitida por Coosalud,Por favor organizar y enviar nuevamente para su respectivo proceso.</t>
  </si>
  <si>
    <t>DF-059232321884</t>
  </si>
  <si>
    <t>DF-059232321885</t>
  </si>
  <si>
    <t>DF-059232322666</t>
  </si>
  <si>
    <t>Se hace devolución de la cuenta ya que no anexan   la autorización emitida por Coosalud,Correspondiente a la atención ,Anexar el  medio magnético  (RIPS) del  numero de factura de venta que están presentando,Por  favor realizar las correcciones necesarias y una vez subsane enviar para continuar con el proceso de Radicacion.</t>
  </si>
  <si>
    <t>DF-059232322667</t>
  </si>
  <si>
    <t>DF-059232325481</t>
  </si>
  <si>
    <t>Se hace  nuevamente devolución de la cuenta ya que no anexan la autorizacion por parte de la EPS ,   Por favor anexar los  RIPS ya que son un requisito indispensable ;para el tema de autorización, se deberá seguir el proceso definido en la resolución 3047 con sus debidos anexos técnicos. Para la Atención Inicial de Urgencias  de atenciones menores a 6 horas solo se requerirán los trámites iniciales de solicitud de autorización por línea 018000 y sus anexos respectivos. Para aquellas atenciones que requieran manejos completos de hospitalización cirugías y superiores a 6 horas de Atención Inicial de Urgencias, adicional a los trámites de solicitud inicial reglamentados por la resolución con sus anexos, se deberá tramitar una autorización final en la cual quedarán consignados las atenciones brindadas y el valor final de la atención,Por favor realizar las respectivas correcciones y una vez subsane enviar para continuar con el proceso de Radicacion.</t>
  </si>
  <si>
    <t>DF-059232325482</t>
  </si>
  <si>
    <t>DF-089228521064</t>
  </si>
  <si>
    <t>Se realiza devolucion de la factura con sus respectivos soportes, debido a que no presenta autorizacion fisica por los servicios prestados,favor generar orden en Coosalud E.P.S y enviar nuevamente para su radicacion.</t>
  </si>
  <si>
    <t>DF-08924102664</t>
  </si>
  <si>
    <t>Correa Gonzalez Adriana Patricia</t>
  </si>
  <si>
    <t>Se realiza devolucion de la factura con sus respectivos soportes debido a que trata de estancia hospitalaria la cual necesita de su debida autorizacion por el ente Coosalud Eps. Es de notar que una vez subsanado este inconveniente la factura debe ser presentada nuevamente los tiempos estipulados de radiación que aplica del 1 al 20 de cada mes, y ser presentadas con sus RIPS  para cumplir con el debido proceso de auditoría y tramite contable se agradece solucionar el inconveniente mencionado.</t>
  </si>
  <si>
    <t>P522831</t>
  </si>
  <si>
    <t>DF-08924372664</t>
  </si>
  <si>
    <t>Llanos Vizcaino Julieth Paola</t>
  </si>
  <si>
    <t>Sin autorización principal o servicio electivo no autorizado al prestador de servicios de salud  se realiza devolución de la factura con todos sus anexos  debido a que no aportan la autorización correspondiente a procedimiento o servicio complementario a la atención de urgencia el cual requiere de una autorización emitida por COOSALUD EPS. Es de notar que una vez subsanado este inconveniente la factura debe ser presentada nuevamente los tiempos estipulados de radicación que aplica del 1 al 20 de cada mes, y ser presentadas con sus RIPS  para cumplir con el debido proceso de auditoría y tramite contable se agradece solucionar el inconveniente mencionado</t>
  </si>
  <si>
    <t>p409342</t>
  </si>
  <si>
    <t>DF-08924852548</t>
  </si>
  <si>
    <t>Salom De Castro Martha  Lucia</t>
  </si>
  <si>
    <t>se realiza devolución de la factura con todos sus anexos ya que debe presentar  autorización requisito indispensable para el tramite según lo establece la resolución 3047 anexo técnico 6 código 821,favor generar orden para este servicio. Una vez realizado el tramite correspondiente con la E.P.S Coosalud, puede presentar la factura nuevamente para su radicacion.</t>
  </si>
  <si>
    <t>p396513</t>
  </si>
  <si>
    <t>DF-08924852549</t>
  </si>
  <si>
    <t>DF-08924852596</t>
  </si>
  <si>
    <t>se realiza devolución de la factura con todos sus anexos ya que debe presentar  autorización requisito indispensable para el tramite según lo establece la resolución 3047 anexo técnico 6 código 821,favor generar orden para este servicio.Una vez realizado el tramite correspondiente con la E.P.S Coosalud, puede presentar la factura nuevamente para su radicacion.</t>
  </si>
  <si>
    <t>DF-08924852597</t>
  </si>
  <si>
    <t>DF-08924852598</t>
  </si>
  <si>
    <t>DF-08924852599</t>
  </si>
  <si>
    <t>DF-08924852600</t>
  </si>
  <si>
    <t>DF-08924852601</t>
  </si>
  <si>
    <t>DF-08924852602</t>
  </si>
  <si>
    <t>DF-08924852603</t>
  </si>
  <si>
    <t>DF-08924852604</t>
  </si>
  <si>
    <t>DF-08924852605</t>
  </si>
  <si>
    <t>P535471</t>
  </si>
  <si>
    <t>DF-08924922706</t>
  </si>
  <si>
    <t>De Oro Narvaez Luis Enrique</t>
  </si>
  <si>
    <t>SE REALIZA DEVOLUCIÓN DE LA FACTURA CON SUS SOPORTES DEBIDO A QUE ESTA NO CUENTA CON AUTORIZACIÓN PARA EL SERVICIO FACTURADO EL CUAL ES REQUISITO INDISPENSABLE PARA EL PROCESO DE AUDITORIA DEE CUENTAS, DEBEN SOLICITAR ANTE LA EPS LA RESPECTIVA AUTORIZACIÓN PARA SU SERVICIO Y RADICAR NUEVAMENTE LA FACTURA DENTRO DE LOS TIEMPOS ESTIPULADOS Y CON SU RESPECTIVO RIPS.</t>
  </si>
  <si>
    <t>DF-13226822886</t>
  </si>
  <si>
    <t>Rodriguez Luna au</t>
  </si>
  <si>
    <t>Se realiza devolucion de la factura ya que el paciente no pertenece a COOSALUD EPS-S.</t>
  </si>
  <si>
    <t>P437001</t>
  </si>
  <si>
    <t>DF-1513921072</t>
  </si>
  <si>
    <t>VEGA BUITRAGO ISABEL, NO SE ANEXA AUTORIZACION DE SERVICIO PRESTADO FAVOR SOLICITAR LA AUTORIZACION EN FISICO EN EL AREA DE AUTORIZACIONES, CUALQUIER INFORMACION COMUNICARSE A LOS TELEFONOS 70 40 88 98 Y 7 40 89 04 O AL CORREO mcruz@coosalud.com. SE DEVUELVE FACATURA CON TODOS SUS SOPORTES</t>
  </si>
  <si>
    <t>P316692</t>
  </si>
  <si>
    <t>DF-151392127</t>
  </si>
  <si>
    <t>CORREO AL QUE SE NOTIFICA URGENCIA NO ES INSTITUCIONAL NI CORRESPONDE A COOSALUD, SE DEVUELVE FACTURA CON TODOS SUS SOPORTES</t>
  </si>
  <si>
    <t>DF-1513922077</t>
  </si>
  <si>
    <t>NO SE ANEXA AUTORIZACION DE SERVICIO PRESTADO. SE DEVUELVE FACTURA CON TODOS SUS SOPORTES FAVOR SOLICITAR LA AUTORIZACION EN FISICO EN EL AREA DE AUTORIZACIONES, UNA VEZ TENGA EGRESO EL PACIENTE CUALQUIER INFORMACION COMUNICARCASE A LOS TELEFONOS 7 40 88 98 Y 7 40 89 04 O AL CORREO mcruz@coosalud.com NO SE ANEXAN RIPS</t>
  </si>
  <si>
    <t>P476403</t>
  </si>
  <si>
    <t>DF-2051124993</t>
  </si>
  <si>
    <t>PUMAREJO MARTINEZ ARELIS PATRICIA</t>
  </si>
  <si>
    <t>Sin autorización principal o servicio electivo no autorizado al prestador de servicios de salud  FACTURA REQUIERE AUTORIZACION DE LA EPS POR SERVICIOS POSTERIORES A LA AIU.</t>
  </si>
  <si>
    <t>p476278</t>
  </si>
  <si>
    <t>DF-2344325613</t>
  </si>
  <si>
    <t>Gonzalez Pantoja Roxana Yir</t>
  </si>
  <si>
    <t>SE REALIZA DEVOLUCION DE FACTURA POR NO PRESENTAR AUTORIZACION DE SERVICIO GENERADA POR COOSALUD. FAVOR ANEXAR LO SOLICITADO Y ENVIAR NUEVAMENTE PARA SU RADICACION.</t>
  </si>
  <si>
    <t>P221806</t>
  </si>
  <si>
    <t>DF-053012127</t>
  </si>
  <si>
    <t>Zuluaga Arias Yuly Paola</t>
  </si>
  <si>
    <t>Se realiza devolucion de la cuenta ya que  el codigo 481988 reportado en la linea 018000; aparece reportado en la base de datos el dia 13-02-2011 y la atencion fue del 05-02-2011, Recordar que la IPS tiene 24 horas siguientes a la atencion para reportar en paciente en la linea 018000 este llevo 8 dias de retraso al ser reportado el 12 de febrero de 2011.</t>
  </si>
  <si>
    <t>DF-053002258</t>
  </si>
  <si>
    <t>Zuluaga Zuleta Hector Mauricio</t>
  </si>
  <si>
    <t>Se hace devolución de la factura ya que el codigo de la linea 018000 que estan anexando no es oportuno, se esta reportando al  01/08/2009 y la atencion del usuario se realizo al dia 27/07/2009 . esta cuenta no se citara a conciliacion por ser onoportuno el reporte a la linea 018000. abstenerse a enviar de nuevo.</t>
  </si>
  <si>
    <t>DF-08208722711</t>
  </si>
  <si>
    <t>Se realiza devolución de la factura P582587 , con todos sus soportes debido a que Coosalud no tiene competencia para el pago, usuario con documento de identificación Nº 63255026  registra  en NUEVA EPS S.A., por lo anterior se envía a la IPS la factura con sus respectivos soportes para que se haga la radicación a la entidad donde pertenece el paciente.</t>
  </si>
  <si>
    <t>DF-08208722712</t>
  </si>
  <si>
    <t>Se devuelven la siguientes facturas P585607 con todos sus anexos  ya que no aportan la autorización correspondiente, requisito   indispensable para cursar con el debido  proceso de auditoria resolución 3047 anexo 6 código 821 por lo que se le solicita iniciar  tramite de solicitud de autorización a COOSALUD EPS .Una vez subsanada esta devolución lo invitamos a radicar nuevamente esta factura del 1 al 10 de cada mes con sus RIPS  para cumplir con el debido proceso de auditoría y tramite contable se agradece solucionar el inconveniente antes  mencionado.</t>
  </si>
  <si>
    <t>DF-0821762174</t>
  </si>
  <si>
    <t>LLANOS BEDOYA RICARDO ANTONIO</t>
  </si>
  <si>
    <t>se hace devolución de la factura P409342 con sus respectivos soportes debido que no cumple con los requisitos legales vigentes , no cuenta con una autorización una ves solucionado ingresar nuevamente la factura para su radicacion.</t>
  </si>
  <si>
    <t>DF-08922852162</t>
  </si>
  <si>
    <t>Se realiza devolucion de la factura con sus respectivos soportes ,puesto que la autorizacion deben presentarse fisicamente de otra manera no podra radicarse, le agradecemos anexar autorizacion para que pueda ingresar.</t>
  </si>
  <si>
    <t>DF-089241021878</t>
  </si>
  <si>
    <t>Se realiza devolución de la factura con sus respectivos soportes debido a que trata procedimiento quirúrgicos que deben estar debidamente autorizados por la Eps Coosalud, una vez subsanado el motivo de esta devolución los invitamos a radicar del 1 al 10 de cada mes con sus respectivos rips.</t>
  </si>
  <si>
    <t>P579497</t>
  </si>
  <si>
    <t>DF-089243721563</t>
  </si>
  <si>
    <t>se realiza devolucion de la factura con todos sus anexos debido a que factura presenta error en fecha. es de notar una vez subsanado el motivo de la devolucion le invitamos a radicar en los tiempos establecidos del 01 al 10 de cada mes.</t>
  </si>
  <si>
    <t>DF-089243721632</t>
  </si>
  <si>
    <t>se realiza devolucion de la factura conm todos sus anexos debido a aque factura no anexa autorizacion correspondiente al servicio de urgencia , le invitamos a radicar nuevamente en los tiempos establecidos del 01 al 10 de cada mes</t>
  </si>
  <si>
    <t>DF-08924472541</t>
  </si>
  <si>
    <t>Torres Racedo Daniel Emilio</t>
  </si>
  <si>
    <t>REALIZO DEVOLUCION DE LAS SIGUIENTES FACTURAS DEBIDO A QUE NO TIENE LA AUTORIZACION PARA CUMPLIR DICHO PROCESO DE RADICACION Y COSTOS ALTOS DE ESTANCIA HOSPITALARIA . SE REVISA BASE DE DATOS DE EUREKA Y NO REPORTAN AUTORIZACIO PARA LA FECHA DEL SERVICIO . OTRO PUNTO ES QUE LAS FACTURAS EN FISICOS NO CORRESPONDEN A LOS NUMEROS DE FACTURAS QUE SE ENCUENTRAN EN EL RIPS . AGRADECIENDO DE ANTEMANO SU COLABORACION PRESTADA POR FAVOR SUBSANEN EL MOTIVO DE LA DEVOLUCION PARA SU RESPICTIVO PROCESO DE RADICACION .</t>
  </si>
  <si>
    <t>DF-08924472542</t>
  </si>
  <si>
    <t>DF-08924472543</t>
  </si>
  <si>
    <t>DF-08924472544</t>
  </si>
  <si>
    <t>P450592</t>
  </si>
  <si>
    <t>DF-08924472545</t>
  </si>
  <si>
    <t>REALIZO DEVOLUCION DE LAS SIGUIENTES FACTURAS DEBIDO A QUE NO TIENEN AUTORIZACION DE SERVICIOS , SE REVISA BASE DE DATOS DE EUREKA Y NO REPORTA AUTORIZACION . AGRADECIENDO DE ANTEMANO SUBSANAR EL MOTIVO PARA QUE ESTA SEA RADICADA .</t>
  </si>
  <si>
    <t>P452756</t>
  </si>
  <si>
    <t>DF-08924472546</t>
  </si>
  <si>
    <t>DF-08924472565</t>
  </si>
  <si>
    <t>REALIZO DEVOLUCION DE LAS SIGUIENTES FACTURAS DEBIDO A QUE LAS FACTURAS RELACIONADAS EN EL RIPS NO CORRESPONDEN A LAS QUE ESTAN FISICAMENTE . PIDO DE ANTEMANO SUBSANAR EL MOTIVO Y ENVIAR PARA SU RESPECTIVA RADICACION .</t>
  </si>
  <si>
    <t>P409342</t>
  </si>
  <si>
    <t>DF-08924472566</t>
  </si>
  <si>
    <t>DF-08924852141</t>
  </si>
  <si>
    <t>Se realiza devolucion de facturas con sus respectivos soportes, debido a que presenta errores en el rips. favor corregir nuevamente para su radicacion.</t>
  </si>
  <si>
    <t>P451744</t>
  </si>
  <si>
    <t>DF-08924852142</t>
  </si>
  <si>
    <t>DF-08924852143</t>
  </si>
  <si>
    <t>DF-089248521539</t>
  </si>
  <si>
    <t>se realiza devolución de la factura con todos sus anexos ya que debe presentar autorización requisito indispensable para el tramite según lo establece la resolución 3047 anexo técnico 6 código 821,favor generar orden para este servicio. Una vez realizado el tramite correspondiente con la E.P.S Coosalud, puede presentar la factura nuevamente para su radicacion.</t>
  </si>
  <si>
    <t>P560100</t>
  </si>
  <si>
    <t>DF-089248521540</t>
  </si>
  <si>
    <t>P396513</t>
  </si>
  <si>
    <t>DF-08924852207</t>
  </si>
  <si>
    <t>DF-08924852210</t>
  </si>
  <si>
    <t>DF-08924852307</t>
  </si>
  <si>
    <t>Se realiza devolución de la factura con todos sus anexo por concepto de soporte  incompleto no aportan autorización requisito para continuidad del proceso de auditoría resolución 3047 anexo 6 código 21 una vez subsanado el motivo lo invitamos a radicar nuevamente la factura con su anexo RIPS </t>
  </si>
  <si>
    <t>DF-08924852308</t>
  </si>
  <si>
    <t>Se realiza devolucion de la factura con todos sus anexo por concepto de soporte incompleto no aportan autorizacion requisito para continuedad del proceso de auditoria resolucion 3047 anexo 6 codigo 21 una vez subsanado el motivo lo invitamos a radicar nuevamente la factura con su anexo RIPS.</t>
  </si>
  <si>
    <t>DF-13226822882</t>
  </si>
  <si>
    <t>Se realiza devolucion de la factura ya que no se evidencia en la epicrisis los dias de estancias que se descriminan en el detalle de cargo, ademas no presenta fecha de ingreso y egreso.</t>
  </si>
  <si>
    <t>DF-13226822883</t>
  </si>
  <si>
    <t>Se realiza devolucion de las facturas ya que no evidencian envios de correos correspondientes, ademas no presentan anexo tecnico 2 , ni anexo tecnico 3.</t>
  </si>
  <si>
    <t>DF-13226822884</t>
  </si>
  <si>
    <t>DF-13226822885</t>
  </si>
  <si>
    <t>DF-13226822945</t>
  </si>
  <si>
    <t>Se realiza devolucion de la factura ya que no se evidencia RIPS , que demuestre la prestacion de servicios.</t>
  </si>
  <si>
    <t>DF-1513922073</t>
  </si>
  <si>
    <t>NO SE ANEXAN RIPS, SE DEVUELVEN FACTURAS CON TODOS SUS SOPORTES</t>
  </si>
  <si>
    <t>DF-1513922074</t>
  </si>
  <si>
    <t>DF-1513922075</t>
  </si>
  <si>
    <t>DF-1513922076</t>
  </si>
  <si>
    <t>P398872</t>
  </si>
  <si>
    <t>DF-6822021091</t>
  </si>
  <si>
    <t>Se hace devolución de la factura ya que no cuenta concódigo de autorización de la linea 018000 o evidencia de envio de los anexos tecnicos mediante correo electronico o via fax a los correos hablitados para este tramite. Se recuerda que los correos institucionales para este trámite son: linea018000@coosalud.com, linea018000@coosaludess@coosalud.com, sucursal.santander@coosalud.com, camado@cooslaud.com, agutierrez@coosalud.com.</t>
  </si>
  <si>
    <t>P317098</t>
  </si>
  <si>
    <t>DF-682202618</t>
  </si>
  <si>
    <t>Se hace devolución de la factura No. P317098 correspondiente a la paciente Eduardo Tamayo Parra  ya que los correos a los cuales se envieron los anexos  no corresponden a lineas de notificación, por lo cual no se genero código de autorización. En anteriores eventualidades se realizaron devoluciones por el mismo motivo y en el cual se aclararon los correos para realizar este tramite, el cual no se tuvo en cuenta, Y son: bgomez@coosalud.com, yamado@cooslaud, agutierrez@coosalud.com, ycaceres@coosalud.com. Cualquier inquietud comunicarse con la Direccion medica de COOSALU</t>
  </si>
  <si>
    <t>P321914</t>
  </si>
  <si>
    <t>DF-682202655</t>
  </si>
  <si>
    <t>Se hace devolución de la factura No. HEM0002195310 correspondiente a la paciente Eduardo Tamayo Parra  ya que los correos a los cuales se envieron los anexos  no corresponden a lineas de notificación, por lo cual no se genero código de autorización. En anteriores eventualidades se realizaron devoluciones por el mismo motivo y en el cual se aclararon los correos para realizar este tramite, el cual no se tuvo en cuenta, Y son: bgomez@coosalud.com, camado@cooslaud, agutierrez@coosalud.com, ycaceres@coosalud.com. Cualquier inquietud comunicarse con la Direccion medica de COOSALUD</t>
  </si>
  <si>
    <t>P326941</t>
  </si>
  <si>
    <t>DF-682202708</t>
  </si>
  <si>
    <t>Se hace devolución de la factura No. P326941 correspondiente al paciente Ubaldo Esteban Mosquera  ya que no se realizo envio de los anexos tencicos o los correos a los cuales se enviaron   no corresponden a lineas de notificación, por lo cual no se genero código de autorización. En anteriores eventualidades se realizaron devoluciones por el mismo motivo y en el cual se aclararon los correos para realizar este tramite, el cual no se tuvo en cuenta, Y son: bgomez@coosalud.com, yamado@coosalud.com, linea018000@coosalud.com,  agutierrez@coosalud.com, ycaceres@coosalud.com. Cualquier inquietud comunicarse con la Direccion medica de COOSALUD al 6433344 o a gdominguez@coosalud.com</t>
  </si>
  <si>
    <t>P326083</t>
  </si>
  <si>
    <t>DF-682202709</t>
  </si>
  <si>
    <t>Se hace devolución de la factura No. P326083 correspondiente al paciente Eduardo Tamayo  ya que no se realizo envio de los anexos tencicos o los correos a los cuales se enviaron   no corresponden a lineas de notificación, por lo cual no se genero código de autorización. En anteriores eventualidades se realizaron devoluciones por el mismo motivo y en el cual se aclararon los correos para realizar este tramite, el cual no se tuvo en cuenta, Y son: bgomez@coosalud.com, yamado@coosalud.com, linea018000@coosalud.com,  agutierrez@coosalud.com, ycaceres@coosalud.com. Cualquier inquietud comunicarse con la Direccion medica de COOSALUD al 6433344 o a gdominguez@coosalud.com</t>
  </si>
  <si>
    <t>P408199</t>
  </si>
  <si>
    <t>DF-6846821375</t>
  </si>
  <si>
    <t>Se hace devolución de la factura No. P408199 correspondiente a la paciente MELANI FERNANDA GONZALEZ SALAZAR  ya que los correos a los cuales se enviaron los anexos  no corresponden a lineas de notificación, por lo cual no se genero código de autorización.Para que este inconveniente no se vuelva a presentar enviar los anexos correspondientes a los correos: bgomez@coosalud.com, yamado@cooslaud, agutierrez@coosalud.com, linea018000@coosaludess.com. Cualquier inquietud comunicarse con la Dirección medica de COOSALUD EPS-S Tel: 6433344.</t>
  </si>
  <si>
    <t>P431315</t>
  </si>
  <si>
    <t>DF-6846821665</t>
  </si>
  <si>
    <t>Se hace devolución de la factura No. P431315 por valor de $ 148.782 correspondiente a la atención del paciente YFREDY ALEJANDRO GUTIERREZ AYALA  ya que los correos a los cuales se enviaron los anexos  no corresponden a líneas de notificación, por lo cual no se genero código de autorización. Para que este inconveniente no se vuelva a presentar enviar los anexos correspondientes a los correos: hospisantander@coosalud.com , linea018000@coosalud.com, sucursal.santander@coosalud.com, Cualquier inquietud comunicarse con la Dirección médica de COOSALUD EPS-S Tel: 6433344.</t>
  </si>
  <si>
    <t>DF-6846822251</t>
  </si>
  <si>
    <t>Se hace devolución de la factura N° P450592 por valor de $ 1.917.671 correspondiente a la atención del día 01/03/2014 de la paciente CARLOS SAUL SERRANO CRUZ  ya que no anexaron los Registros Individuales de Prestación de Servicios ( RIPS ).Favor realizar las correcciones necesarias y una vez se subsane este inconveniente solicito hacer llegar la factura con el fin de realizar le su proceso interno correspondiente</t>
  </si>
  <si>
    <t>P289852</t>
  </si>
  <si>
    <t>DF-7620852256</t>
  </si>
  <si>
    <t>FRESNEDA BARRERA LAURA VANESSA</t>
  </si>
  <si>
    <t>Se hace devolución de la factura P289852, ya que la IPS no hace la validación de derechos del usuario ni reporte a la línea 018000 tal como lo establece la resolución 3047 en su artículo 3. Correo en que se pueden enviar las solicitudes de autorizaciones posteriores al evento es fgiraldo@coosalud.com  sucursal.valle@coosalud.com   018000515611 y el Fax.</t>
  </si>
  <si>
    <t>P316015</t>
  </si>
  <si>
    <t>DF-7620852387</t>
  </si>
  <si>
    <t>Se hace devolución de la factura, ya que la ips no hace la validación de derechos del usuario ni reporte a la línea 018000 tal como lo establece la resolución 3047 en su artículo 3, teniendo en cuenta  que el reporte de la urgencia debe estar dentro de las 24 horas .Correo en que se pueden enviar las solicitudes de autorizaciones  posteriores al evento es fgiraldo@coosalud.com  o  sucursal.valle@coosalud.com</t>
  </si>
  <si>
    <t>P318919</t>
  </si>
  <si>
    <t>DF-7620852388</t>
  </si>
  <si>
    <t>P319331</t>
  </si>
  <si>
    <t>DF-7620852389</t>
  </si>
  <si>
    <t>P301057</t>
  </si>
  <si>
    <t>DF-7621912230</t>
  </si>
  <si>
    <t>Lopez Bedoya Oscar Esteban</t>
  </si>
  <si>
    <t>P302007</t>
  </si>
  <si>
    <t>DF-7621912231</t>
  </si>
  <si>
    <t>P303962</t>
  </si>
  <si>
    <t>DF-7621912232</t>
  </si>
  <si>
    <t>P321409</t>
  </si>
  <si>
    <t>DF-7621912470</t>
  </si>
  <si>
    <t>se hace devolución de la factura, ya que la ips no hace la validación de derechos del usuario ni reporte a la línea 018000 tal como lo establece la resolución 3047 en su artículo 3, teniendo en cuenta  que el reporte de la urgencia debe estar dentro de las 24 horas .correo en que se pueden enviar las solicitudes de autorizaciones  posteriores al evento es fgiraldo@coosalud.com  o  sucursal.valle@coosalud.com</t>
  </si>
  <si>
    <t>P446785</t>
  </si>
  <si>
    <t>DF-76923852355</t>
  </si>
  <si>
    <t>GOMEZ ACOSTA KEVIN SEBASTIAN</t>
  </si>
  <si>
    <t>Se hace devolución del paquete ya que no pasa por el validador del ministerio por donde es debido para asi poder radicar, por este motivo no se pueden radicar las facturas.</t>
  </si>
  <si>
    <t>P446805</t>
  </si>
  <si>
    <t>DF-76923852356</t>
  </si>
  <si>
    <t>DF-76923852357</t>
  </si>
  <si>
    <t>P447020</t>
  </si>
  <si>
    <t>DF-76923852358</t>
  </si>
  <si>
    <t>P447719</t>
  </si>
  <si>
    <t>DF-76923852359</t>
  </si>
  <si>
    <t>EVENTO MAR_2020 -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</si>
</sst>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_ [$€-2]\ * #,##0.00_ ;_ [$€-2]\ * \-#,##0.00_ ;_ [$€-2]\ * &quot;-&quot;??_ "/>
    <numFmt numFmtId="168" formatCode="_-* #,##0.00\ _€_-;\-* #,##0.00\ _€_-;_-* &quot;-&quot;??\ _€_-;_-@_-"/>
    <numFmt numFmtId="169" formatCode="_-&quot;$&quot;\ * #,##0.00_-;\-&quot;$&quot;\ * #,##0.00_-;_-&quot;$&quot;\ * &quot;-&quot;??_-;_-@_-"/>
    <numFmt numFmtId="170" formatCode="_(&quot;$&quot;* #,##0.00_);_(&quot;$&quot;* \(#,##0.00\);_(&quot;$&quot;* &quot;-&quot;??_);_(@_)"/>
    <numFmt numFmtId="171" formatCode="&quot;$&quot;#,##0"/>
    <numFmt numFmtId="172" formatCode="##,##0.00_);[Red]\(##,##0.00\)"/>
    <numFmt numFmtId="173" formatCode="_-* #,##0_-;\-* #,##0_-;_-* &quot;-&quot;??_-;_-@_-"/>
    <numFmt numFmtId="174" formatCode="_(* #,##0_);_(* \(#,##0\);_(* &quot;-&quot;_);_(@_)"/>
    <numFmt numFmtId="175" formatCode="dd/mm/yy"/>
    <numFmt numFmtId="176" formatCode="#.##"/>
    <numFmt numFmtId="177" formatCode="_(&quot;$&quot;\ * #,##0_);_(&quot;$&quot;\ * \(#,##0\);_(&quot;$&quot;\ * &quot;-&quot;??_);_(@_)"/>
  </numFmts>
  <fonts count="6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2"/>
      <color indexed="8"/>
      <name val="Calibri"/>
      <family val="2"/>
    </font>
    <font>
      <sz val="10"/>
      <color indexed="12"/>
      <name val="Arial"/>
      <family val="2"/>
    </font>
    <font>
      <sz val="11"/>
      <color indexed="60"/>
      <name val="Calibri"/>
      <family val="2"/>
    </font>
    <font>
      <sz val="10"/>
      <name val="Verdana"/>
      <family val="2"/>
    </font>
    <font>
      <sz val="10"/>
      <name val="Arial"/>
      <family val="2"/>
    </font>
    <font>
      <sz val="12"/>
      <color theme="1"/>
      <name val="Calibri"/>
      <family val="2"/>
      <scheme val="minor"/>
    </font>
    <font>
      <sz val="10"/>
      <name val="Verdana   "/>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name val="Calibri"/>
      <family val="2"/>
      <scheme val="minor"/>
    </font>
    <font>
      <b/>
      <sz val="12"/>
      <color rgb="FF000000"/>
      <name val="Calibri"/>
      <family val="2"/>
    </font>
    <font>
      <b/>
      <sz val="11"/>
      <color rgb="FF000000"/>
      <name val="Calibri"/>
      <family val="2"/>
    </font>
    <font>
      <sz val="11"/>
      <name val="Calibri"/>
      <family val="2"/>
      <scheme val="minor"/>
    </font>
    <font>
      <i/>
      <sz val="10"/>
      <name val="Arial"/>
      <family val="2"/>
    </font>
    <font>
      <sz val="10"/>
      <name val="Arial"/>
    </font>
    <font>
      <sz val="14"/>
      <name val="Lucida Fax"/>
      <family val="1"/>
    </font>
    <font>
      <sz val="12"/>
      <name val="Lucida Fax"/>
      <family val="1"/>
    </font>
    <font>
      <b/>
      <sz val="14"/>
      <name val="Lucida Fax"/>
      <family val="1"/>
    </font>
    <font>
      <b/>
      <sz val="10"/>
      <name val="Arial"/>
      <family val="2"/>
    </font>
    <font>
      <sz val="8"/>
      <name val="Arial"/>
      <family val="2"/>
    </font>
    <font>
      <sz val="11"/>
      <name val="Arial"/>
      <family val="2"/>
    </font>
    <font>
      <b/>
      <sz val="11"/>
      <name val="Arial"/>
      <family val="2"/>
    </font>
    <font>
      <sz val="11"/>
      <name val="Agency FB"/>
      <family val="2"/>
    </font>
    <font>
      <u/>
      <sz val="10"/>
      <color theme="10"/>
      <name val="Arial"/>
      <family val="2"/>
    </font>
    <font>
      <u/>
      <sz val="11"/>
      <color theme="10"/>
      <name val="Arial"/>
      <family val="2"/>
    </font>
    <font>
      <sz val="10"/>
      <name val="Calibri"/>
      <family val="2"/>
      <scheme val="minor"/>
    </font>
    <font>
      <b/>
      <i/>
      <sz val="11"/>
      <name val="Calibri"/>
      <family val="2"/>
      <scheme val="minor"/>
    </font>
    <font>
      <sz val="11"/>
      <color theme="1"/>
      <name val="Liberation Sans"/>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rgb="FF92D050"/>
        <bgColor indexed="64"/>
      </patternFill>
    </fill>
    <fill>
      <patternFill patternType="solid">
        <fgColor rgb="FF92D050"/>
        <bgColor rgb="FF000000"/>
      </patternFill>
    </fill>
    <fill>
      <patternFill patternType="solid">
        <fgColor rgb="FFDDDDDD"/>
        <bgColor indexed="64"/>
      </patternFill>
    </fill>
    <fill>
      <patternFill patternType="solid">
        <fgColor theme="0" tint="-0.14999847407452621"/>
        <bgColor indexed="64"/>
      </patternFill>
    </fill>
    <fill>
      <patternFill patternType="solid">
        <fgColor theme="0" tint="-0.249977111117893"/>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58">
    <xf numFmtId="0" fontId="0" fillId="0" borderId="0"/>
    <xf numFmtId="165" fontId="1" fillId="0" borderId="0" applyFont="0" applyFill="0" applyBorder="0" applyAlignment="0" applyProtection="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4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4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4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1" fillId="35" borderId="0" applyNumberFormat="0" applyBorder="0" applyAlignment="0" applyProtection="0"/>
    <xf numFmtId="0" fontId="11" fillId="6" borderId="4" applyNumberFormat="0" applyAlignment="0" applyProtection="0"/>
    <xf numFmtId="0" fontId="11" fillId="6" borderId="4" applyNumberFormat="0" applyAlignment="0" applyProtection="0"/>
    <xf numFmtId="0" fontId="22" fillId="47" borderId="12" applyNumberFormat="0" applyAlignment="0" applyProtection="0"/>
    <xf numFmtId="0" fontId="13" fillId="7" borderId="7" applyNumberFormat="0" applyAlignment="0" applyProtection="0"/>
    <xf numFmtId="0" fontId="13" fillId="7" borderId="7" applyNumberFormat="0" applyAlignment="0" applyProtection="0"/>
    <xf numFmtId="0" fontId="23" fillId="48" borderId="13" applyNumberFormat="0" applyAlignment="0" applyProtection="0"/>
    <xf numFmtId="0" fontId="12" fillId="0" borderId="6" applyNumberFormat="0" applyFill="0" applyAlignment="0" applyProtection="0"/>
    <xf numFmtId="0" fontId="12" fillId="0" borderId="6" applyNumberFormat="0" applyFill="0" applyAlignment="0" applyProtection="0"/>
    <xf numFmtId="0" fontId="24" fillId="0" borderId="14"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5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4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4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0" fillId="52" borderId="0" applyNumberFormat="0" applyBorder="0" applyAlignment="0" applyProtection="0"/>
    <xf numFmtId="0" fontId="9" fillId="5" borderId="4" applyNumberFormat="0" applyAlignment="0" applyProtection="0"/>
    <xf numFmtId="0" fontId="9" fillId="5" borderId="4" applyNumberFormat="0" applyAlignment="0" applyProtection="0"/>
    <xf numFmtId="0" fontId="26" fillId="38" borderId="12" applyNumberFormat="0" applyAlignment="0" applyProtection="0"/>
    <xf numFmtId="167" fontId="18" fillId="0" borderId="0" applyFon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27" fillId="34" borderId="0" applyNumberFormat="0" applyBorder="0" applyAlignment="0" applyProtection="0"/>
    <xf numFmtId="41"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8" fillId="0" borderId="0" applyFont="0" applyFill="0" applyBorder="0" applyAlignment="0" applyProtection="0"/>
    <xf numFmtId="165"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8" fontId="18" fillId="0" borderId="0" applyFont="0" applyFill="0" applyBorder="0" applyAlignment="0" applyProtection="0"/>
    <xf numFmtId="165" fontId="19" fillId="0" borderId="0" applyFont="0" applyFill="0" applyBorder="0" applyAlignment="0" applyProtection="0"/>
    <xf numFmtId="43"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8" fillId="0" borderId="0" applyFont="0" applyFill="0" applyBorder="0" applyAlignment="0" applyProtection="0"/>
    <xf numFmtId="165" fontId="19" fillId="0" borderId="0" applyFont="0" applyFill="0" applyBorder="0" applyAlignment="0" applyProtection="0"/>
    <xf numFmtId="166" fontId="18" fillId="0" borderId="0" applyFont="0" applyFill="0" applyBorder="0" applyAlignment="0" applyProtection="0"/>
    <xf numFmtId="165" fontId="19" fillId="0" borderId="0" applyFont="0" applyFill="0" applyBorder="0" applyAlignment="0" applyProtection="0"/>
    <xf numFmtId="165"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7" fontId="2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70" fontId="29" fillId="0" borderId="0" applyFont="0" applyFill="0" applyBorder="0" applyAlignment="0" applyProtection="0"/>
    <xf numFmtId="164" fontId="19" fillId="0" borderId="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30" fillId="53" borderId="0" applyNumberFormat="0" applyBorder="0" applyAlignment="0" applyProtection="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8" fillId="0" borderId="0"/>
    <xf numFmtId="0" fontId="18" fillId="0" borderId="0"/>
    <xf numFmtId="0" fontId="31" fillId="0" borderId="0"/>
    <xf numFmtId="0" fontId="1" fillId="0" borderId="0"/>
    <xf numFmtId="0" fontId="31" fillId="0" borderId="0"/>
    <xf numFmtId="0" fontId="1" fillId="0" borderId="0"/>
    <xf numFmtId="0" fontId="18" fillId="0" borderId="0"/>
    <xf numFmtId="166" fontId="18" fillId="0" borderId="0" applyFont="0" applyFill="0" applyBorder="0" applyAlignment="0" applyProtection="0"/>
    <xf numFmtId="0" fontId="3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31" fillId="0" borderId="0"/>
    <xf numFmtId="0" fontId="1" fillId="0" borderId="0"/>
    <xf numFmtId="0" fontId="32" fillId="0" borderId="0"/>
    <xf numFmtId="166" fontId="18" fillId="0" borderId="0" applyFont="0" applyFill="0" applyBorder="0" applyAlignment="0" applyProtection="0"/>
    <xf numFmtId="0" fontId="1" fillId="0" borderId="0"/>
    <xf numFmtId="0" fontId="31" fillId="0" borderId="0"/>
    <xf numFmtId="0" fontId="1" fillId="0" borderId="0"/>
    <xf numFmtId="0" fontId="1" fillId="0" borderId="0"/>
    <xf numFmtId="0" fontId="31" fillId="0" borderId="0"/>
    <xf numFmtId="0" fontId="18" fillId="0" borderId="0"/>
    <xf numFmtId="167" fontId="18" fillId="0" borderId="0" applyFont="0" applyFill="0" applyBorder="0" applyAlignment="0" applyProtection="0"/>
    <xf numFmtId="0" fontId="31" fillId="0" borderId="0"/>
    <xf numFmtId="171" fontId="18" fillId="0" borderId="0" applyFont="0" applyFill="0" applyBorder="0" applyAlignment="0" applyProtection="0"/>
    <xf numFmtId="172" fontId="18" fillId="0" borderId="0" applyFont="0" applyFill="0" applyBorder="0" applyAlignment="0" applyProtection="0"/>
    <xf numFmtId="0" fontId="1" fillId="0" borderId="0"/>
    <xf numFmtId="0" fontId="33" fillId="0" borderId="0"/>
    <xf numFmtId="0" fontId="19" fillId="0" borderId="0"/>
    <xf numFmtId="0" fontId="18" fillId="0" borderId="0"/>
    <xf numFmtId="0" fontId="34" fillId="0" borderId="0"/>
    <xf numFmtId="0" fontId="18" fillId="0" borderId="0"/>
    <xf numFmtId="0" fontId="1" fillId="0" borderId="0"/>
    <xf numFmtId="0" fontId="1" fillId="0" borderId="0"/>
    <xf numFmtId="0" fontId="1" fillId="0" borderId="0"/>
    <xf numFmtId="0" fontId="31" fillId="0" borderId="0"/>
    <xf numFmtId="0" fontId="1" fillId="0" borderId="0"/>
    <xf numFmtId="0" fontId="1" fillId="0" borderId="0"/>
    <xf numFmtId="0" fontId="31"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54" borderId="15"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54" borderId="15"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10" fillId="6" borderId="5" applyNumberFormat="0" applyAlignment="0" applyProtection="0"/>
    <xf numFmtId="0" fontId="10" fillId="6" borderId="5" applyNumberFormat="0" applyAlignment="0" applyProtection="0"/>
    <xf numFmtId="0" fontId="35" fillId="47" borderId="16"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38" fillId="0" borderId="17"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9" fillId="0" borderId="18"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5" fillId="0" borderId="1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41" fillId="0" borderId="20" applyNumberFormat="0" applyFill="0" applyAlignment="0" applyProtection="0"/>
    <xf numFmtId="0" fontId="47" fillId="0" borderId="0"/>
    <xf numFmtId="0" fontId="56" fillId="0" borderId="0" applyNumberFormat="0" applyFill="0" applyBorder="0" applyAlignment="0" applyProtection="0"/>
    <xf numFmtId="0" fontId="60" fillId="0" borderId="0"/>
  </cellStyleXfs>
  <cellXfs count="84">
    <xf numFmtId="0" fontId="0" fillId="0" borderId="0" xfId="0"/>
    <xf numFmtId="0" fontId="0" fillId="0" borderId="0" xfId="0"/>
    <xf numFmtId="0" fontId="42" fillId="55" borderId="11" xfId="0" applyFont="1" applyFill="1" applyBorder="1" applyAlignment="1">
      <alignment horizontal="center" vertical="center"/>
    </xf>
    <xf numFmtId="173" fontId="42" fillId="55" borderId="11" xfId="1" applyNumberFormat="1" applyFont="1" applyFill="1" applyBorder="1" applyAlignment="1">
      <alignment horizontal="center" vertical="center"/>
    </xf>
    <xf numFmtId="0" fontId="43" fillId="0" borderId="11" xfId="2" applyFont="1" applyFill="1" applyBorder="1" applyAlignment="1">
      <alignment horizontal="left" vertical="center" wrapText="1"/>
    </xf>
    <xf numFmtId="41" fontId="44" fillId="0" borderId="11" xfId="2" applyNumberFormat="1" applyFont="1" applyFill="1" applyBorder="1"/>
    <xf numFmtId="0" fontId="44" fillId="0" borderId="11" xfId="2" applyFont="1" applyFill="1" applyBorder="1"/>
    <xf numFmtId="0" fontId="18" fillId="0" borderId="11" xfId="2" applyFont="1" applyFill="1" applyBorder="1"/>
    <xf numFmtId="166" fontId="45" fillId="0" borderId="22" xfId="1" applyNumberFormat="1" applyFont="1" applyBorder="1"/>
    <xf numFmtId="0" fontId="45" fillId="0" borderId="11" xfId="0" applyFont="1" applyBorder="1"/>
    <xf numFmtId="166" fontId="45" fillId="0" borderId="11" xfId="0" applyNumberFormat="1" applyFont="1" applyBorder="1"/>
    <xf numFmtId="166" fontId="45" fillId="0" borderId="11" xfId="1" applyNumberFormat="1" applyFont="1" applyBorder="1"/>
    <xf numFmtId="173" fontId="45" fillId="0" borderId="21" xfId="1" applyNumberFormat="1" applyFont="1" applyBorder="1"/>
    <xf numFmtId="166" fontId="45" fillId="0" borderId="0" xfId="0" applyNumberFormat="1" applyFont="1"/>
    <xf numFmtId="0" fontId="45" fillId="0" borderId="0" xfId="0" applyFont="1"/>
    <xf numFmtId="166" fontId="45" fillId="0" borderId="11" xfId="1" applyNumberFormat="1" applyFont="1" applyFill="1" applyBorder="1"/>
    <xf numFmtId="166" fontId="45" fillId="0" borderId="11" xfId="1" applyNumberFormat="1" applyFont="1" applyBorder="1" applyAlignment="1">
      <alignment horizontal="right"/>
    </xf>
    <xf numFmtId="0" fontId="46" fillId="56" borderId="11" xfId="330" applyFont="1" applyFill="1" applyBorder="1"/>
    <xf numFmtId="0" fontId="47" fillId="0" borderId="0" xfId="455"/>
    <xf numFmtId="0" fontId="51" fillId="0" borderId="0" xfId="455" applyFont="1" applyAlignment="1">
      <alignment horizontal="center" vertical="center" wrapText="1"/>
    </xf>
    <xf numFmtId="0" fontId="47" fillId="0" borderId="0" xfId="455" applyAlignment="1">
      <alignment horizontal="center" vertical="center" wrapText="1"/>
    </xf>
    <xf numFmtId="0" fontId="52" fillId="0" borderId="0" xfId="455" applyFont="1"/>
    <xf numFmtId="0" fontId="51" fillId="0" borderId="0" xfId="455" applyFont="1"/>
    <xf numFmtId="176" fontId="51" fillId="0" borderId="0" xfId="455" applyNumberFormat="1" applyFont="1" applyAlignment="1">
      <alignment horizontal="center"/>
    </xf>
    <xf numFmtId="0" fontId="51" fillId="59" borderId="26" xfId="455" applyFont="1" applyFill="1" applyBorder="1" applyAlignment="1">
      <alignment horizontal="center" vertical="center" wrapText="1"/>
    </xf>
    <xf numFmtId="0" fontId="47" fillId="0" borderId="0" xfId="455" applyAlignment="1">
      <alignment wrapText="1"/>
    </xf>
    <xf numFmtId="0" fontId="47" fillId="0" borderId="27" xfId="455" applyBorder="1"/>
    <xf numFmtId="0" fontId="47" fillId="0" borderId="28" xfId="455" applyBorder="1"/>
    <xf numFmtId="14" fontId="47" fillId="0" borderId="28" xfId="455" applyNumberFormat="1" applyBorder="1"/>
    <xf numFmtId="177" fontId="0" fillId="0" borderId="28" xfId="306" applyNumberFormat="1" applyFont="1" applyBorder="1"/>
    <xf numFmtId="177" fontId="0" fillId="0" borderId="29" xfId="306" applyNumberFormat="1" applyFont="1" applyBorder="1"/>
    <xf numFmtId="0" fontId="47" fillId="0" borderId="30" xfId="455" applyBorder="1"/>
    <xf numFmtId="0" fontId="47" fillId="0" borderId="11" xfId="455" applyBorder="1"/>
    <xf numFmtId="14" fontId="47" fillId="0" borderId="11" xfId="455" applyNumberFormat="1" applyBorder="1"/>
    <xf numFmtId="177" fontId="0" fillId="0" borderId="11" xfId="306" applyNumberFormat="1" applyFont="1" applyBorder="1"/>
    <xf numFmtId="177" fontId="0" fillId="0" borderId="31" xfId="306" applyNumberFormat="1" applyFont="1" applyBorder="1"/>
    <xf numFmtId="0" fontId="47" fillId="0" borderId="32" xfId="455" applyBorder="1"/>
    <xf numFmtId="0" fontId="47" fillId="0" borderId="33" xfId="455" applyBorder="1"/>
    <xf numFmtId="14" fontId="47" fillId="0" borderId="33" xfId="455" applyNumberFormat="1" applyBorder="1"/>
    <xf numFmtId="177" fontId="0" fillId="0" borderId="33" xfId="306" applyNumberFormat="1" applyFont="1" applyBorder="1"/>
    <xf numFmtId="177" fontId="0" fillId="0" borderId="34" xfId="306" applyNumberFormat="1" applyFont="1" applyBorder="1"/>
    <xf numFmtId="0" fontId="47" fillId="0" borderId="0" xfId="455" applyAlignment="1">
      <alignment horizontal="center"/>
    </xf>
    <xf numFmtId="177" fontId="51" fillId="60" borderId="38" xfId="455" applyNumberFormat="1" applyFont="1" applyFill="1" applyBorder="1"/>
    <xf numFmtId="177" fontId="0" fillId="0" borderId="38" xfId="306" applyNumberFormat="1" applyFont="1" applyBorder="1"/>
    <xf numFmtId="177" fontId="54" fillId="60" borderId="38" xfId="455" applyNumberFormat="1" applyFont="1" applyFill="1" applyBorder="1"/>
    <xf numFmtId="0" fontId="55" fillId="0" borderId="0" xfId="455" applyFont="1"/>
    <xf numFmtId="0" fontId="57" fillId="0" borderId="0" xfId="456" applyFont="1"/>
    <xf numFmtId="0" fontId="58" fillId="0" borderId="11" xfId="0" applyFont="1" applyFill="1" applyBorder="1" applyAlignment="1">
      <alignment horizontal="center" vertical="center"/>
    </xf>
    <xf numFmtId="174" fontId="58" fillId="0" borderId="11" xfId="0" applyNumberFormat="1" applyFont="1" applyFill="1" applyBorder="1" applyAlignment="1">
      <alignment horizontal="center" vertical="center"/>
    </xf>
    <xf numFmtId="173" fontId="42" fillId="56" borderId="11" xfId="1" applyNumberFormat="1" applyFont="1" applyFill="1" applyBorder="1" applyAlignment="1">
      <alignment horizontal="center" vertical="center"/>
    </xf>
    <xf numFmtId="173" fontId="42" fillId="56" borderId="11" xfId="1" applyNumberFormat="1" applyFont="1" applyFill="1" applyBorder="1" applyAlignment="1">
      <alignment horizontal="center" vertical="center" wrapText="1"/>
    </xf>
    <xf numFmtId="0" fontId="42" fillId="56" borderId="11" xfId="0" applyFont="1" applyFill="1" applyBorder="1" applyAlignment="1">
      <alignment horizontal="center" vertical="center"/>
    </xf>
    <xf numFmtId="0" fontId="42" fillId="56" borderId="11" xfId="0" applyFont="1" applyFill="1" applyBorder="1" applyAlignment="1">
      <alignment vertical="center"/>
    </xf>
    <xf numFmtId="49" fontId="42" fillId="56" borderId="11" xfId="0" applyNumberFormat="1" applyFont="1" applyFill="1" applyBorder="1" applyAlignment="1">
      <alignment vertical="center"/>
    </xf>
    <xf numFmtId="3" fontId="47" fillId="0" borderId="0" xfId="455" applyNumberFormat="1" applyAlignment="1">
      <alignment horizontal="right"/>
    </xf>
    <xf numFmtId="14" fontId="47" fillId="0" borderId="0" xfId="455" applyNumberFormat="1" applyAlignment="1">
      <alignment horizontal="right"/>
    </xf>
    <xf numFmtId="0" fontId="47" fillId="58" borderId="11" xfId="455" applyFill="1" applyBorder="1"/>
    <xf numFmtId="3" fontId="47" fillId="0" borderId="0" xfId="455" applyNumberFormat="1"/>
    <xf numFmtId="166" fontId="14" fillId="0" borderId="0" xfId="0" applyNumberFormat="1" applyFont="1"/>
    <xf numFmtId="14" fontId="47" fillId="0" borderId="11" xfId="455" applyNumberFormat="1" applyBorder="1" applyAlignment="1">
      <alignment horizontal="right"/>
    </xf>
    <xf numFmtId="3" fontId="47" fillId="0" borderId="11" xfId="455" applyNumberFormat="1" applyBorder="1" applyAlignment="1">
      <alignment horizontal="right"/>
    </xf>
    <xf numFmtId="0" fontId="60" fillId="0" borderId="0" xfId="457"/>
    <xf numFmtId="175" fontId="60" fillId="0" borderId="0" xfId="457" applyNumberFormat="1"/>
    <xf numFmtId="166" fontId="14" fillId="0" borderId="11" xfId="0" applyNumberFormat="1" applyFont="1" applyBorder="1"/>
    <xf numFmtId="0" fontId="18" fillId="0" borderId="0" xfId="455" applyFont="1"/>
    <xf numFmtId="176" fontId="50" fillId="0" borderId="0" xfId="455" applyNumberFormat="1" applyFont="1" applyAlignment="1">
      <alignment horizontal="center" vertical="center"/>
    </xf>
    <xf numFmtId="0" fontId="51" fillId="60" borderId="35" xfId="455" applyFont="1" applyFill="1" applyBorder="1" applyAlignment="1">
      <alignment horizontal="center"/>
    </xf>
    <xf numFmtId="0" fontId="51" fillId="60" borderId="36" xfId="455" applyFont="1" applyFill="1" applyBorder="1" applyAlignment="1">
      <alignment horizontal="center"/>
    </xf>
    <xf numFmtId="0" fontId="51" fillId="60" borderId="37" xfId="455" applyFont="1" applyFill="1" applyBorder="1" applyAlignment="1">
      <alignment horizontal="center"/>
    </xf>
    <xf numFmtId="0" fontId="53" fillId="0" borderId="35" xfId="455" applyFont="1" applyBorder="1" applyAlignment="1">
      <alignment horizontal="center"/>
    </xf>
    <xf numFmtId="0" fontId="53" fillId="0" borderId="36" xfId="455" applyFont="1" applyBorder="1" applyAlignment="1">
      <alignment horizontal="center"/>
    </xf>
    <xf numFmtId="0" fontId="53" fillId="0" borderId="37" xfId="455" applyFont="1" applyBorder="1" applyAlignment="1">
      <alignment horizontal="center"/>
    </xf>
    <xf numFmtId="0" fontId="54" fillId="60" borderId="39" xfId="455" applyFont="1" applyFill="1" applyBorder="1" applyAlignment="1">
      <alignment horizontal="center"/>
    </xf>
    <xf numFmtId="0" fontId="54" fillId="60" borderId="40" xfId="455" applyFont="1" applyFill="1" applyBorder="1" applyAlignment="1">
      <alignment horizontal="center"/>
    </xf>
    <xf numFmtId="0" fontId="54" fillId="60" borderId="10" xfId="455" applyFont="1" applyFill="1" applyBorder="1" applyAlignment="1">
      <alignment horizontal="center"/>
    </xf>
    <xf numFmtId="176" fontId="48" fillId="0" borderId="0" xfId="455" applyNumberFormat="1" applyFont="1" applyAlignment="1">
      <alignment horizontal="center" vertical="center"/>
    </xf>
    <xf numFmtId="0" fontId="49" fillId="0" borderId="0" xfId="455" applyFont="1" applyAlignment="1">
      <alignment horizontal="center" vertical="center"/>
    </xf>
    <xf numFmtId="0" fontId="46" fillId="56" borderId="11" xfId="330" applyFont="1" applyFill="1" applyBorder="1" applyAlignment="1">
      <alignment horizontal="center"/>
    </xf>
    <xf numFmtId="0" fontId="59" fillId="56" borderId="11" xfId="0" applyFont="1" applyFill="1" applyBorder="1" applyAlignment="1">
      <alignment horizontal="center"/>
    </xf>
    <xf numFmtId="0" fontId="47" fillId="0" borderId="23" xfId="455" applyBorder="1"/>
    <xf numFmtId="0" fontId="47" fillId="0" borderId="25" xfId="455" applyBorder="1"/>
    <xf numFmtId="0" fontId="47" fillId="0" borderId="24" xfId="455" applyBorder="1"/>
    <xf numFmtId="0" fontId="43" fillId="57" borderId="23" xfId="2" applyFont="1" applyFill="1" applyBorder="1" applyAlignment="1">
      <alignment horizontal="center" vertical="center" wrapText="1"/>
    </xf>
    <xf numFmtId="0" fontId="43" fillId="57" borderId="24" xfId="2" applyFont="1" applyFill="1" applyBorder="1" applyAlignment="1">
      <alignment horizontal="center" vertical="center" wrapText="1"/>
    </xf>
  </cellXfs>
  <cellStyles count="458">
    <cellStyle name="20% - Énfasis1 2" xfId="3" xr:uid="{00000000-0005-0000-0000-000000000000}"/>
    <cellStyle name="20% - Énfasis1 2 2" xfId="4" xr:uid="{00000000-0005-0000-0000-000001000000}"/>
    <cellStyle name="20% - Énfasis1 3" xfId="5" xr:uid="{00000000-0005-0000-0000-000002000000}"/>
    <cellStyle name="20% - Énfasis1 3 2" xfId="6" xr:uid="{00000000-0005-0000-0000-000003000000}"/>
    <cellStyle name="20% - Énfasis1 4" xfId="7" xr:uid="{00000000-0005-0000-0000-000004000000}"/>
    <cellStyle name="20% - Énfasis1 4 2" xfId="8" xr:uid="{00000000-0005-0000-0000-000005000000}"/>
    <cellStyle name="20% - Énfasis1 4 3" xfId="9" xr:uid="{00000000-0005-0000-0000-000006000000}"/>
    <cellStyle name="20% - Énfasis1 5" xfId="10" xr:uid="{00000000-0005-0000-0000-000007000000}"/>
    <cellStyle name="20% - Énfasis1 5 2" xfId="11" xr:uid="{00000000-0005-0000-0000-000008000000}"/>
    <cellStyle name="20% - Énfasis1 6" xfId="12" xr:uid="{00000000-0005-0000-0000-000009000000}"/>
    <cellStyle name="20% - Énfasis1 6 2" xfId="13" xr:uid="{00000000-0005-0000-0000-00000A000000}"/>
    <cellStyle name="20% - Énfasis1 7" xfId="14" xr:uid="{00000000-0005-0000-0000-00000B000000}"/>
    <cellStyle name="20% - Énfasis1 7 2" xfId="15" xr:uid="{00000000-0005-0000-0000-00000C000000}"/>
    <cellStyle name="20% - Énfasis1 8" xfId="16" xr:uid="{00000000-0005-0000-0000-00000D000000}"/>
    <cellStyle name="20% - Énfasis1 8 2" xfId="17" xr:uid="{00000000-0005-0000-0000-00000E000000}"/>
    <cellStyle name="20% - Énfasis1 9" xfId="18" xr:uid="{00000000-0005-0000-0000-00000F000000}"/>
    <cellStyle name="20% - Énfasis1 9 2" xfId="19" xr:uid="{00000000-0005-0000-0000-000010000000}"/>
    <cellStyle name="20% - Énfasis2 2" xfId="20" xr:uid="{00000000-0005-0000-0000-000011000000}"/>
    <cellStyle name="20% - Énfasis2 2 2" xfId="21" xr:uid="{00000000-0005-0000-0000-000012000000}"/>
    <cellStyle name="20% - Énfasis2 3" xfId="22" xr:uid="{00000000-0005-0000-0000-000013000000}"/>
    <cellStyle name="20% - Énfasis2 3 2" xfId="23" xr:uid="{00000000-0005-0000-0000-000014000000}"/>
    <cellStyle name="20% - Énfasis2 4" xfId="24" xr:uid="{00000000-0005-0000-0000-000015000000}"/>
    <cellStyle name="20% - Énfasis2 4 2" xfId="25" xr:uid="{00000000-0005-0000-0000-000016000000}"/>
    <cellStyle name="20% - Énfasis2 4 3" xfId="26" xr:uid="{00000000-0005-0000-0000-000017000000}"/>
    <cellStyle name="20% - Énfasis2 5" xfId="27" xr:uid="{00000000-0005-0000-0000-000018000000}"/>
    <cellStyle name="20% - Énfasis2 5 2" xfId="28" xr:uid="{00000000-0005-0000-0000-000019000000}"/>
    <cellStyle name="20% - Énfasis2 6" xfId="29" xr:uid="{00000000-0005-0000-0000-00001A000000}"/>
    <cellStyle name="20% - Énfasis2 6 2" xfId="30" xr:uid="{00000000-0005-0000-0000-00001B000000}"/>
    <cellStyle name="20% - Énfasis2 7" xfId="31" xr:uid="{00000000-0005-0000-0000-00001C000000}"/>
    <cellStyle name="20% - Énfasis2 7 2" xfId="32" xr:uid="{00000000-0005-0000-0000-00001D000000}"/>
    <cellStyle name="20% - Énfasis2 8" xfId="33" xr:uid="{00000000-0005-0000-0000-00001E000000}"/>
    <cellStyle name="20% - Énfasis2 8 2" xfId="34" xr:uid="{00000000-0005-0000-0000-00001F000000}"/>
    <cellStyle name="20% - Énfasis2 9" xfId="35" xr:uid="{00000000-0005-0000-0000-000020000000}"/>
    <cellStyle name="20% - Énfasis2 9 2" xfId="36" xr:uid="{00000000-0005-0000-0000-000021000000}"/>
    <cellStyle name="20% - Énfasis3 2" xfId="37" xr:uid="{00000000-0005-0000-0000-000022000000}"/>
    <cellStyle name="20% - Énfasis3 2 2" xfId="38" xr:uid="{00000000-0005-0000-0000-000023000000}"/>
    <cellStyle name="20% - Énfasis3 3" xfId="39" xr:uid="{00000000-0005-0000-0000-000024000000}"/>
    <cellStyle name="20% - Énfasis3 3 2" xfId="40" xr:uid="{00000000-0005-0000-0000-000025000000}"/>
    <cellStyle name="20% - Énfasis3 4" xfId="41" xr:uid="{00000000-0005-0000-0000-000026000000}"/>
    <cellStyle name="20% - Énfasis3 4 2" xfId="42" xr:uid="{00000000-0005-0000-0000-000027000000}"/>
    <cellStyle name="20% - Énfasis3 4 3" xfId="43" xr:uid="{00000000-0005-0000-0000-000028000000}"/>
    <cellStyle name="20% - Énfasis3 5" xfId="44" xr:uid="{00000000-0005-0000-0000-000029000000}"/>
    <cellStyle name="20% - Énfasis3 5 2" xfId="45" xr:uid="{00000000-0005-0000-0000-00002A000000}"/>
    <cellStyle name="20% - Énfasis3 6" xfId="46" xr:uid="{00000000-0005-0000-0000-00002B000000}"/>
    <cellStyle name="20% - Énfasis3 6 2" xfId="47" xr:uid="{00000000-0005-0000-0000-00002C000000}"/>
    <cellStyle name="20% - Énfasis3 7" xfId="48" xr:uid="{00000000-0005-0000-0000-00002D000000}"/>
    <cellStyle name="20% - Énfasis3 7 2" xfId="49" xr:uid="{00000000-0005-0000-0000-00002E000000}"/>
    <cellStyle name="20% - Énfasis3 8" xfId="50" xr:uid="{00000000-0005-0000-0000-00002F000000}"/>
    <cellStyle name="20% - Énfasis3 8 2" xfId="51" xr:uid="{00000000-0005-0000-0000-000030000000}"/>
    <cellStyle name="20% - Énfasis3 9" xfId="52" xr:uid="{00000000-0005-0000-0000-000031000000}"/>
    <cellStyle name="20% - Énfasis3 9 2" xfId="53" xr:uid="{00000000-0005-0000-0000-000032000000}"/>
    <cellStyle name="20% - Énfasis4 2" xfId="54" xr:uid="{00000000-0005-0000-0000-000033000000}"/>
    <cellStyle name="20% - Énfasis4 2 2" xfId="55" xr:uid="{00000000-0005-0000-0000-000034000000}"/>
    <cellStyle name="20% - Énfasis4 3" xfId="56" xr:uid="{00000000-0005-0000-0000-000035000000}"/>
    <cellStyle name="20% - Énfasis4 3 2" xfId="57" xr:uid="{00000000-0005-0000-0000-000036000000}"/>
    <cellStyle name="20% - Énfasis4 4" xfId="58" xr:uid="{00000000-0005-0000-0000-000037000000}"/>
    <cellStyle name="20% - Énfasis4 4 2" xfId="59" xr:uid="{00000000-0005-0000-0000-000038000000}"/>
    <cellStyle name="20% - Énfasis4 4 3" xfId="60" xr:uid="{00000000-0005-0000-0000-000039000000}"/>
    <cellStyle name="20% - Énfasis4 5" xfId="61" xr:uid="{00000000-0005-0000-0000-00003A000000}"/>
    <cellStyle name="20% - Énfasis4 5 2" xfId="62" xr:uid="{00000000-0005-0000-0000-00003B000000}"/>
    <cellStyle name="20% - Énfasis4 6" xfId="63" xr:uid="{00000000-0005-0000-0000-00003C000000}"/>
    <cellStyle name="20% - Énfasis4 6 2" xfId="64" xr:uid="{00000000-0005-0000-0000-00003D000000}"/>
    <cellStyle name="20% - Énfasis4 7" xfId="65" xr:uid="{00000000-0005-0000-0000-00003E000000}"/>
    <cellStyle name="20% - Énfasis4 7 2" xfId="66" xr:uid="{00000000-0005-0000-0000-00003F000000}"/>
    <cellStyle name="20% - Énfasis4 8" xfId="67" xr:uid="{00000000-0005-0000-0000-000040000000}"/>
    <cellStyle name="20% - Énfasis4 8 2" xfId="68" xr:uid="{00000000-0005-0000-0000-000041000000}"/>
    <cellStyle name="20% - Énfasis4 9" xfId="69" xr:uid="{00000000-0005-0000-0000-000042000000}"/>
    <cellStyle name="20% - Énfasis4 9 2" xfId="70" xr:uid="{00000000-0005-0000-0000-000043000000}"/>
    <cellStyle name="20% - Énfasis5 2" xfId="71" xr:uid="{00000000-0005-0000-0000-000044000000}"/>
    <cellStyle name="20% - Énfasis5 2 2" xfId="72" xr:uid="{00000000-0005-0000-0000-000045000000}"/>
    <cellStyle name="20% - Énfasis5 3" xfId="73" xr:uid="{00000000-0005-0000-0000-000046000000}"/>
    <cellStyle name="20% - Énfasis5 3 2" xfId="74" xr:uid="{00000000-0005-0000-0000-000047000000}"/>
    <cellStyle name="20% - Énfasis5 4" xfId="75" xr:uid="{00000000-0005-0000-0000-000048000000}"/>
    <cellStyle name="20% - Énfasis5 4 2" xfId="76" xr:uid="{00000000-0005-0000-0000-000049000000}"/>
    <cellStyle name="20% - Énfasis5 4 3" xfId="77" xr:uid="{00000000-0005-0000-0000-00004A000000}"/>
    <cellStyle name="20% - Énfasis5 5" xfId="78" xr:uid="{00000000-0005-0000-0000-00004B000000}"/>
    <cellStyle name="20% - Énfasis5 5 2" xfId="79" xr:uid="{00000000-0005-0000-0000-00004C000000}"/>
    <cellStyle name="20% - Énfasis5 6" xfId="80" xr:uid="{00000000-0005-0000-0000-00004D000000}"/>
    <cellStyle name="20% - Énfasis5 6 2" xfId="81" xr:uid="{00000000-0005-0000-0000-00004E000000}"/>
    <cellStyle name="20% - Énfasis5 7" xfId="82" xr:uid="{00000000-0005-0000-0000-00004F000000}"/>
    <cellStyle name="20% - Énfasis5 7 2" xfId="83" xr:uid="{00000000-0005-0000-0000-000050000000}"/>
    <cellStyle name="20% - Énfasis5 8" xfId="84" xr:uid="{00000000-0005-0000-0000-000051000000}"/>
    <cellStyle name="20% - Énfasis5 8 2" xfId="85" xr:uid="{00000000-0005-0000-0000-000052000000}"/>
    <cellStyle name="20% - Énfasis5 9" xfId="86" xr:uid="{00000000-0005-0000-0000-000053000000}"/>
    <cellStyle name="20% - Énfasis5 9 2" xfId="87" xr:uid="{00000000-0005-0000-0000-000054000000}"/>
    <cellStyle name="20% - Énfasis6 2" xfId="88" xr:uid="{00000000-0005-0000-0000-000055000000}"/>
    <cellStyle name="20% - Énfasis6 2 2" xfId="89" xr:uid="{00000000-0005-0000-0000-000056000000}"/>
    <cellStyle name="20% - Énfasis6 3" xfId="90" xr:uid="{00000000-0005-0000-0000-000057000000}"/>
    <cellStyle name="20% - Énfasis6 3 2" xfId="91" xr:uid="{00000000-0005-0000-0000-000058000000}"/>
    <cellStyle name="20% - Énfasis6 4" xfId="92" xr:uid="{00000000-0005-0000-0000-000059000000}"/>
    <cellStyle name="20% - Énfasis6 4 2" xfId="93" xr:uid="{00000000-0005-0000-0000-00005A000000}"/>
    <cellStyle name="20% - Énfasis6 4 3" xfId="94" xr:uid="{00000000-0005-0000-0000-00005B000000}"/>
    <cellStyle name="20% - Énfasis6 5" xfId="95" xr:uid="{00000000-0005-0000-0000-00005C000000}"/>
    <cellStyle name="20% - Énfasis6 5 2" xfId="96" xr:uid="{00000000-0005-0000-0000-00005D000000}"/>
    <cellStyle name="20% - Énfasis6 6" xfId="97" xr:uid="{00000000-0005-0000-0000-00005E000000}"/>
    <cellStyle name="20% - Énfasis6 6 2" xfId="98" xr:uid="{00000000-0005-0000-0000-00005F000000}"/>
    <cellStyle name="20% - Énfasis6 7" xfId="99" xr:uid="{00000000-0005-0000-0000-000060000000}"/>
    <cellStyle name="20% - Énfasis6 7 2" xfId="100" xr:uid="{00000000-0005-0000-0000-000061000000}"/>
    <cellStyle name="20% - Énfasis6 8" xfId="101" xr:uid="{00000000-0005-0000-0000-000062000000}"/>
    <cellStyle name="20% - Énfasis6 8 2" xfId="102" xr:uid="{00000000-0005-0000-0000-000063000000}"/>
    <cellStyle name="20% - Énfasis6 9" xfId="103" xr:uid="{00000000-0005-0000-0000-000064000000}"/>
    <cellStyle name="20% - Énfasis6 9 2" xfId="104" xr:uid="{00000000-0005-0000-0000-000065000000}"/>
    <cellStyle name="40% - Énfasis1 2" xfId="105" xr:uid="{00000000-0005-0000-0000-000066000000}"/>
    <cellStyle name="40% - Énfasis1 2 2" xfId="106" xr:uid="{00000000-0005-0000-0000-000067000000}"/>
    <cellStyle name="40% - Énfasis1 3" xfId="107" xr:uid="{00000000-0005-0000-0000-000068000000}"/>
    <cellStyle name="40% - Énfasis1 3 2" xfId="108" xr:uid="{00000000-0005-0000-0000-000069000000}"/>
    <cellStyle name="40% - Énfasis1 4" xfId="109" xr:uid="{00000000-0005-0000-0000-00006A000000}"/>
    <cellStyle name="40% - Énfasis1 4 2" xfId="110" xr:uid="{00000000-0005-0000-0000-00006B000000}"/>
    <cellStyle name="40% - Énfasis1 4 3" xfId="111" xr:uid="{00000000-0005-0000-0000-00006C000000}"/>
    <cellStyle name="40% - Énfasis1 5" xfId="112" xr:uid="{00000000-0005-0000-0000-00006D000000}"/>
    <cellStyle name="40% - Énfasis1 5 2" xfId="113" xr:uid="{00000000-0005-0000-0000-00006E000000}"/>
    <cellStyle name="40% - Énfasis1 6" xfId="114" xr:uid="{00000000-0005-0000-0000-00006F000000}"/>
    <cellStyle name="40% - Énfasis1 6 2" xfId="115" xr:uid="{00000000-0005-0000-0000-000070000000}"/>
    <cellStyle name="40% - Énfasis1 7" xfId="116" xr:uid="{00000000-0005-0000-0000-000071000000}"/>
    <cellStyle name="40% - Énfasis1 7 2" xfId="117" xr:uid="{00000000-0005-0000-0000-000072000000}"/>
    <cellStyle name="40% - Énfasis1 8" xfId="118" xr:uid="{00000000-0005-0000-0000-000073000000}"/>
    <cellStyle name="40% - Énfasis1 8 2" xfId="119" xr:uid="{00000000-0005-0000-0000-000074000000}"/>
    <cellStyle name="40% - Énfasis1 9" xfId="120" xr:uid="{00000000-0005-0000-0000-000075000000}"/>
    <cellStyle name="40% - Énfasis1 9 2" xfId="121" xr:uid="{00000000-0005-0000-0000-000076000000}"/>
    <cellStyle name="40% - Énfasis2 2" xfId="122" xr:uid="{00000000-0005-0000-0000-000077000000}"/>
    <cellStyle name="40% - Énfasis2 2 2" xfId="123" xr:uid="{00000000-0005-0000-0000-000078000000}"/>
    <cellStyle name="40% - Énfasis2 3" xfId="124" xr:uid="{00000000-0005-0000-0000-000079000000}"/>
    <cellStyle name="40% - Énfasis2 3 2" xfId="125" xr:uid="{00000000-0005-0000-0000-00007A000000}"/>
    <cellStyle name="40% - Énfasis2 4" xfId="126" xr:uid="{00000000-0005-0000-0000-00007B000000}"/>
    <cellStyle name="40% - Énfasis2 4 2" xfId="127" xr:uid="{00000000-0005-0000-0000-00007C000000}"/>
    <cellStyle name="40% - Énfasis2 4 3" xfId="128" xr:uid="{00000000-0005-0000-0000-00007D000000}"/>
    <cellStyle name="40% - Énfasis2 5" xfId="129" xr:uid="{00000000-0005-0000-0000-00007E000000}"/>
    <cellStyle name="40% - Énfasis2 5 2" xfId="130" xr:uid="{00000000-0005-0000-0000-00007F000000}"/>
    <cellStyle name="40% - Énfasis2 6" xfId="131" xr:uid="{00000000-0005-0000-0000-000080000000}"/>
    <cellStyle name="40% - Énfasis2 6 2" xfId="132" xr:uid="{00000000-0005-0000-0000-000081000000}"/>
    <cellStyle name="40% - Énfasis2 7" xfId="133" xr:uid="{00000000-0005-0000-0000-000082000000}"/>
    <cellStyle name="40% - Énfasis2 7 2" xfId="134" xr:uid="{00000000-0005-0000-0000-000083000000}"/>
    <cellStyle name="40% - Énfasis2 8" xfId="135" xr:uid="{00000000-0005-0000-0000-000084000000}"/>
    <cellStyle name="40% - Énfasis2 8 2" xfId="136" xr:uid="{00000000-0005-0000-0000-000085000000}"/>
    <cellStyle name="40% - Énfasis2 9" xfId="137" xr:uid="{00000000-0005-0000-0000-000086000000}"/>
    <cellStyle name="40% - Énfasis2 9 2" xfId="138" xr:uid="{00000000-0005-0000-0000-000087000000}"/>
    <cellStyle name="40% - Énfasis3 2" xfId="139" xr:uid="{00000000-0005-0000-0000-000088000000}"/>
    <cellStyle name="40% - Énfasis3 2 2" xfId="140" xr:uid="{00000000-0005-0000-0000-000089000000}"/>
    <cellStyle name="40% - Énfasis3 3" xfId="141" xr:uid="{00000000-0005-0000-0000-00008A000000}"/>
    <cellStyle name="40% - Énfasis3 3 2" xfId="142" xr:uid="{00000000-0005-0000-0000-00008B000000}"/>
    <cellStyle name="40% - Énfasis3 4" xfId="143" xr:uid="{00000000-0005-0000-0000-00008C000000}"/>
    <cellStyle name="40% - Énfasis3 4 2" xfId="144" xr:uid="{00000000-0005-0000-0000-00008D000000}"/>
    <cellStyle name="40% - Énfasis3 4 3" xfId="145" xr:uid="{00000000-0005-0000-0000-00008E000000}"/>
    <cellStyle name="40% - Énfasis3 5" xfId="146" xr:uid="{00000000-0005-0000-0000-00008F000000}"/>
    <cellStyle name="40% - Énfasis3 5 2" xfId="147" xr:uid="{00000000-0005-0000-0000-000090000000}"/>
    <cellStyle name="40% - Énfasis3 6" xfId="148" xr:uid="{00000000-0005-0000-0000-000091000000}"/>
    <cellStyle name="40% - Énfasis3 6 2" xfId="149" xr:uid="{00000000-0005-0000-0000-000092000000}"/>
    <cellStyle name="40% - Énfasis3 7" xfId="150" xr:uid="{00000000-0005-0000-0000-000093000000}"/>
    <cellStyle name="40% - Énfasis3 7 2" xfId="151" xr:uid="{00000000-0005-0000-0000-000094000000}"/>
    <cellStyle name="40% - Énfasis3 8" xfId="152" xr:uid="{00000000-0005-0000-0000-000095000000}"/>
    <cellStyle name="40% - Énfasis3 8 2" xfId="153" xr:uid="{00000000-0005-0000-0000-000096000000}"/>
    <cellStyle name="40% - Énfasis3 9" xfId="154" xr:uid="{00000000-0005-0000-0000-000097000000}"/>
    <cellStyle name="40% - Énfasis3 9 2" xfId="155" xr:uid="{00000000-0005-0000-0000-000098000000}"/>
    <cellStyle name="40% - Énfasis4 2" xfId="156" xr:uid="{00000000-0005-0000-0000-000099000000}"/>
    <cellStyle name="40% - Énfasis4 2 2" xfId="157" xr:uid="{00000000-0005-0000-0000-00009A000000}"/>
    <cellStyle name="40% - Énfasis4 3" xfId="158" xr:uid="{00000000-0005-0000-0000-00009B000000}"/>
    <cellStyle name="40% - Énfasis4 3 2" xfId="159" xr:uid="{00000000-0005-0000-0000-00009C000000}"/>
    <cellStyle name="40% - Énfasis4 4" xfId="160" xr:uid="{00000000-0005-0000-0000-00009D000000}"/>
    <cellStyle name="40% - Énfasis4 4 2" xfId="161" xr:uid="{00000000-0005-0000-0000-00009E000000}"/>
    <cellStyle name="40% - Énfasis4 4 3" xfId="162" xr:uid="{00000000-0005-0000-0000-00009F000000}"/>
    <cellStyle name="40% - Énfasis4 5" xfId="163" xr:uid="{00000000-0005-0000-0000-0000A0000000}"/>
    <cellStyle name="40% - Énfasis4 5 2" xfId="164" xr:uid="{00000000-0005-0000-0000-0000A1000000}"/>
    <cellStyle name="40% - Énfasis4 6" xfId="165" xr:uid="{00000000-0005-0000-0000-0000A2000000}"/>
    <cellStyle name="40% - Énfasis4 6 2" xfId="166" xr:uid="{00000000-0005-0000-0000-0000A3000000}"/>
    <cellStyle name="40% - Énfasis4 7" xfId="167" xr:uid="{00000000-0005-0000-0000-0000A4000000}"/>
    <cellStyle name="40% - Énfasis4 7 2" xfId="168" xr:uid="{00000000-0005-0000-0000-0000A5000000}"/>
    <cellStyle name="40% - Énfasis4 8" xfId="169" xr:uid="{00000000-0005-0000-0000-0000A6000000}"/>
    <cellStyle name="40% - Énfasis4 8 2" xfId="170" xr:uid="{00000000-0005-0000-0000-0000A7000000}"/>
    <cellStyle name="40% - Énfasis4 9" xfId="171" xr:uid="{00000000-0005-0000-0000-0000A8000000}"/>
    <cellStyle name="40% - Énfasis4 9 2" xfId="172" xr:uid="{00000000-0005-0000-0000-0000A9000000}"/>
    <cellStyle name="40% - Énfasis5 2" xfId="173" xr:uid="{00000000-0005-0000-0000-0000AA000000}"/>
    <cellStyle name="40% - Énfasis5 2 2" xfId="174" xr:uid="{00000000-0005-0000-0000-0000AB000000}"/>
    <cellStyle name="40% - Énfasis5 3" xfId="175" xr:uid="{00000000-0005-0000-0000-0000AC000000}"/>
    <cellStyle name="40% - Énfasis5 3 2" xfId="176" xr:uid="{00000000-0005-0000-0000-0000AD000000}"/>
    <cellStyle name="40% - Énfasis5 4" xfId="177" xr:uid="{00000000-0005-0000-0000-0000AE000000}"/>
    <cellStyle name="40% - Énfasis5 4 2" xfId="178" xr:uid="{00000000-0005-0000-0000-0000AF000000}"/>
    <cellStyle name="40% - Énfasis5 4 3" xfId="179" xr:uid="{00000000-0005-0000-0000-0000B0000000}"/>
    <cellStyle name="40% - Énfasis5 5" xfId="180" xr:uid="{00000000-0005-0000-0000-0000B1000000}"/>
    <cellStyle name="40% - Énfasis5 5 2" xfId="181" xr:uid="{00000000-0005-0000-0000-0000B2000000}"/>
    <cellStyle name="40% - Énfasis5 6" xfId="182" xr:uid="{00000000-0005-0000-0000-0000B3000000}"/>
    <cellStyle name="40% - Énfasis5 6 2" xfId="183" xr:uid="{00000000-0005-0000-0000-0000B4000000}"/>
    <cellStyle name="40% - Énfasis5 7" xfId="184" xr:uid="{00000000-0005-0000-0000-0000B5000000}"/>
    <cellStyle name="40% - Énfasis5 7 2" xfId="185" xr:uid="{00000000-0005-0000-0000-0000B6000000}"/>
    <cellStyle name="40% - Énfasis5 8" xfId="186" xr:uid="{00000000-0005-0000-0000-0000B7000000}"/>
    <cellStyle name="40% - Énfasis5 8 2" xfId="187" xr:uid="{00000000-0005-0000-0000-0000B8000000}"/>
    <cellStyle name="40% - Énfasis5 9" xfId="188" xr:uid="{00000000-0005-0000-0000-0000B9000000}"/>
    <cellStyle name="40% - Énfasis5 9 2" xfId="189" xr:uid="{00000000-0005-0000-0000-0000BA000000}"/>
    <cellStyle name="40% - Énfasis6 2" xfId="190" xr:uid="{00000000-0005-0000-0000-0000BB000000}"/>
    <cellStyle name="40% - Énfasis6 2 2" xfId="191" xr:uid="{00000000-0005-0000-0000-0000BC000000}"/>
    <cellStyle name="40% - Énfasis6 3" xfId="192" xr:uid="{00000000-0005-0000-0000-0000BD000000}"/>
    <cellStyle name="40% - Énfasis6 3 2" xfId="193" xr:uid="{00000000-0005-0000-0000-0000BE000000}"/>
    <cellStyle name="40% - Énfasis6 4" xfId="194" xr:uid="{00000000-0005-0000-0000-0000BF000000}"/>
    <cellStyle name="40% - Énfasis6 4 2" xfId="195" xr:uid="{00000000-0005-0000-0000-0000C0000000}"/>
    <cellStyle name="40% - Énfasis6 4 3" xfId="196" xr:uid="{00000000-0005-0000-0000-0000C1000000}"/>
    <cellStyle name="40% - Énfasis6 5" xfId="197" xr:uid="{00000000-0005-0000-0000-0000C2000000}"/>
    <cellStyle name="40% - Énfasis6 5 2" xfId="198" xr:uid="{00000000-0005-0000-0000-0000C3000000}"/>
    <cellStyle name="40% - Énfasis6 6" xfId="199" xr:uid="{00000000-0005-0000-0000-0000C4000000}"/>
    <cellStyle name="40% - Énfasis6 6 2" xfId="200" xr:uid="{00000000-0005-0000-0000-0000C5000000}"/>
    <cellStyle name="40% - Énfasis6 7" xfId="201" xr:uid="{00000000-0005-0000-0000-0000C6000000}"/>
    <cellStyle name="40% - Énfasis6 7 2" xfId="202" xr:uid="{00000000-0005-0000-0000-0000C7000000}"/>
    <cellStyle name="40% - Énfasis6 8" xfId="203" xr:uid="{00000000-0005-0000-0000-0000C8000000}"/>
    <cellStyle name="40% - Énfasis6 8 2" xfId="204" xr:uid="{00000000-0005-0000-0000-0000C9000000}"/>
    <cellStyle name="40% - Énfasis6 9" xfId="205" xr:uid="{00000000-0005-0000-0000-0000CA000000}"/>
    <cellStyle name="40% - Énfasis6 9 2" xfId="206" xr:uid="{00000000-0005-0000-0000-0000CB000000}"/>
    <cellStyle name="60% - Énfasis1 2" xfId="207" xr:uid="{00000000-0005-0000-0000-0000CC000000}"/>
    <cellStyle name="60% - Énfasis1 3" xfId="208" xr:uid="{00000000-0005-0000-0000-0000CD000000}"/>
    <cellStyle name="60% - Énfasis1 4" xfId="209" xr:uid="{00000000-0005-0000-0000-0000CE000000}"/>
    <cellStyle name="60% - Énfasis2 2" xfId="210" xr:uid="{00000000-0005-0000-0000-0000CF000000}"/>
    <cellStyle name="60% - Énfasis2 3" xfId="211" xr:uid="{00000000-0005-0000-0000-0000D0000000}"/>
    <cellStyle name="60% - Énfasis2 4" xfId="212" xr:uid="{00000000-0005-0000-0000-0000D1000000}"/>
    <cellStyle name="60% - Énfasis3 2" xfId="213" xr:uid="{00000000-0005-0000-0000-0000D2000000}"/>
    <cellStyle name="60% - Énfasis3 3" xfId="214" xr:uid="{00000000-0005-0000-0000-0000D3000000}"/>
    <cellStyle name="60% - Énfasis3 4" xfId="215" xr:uid="{00000000-0005-0000-0000-0000D4000000}"/>
    <cellStyle name="60% - Énfasis4 2" xfId="216" xr:uid="{00000000-0005-0000-0000-0000D5000000}"/>
    <cellStyle name="60% - Énfasis4 3" xfId="217" xr:uid="{00000000-0005-0000-0000-0000D6000000}"/>
    <cellStyle name="60% - Énfasis4 4" xfId="218" xr:uid="{00000000-0005-0000-0000-0000D7000000}"/>
    <cellStyle name="60% - Énfasis5 2" xfId="219" xr:uid="{00000000-0005-0000-0000-0000D8000000}"/>
    <cellStyle name="60% - Énfasis5 3" xfId="220" xr:uid="{00000000-0005-0000-0000-0000D9000000}"/>
    <cellStyle name="60% - Énfasis5 4" xfId="221" xr:uid="{00000000-0005-0000-0000-0000DA000000}"/>
    <cellStyle name="60% - Énfasis6 2" xfId="222" xr:uid="{00000000-0005-0000-0000-0000DB000000}"/>
    <cellStyle name="60% - Énfasis6 3" xfId="223" xr:uid="{00000000-0005-0000-0000-0000DC000000}"/>
    <cellStyle name="60% - Énfasis6 4" xfId="224" xr:uid="{00000000-0005-0000-0000-0000DD000000}"/>
    <cellStyle name="Buena 2" xfId="225" xr:uid="{00000000-0005-0000-0000-0000DE000000}"/>
    <cellStyle name="Buena 3" xfId="226" xr:uid="{00000000-0005-0000-0000-0000DF000000}"/>
    <cellStyle name="Buena 4" xfId="227" xr:uid="{00000000-0005-0000-0000-0000E0000000}"/>
    <cellStyle name="Cálculo 2" xfId="228" xr:uid="{00000000-0005-0000-0000-0000E1000000}"/>
    <cellStyle name="Cálculo 3" xfId="229" xr:uid="{00000000-0005-0000-0000-0000E2000000}"/>
    <cellStyle name="Cálculo 4" xfId="230" xr:uid="{00000000-0005-0000-0000-0000E3000000}"/>
    <cellStyle name="Celda de comprobación 2" xfId="231" xr:uid="{00000000-0005-0000-0000-0000E4000000}"/>
    <cellStyle name="Celda de comprobación 3" xfId="232" xr:uid="{00000000-0005-0000-0000-0000E5000000}"/>
    <cellStyle name="Celda de comprobación 4" xfId="233" xr:uid="{00000000-0005-0000-0000-0000E6000000}"/>
    <cellStyle name="Celda vinculada 2" xfId="234" xr:uid="{00000000-0005-0000-0000-0000E7000000}"/>
    <cellStyle name="Celda vinculada 3" xfId="235" xr:uid="{00000000-0005-0000-0000-0000E8000000}"/>
    <cellStyle name="Celda vinculada 4" xfId="236" xr:uid="{00000000-0005-0000-0000-0000E9000000}"/>
    <cellStyle name="Encabezado 4 2" xfId="237" xr:uid="{00000000-0005-0000-0000-0000EA000000}"/>
    <cellStyle name="Encabezado 4 3" xfId="238" xr:uid="{00000000-0005-0000-0000-0000EB000000}"/>
    <cellStyle name="Encabezado 4 4" xfId="239" xr:uid="{00000000-0005-0000-0000-0000EC000000}"/>
    <cellStyle name="Énfasis1 2" xfId="240" xr:uid="{00000000-0005-0000-0000-0000ED000000}"/>
    <cellStyle name="Énfasis1 3" xfId="241" xr:uid="{00000000-0005-0000-0000-0000EE000000}"/>
    <cellStyle name="Énfasis1 4" xfId="242" xr:uid="{00000000-0005-0000-0000-0000EF000000}"/>
    <cellStyle name="Énfasis2 2" xfId="243" xr:uid="{00000000-0005-0000-0000-0000F0000000}"/>
    <cellStyle name="Énfasis2 3" xfId="244" xr:uid="{00000000-0005-0000-0000-0000F1000000}"/>
    <cellStyle name="Énfasis2 4" xfId="245" xr:uid="{00000000-0005-0000-0000-0000F2000000}"/>
    <cellStyle name="Énfasis3 2" xfId="246" xr:uid="{00000000-0005-0000-0000-0000F3000000}"/>
    <cellStyle name="Énfasis3 3" xfId="247" xr:uid="{00000000-0005-0000-0000-0000F4000000}"/>
    <cellStyle name="Énfasis3 4" xfId="248" xr:uid="{00000000-0005-0000-0000-0000F5000000}"/>
    <cellStyle name="Énfasis4 2" xfId="249" xr:uid="{00000000-0005-0000-0000-0000F6000000}"/>
    <cellStyle name="Énfasis4 3" xfId="250" xr:uid="{00000000-0005-0000-0000-0000F7000000}"/>
    <cellStyle name="Énfasis4 4" xfId="251" xr:uid="{00000000-0005-0000-0000-0000F8000000}"/>
    <cellStyle name="Énfasis5 2" xfId="252" xr:uid="{00000000-0005-0000-0000-0000F9000000}"/>
    <cellStyle name="Énfasis5 3" xfId="253" xr:uid="{00000000-0005-0000-0000-0000FA000000}"/>
    <cellStyle name="Énfasis5 4" xfId="254" xr:uid="{00000000-0005-0000-0000-0000FB000000}"/>
    <cellStyle name="Énfasis6 2" xfId="255" xr:uid="{00000000-0005-0000-0000-0000FC000000}"/>
    <cellStyle name="Énfasis6 3" xfId="256" xr:uid="{00000000-0005-0000-0000-0000FD000000}"/>
    <cellStyle name="Énfasis6 4" xfId="257" xr:uid="{00000000-0005-0000-0000-0000FE000000}"/>
    <cellStyle name="Entrada 2" xfId="258" xr:uid="{00000000-0005-0000-0000-0000FF000000}"/>
    <cellStyle name="Entrada 3" xfId="259" xr:uid="{00000000-0005-0000-0000-000000010000}"/>
    <cellStyle name="Entrada 4" xfId="260" xr:uid="{00000000-0005-0000-0000-000001010000}"/>
    <cellStyle name="Euro" xfId="261" xr:uid="{00000000-0005-0000-0000-000002010000}"/>
    <cellStyle name="Hipervínculo 2" xfId="456" xr:uid="{399328B2-37FA-4DB8-8492-5EF8CFE14CEB}"/>
    <cellStyle name="Incorrecto 2" xfId="262" xr:uid="{00000000-0005-0000-0000-000003010000}"/>
    <cellStyle name="Incorrecto 3" xfId="263" xr:uid="{00000000-0005-0000-0000-000004010000}"/>
    <cellStyle name="Incorrecto 4" xfId="264" xr:uid="{00000000-0005-0000-0000-000005010000}"/>
    <cellStyle name="Millares" xfId="1" builtinId="3"/>
    <cellStyle name="Millares [0] 2" xfId="265" xr:uid="{00000000-0005-0000-0000-000007010000}"/>
    <cellStyle name="Millares 10" xfId="266" xr:uid="{00000000-0005-0000-0000-000008010000}"/>
    <cellStyle name="Millares 10 2" xfId="267" xr:uid="{00000000-0005-0000-0000-000009010000}"/>
    <cellStyle name="Millares 11" xfId="268" xr:uid="{00000000-0005-0000-0000-00000A010000}"/>
    <cellStyle name="Millares 11 2" xfId="269" xr:uid="{00000000-0005-0000-0000-00000B010000}"/>
    <cellStyle name="Millares 12" xfId="270" xr:uid="{00000000-0005-0000-0000-00000C010000}"/>
    <cellStyle name="Millares 13" xfId="271" xr:uid="{00000000-0005-0000-0000-00000D010000}"/>
    <cellStyle name="Millares 14" xfId="272" xr:uid="{00000000-0005-0000-0000-00000E010000}"/>
    <cellStyle name="Millares 15" xfId="273" xr:uid="{00000000-0005-0000-0000-00000F010000}"/>
    <cellStyle name="Millares 16" xfId="274" xr:uid="{00000000-0005-0000-0000-000010010000}"/>
    <cellStyle name="Millares 17" xfId="275" xr:uid="{00000000-0005-0000-0000-000011010000}"/>
    <cellStyle name="Millares 2" xfId="276" xr:uid="{00000000-0005-0000-0000-000012010000}"/>
    <cellStyle name="Millares 2 2" xfId="277" xr:uid="{00000000-0005-0000-0000-000013010000}"/>
    <cellStyle name="Millares 2 3" xfId="278" xr:uid="{00000000-0005-0000-0000-000014010000}"/>
    <cellStyle name="Millares 2 4" xfId="279" xr:uid="{00000000-0005-0000-0000-000015010000}"/>
    <cellStyle name="Millares 3" xfId="280" xr:uid="{00000000-0005-0000-0000-000016010000}"/>
    <cellStyle name="Millares 3 2" xfId="281" xr:uid="{00000000-0005-0000-0000-000017010000}"/>
    <cellStyle name="Millares 3 2 2" xfId="282" xr:uid="{00000000-0005-0000-0000-000018010000}"/>
    <cellStyle name="Millares 3 3" xfId="283" xr:uid="{00000000-0005-0000-0000-000019010000}"/>
    <cellStyle name="Millares 3 3 2" xfId="284" xr:uid="{00000000-0005-0000-0000-00001A010000}"/>
    <cellStyle name="Millares 3 4" xfId="285" xr:uid="{00000000-0005-0000-0000-00001B010000}"/>
    <cellStyle name="Millares 3 5" xfId="286" xr:uid="{00000000-0005-0000-0000-00001C010000}"/>
    <cellStyle name="Millares 4" xfId="287" xr:uid="{00000000-0005-0000-0000-00001D010000}"/>
    <cellStyle name="Millares 4 2" xfId="288" xr:uid="{00000000-0005-0000-0000-00001E010000}"/>
    <cellStyle name="Millares 5" xfId="289" xr:uid="{00000000-0005-0000-0000-00001F010000}"/>
    <cellStyle name="Millares 5 2" xfId="290" xr:uid="{00000000-0005-0000-0000-000020010000}"/>
    <cellStyle name="Millares 5 3" xfId="291" xr:uid="{00000000-0005-0000-0000-000021010000}"/>
    <cellStyle name="Millares 5 4" xfId="292" xr:uid="{00000000-0005-0000-0000-000022010000}"/>
    <cellStyle name="Millares 6" xfId="293" xr:uid="{00000000-0005-0000-0000-000023010000}"/>
    <cellStyle name="Millares 6 2" xfId="294" xr:uid="{00000000-0005-0000-0000-000024010000}"/>
    <cellStyle name="Millares 6 3" xfId="295" xr:uid="{00000000-0005-0000-0000-000025010000}"/>
    <cellStyle name="Millares 7" xfId="296" xr:uid="{00000000-0005-0000-0000-000026010000}"/>
    <cellStyle name="Millares 7 2" xfId="297" xr:uid="{00000000-0005-0000-0000-000027010000}"/>
    <cellStyle name="Millares 8" xfId="298" xr:uid="{00000000-0005-0000-0000-000028010000}"/>
    <cellStyle name="Millares 8 2" xfId="299" xr:uid="{00000000-0005-0000-0000-000029010000}"/>
    <cellStyle name="Millares 9" xfId="300" xr:uid="{00000000-0005-0000-0000-00002A010000}"/>
    <cellStyle name="Millares 9 2" xfId="301" xr:uid="{00000000-0005-0000-0000-00002B010000}"/>
    <cellStyle name="Moneda [0] 2" xfId="302" xr:uid="{00000000-0005-0000-0000-00002C010000}"/>
    <cellStyle name="Moneda 2" xfId="303" xr:uid="{00000000-0005-0000-0000-00002D010000}"/>
    <cellStyle name="Moneda 2 2" xfId="304" xr:uid="{00000000-0005-0000-0000-00002E010000}"/>
    <cellStyle name="Moneda 2 3" xfId="305" xr:uid="{00000000-0005-0000-0000-00002F010000}"/>
    <cellStyle name="Moneda 3" xfId="306" xr:uid="{00000000-0005-0000-0000-000030010000}"/>
    <cellStyle name="Moneda 3 2" xfId="307" xr:uid="{00000000-0005-0000-0000-000031010000}"/>
    <cellStyle name="Moneda 3 3" xfId="308" xr:uid="{00000000-0005-0000-0000-000032010000}"/>
    <cellStyle name="Moneda 4" xfId="309" xr:uid="{00000000-0005-0000-0000-000033010000}"/>
    <cellStyle name="Neutral 2" xfId="310" xr:uid="{00000000-0005-0000-0000-000034010000}"/>
    <cellStyle name="Neutral 3" xfId="311" xr:uid="{00000000-0005-0000-0000-000035010000}"/>
    <cellStyle name="Neutral 4" xfId="312" xr:uid="{00000000-0005-0000-0000-000036010000}"/>
    <cellStyle name="Normal" xfId="0" builtinId="0"/>
    <cellStyle name="Normal 10" xfId="313" xr:uid="{00000000-0005-0000-0000-000038010000}"/>
    <cellStyle name="Normal 10 2" xfId="314" xr:uid="{00000000-0005-0000-0000-000039010000}"/>
    <cellStyle name="Normal 10 3" xfId="315" xr:uid="{00000000-0005-0000-0000-00003A010000}"/>
    <cellStyle name="Normal 11" xfId="316" xr:uid="{00000000-0005-0000-0000-00003B010000}"/>
    <cellStyle name="Normal 11 2" xfId="317" xr:uid="{00000000-0005-0000-0000-00003C010000}"/>
    <cellStyle name="Normal 11 3" xfId="318" xr:uid="{00000000-0005-0000-0000-00003D010000}"/>
    <cellStyle name="Normal 12" xfId="319" xr:uid="{00000000-0005-0000-0000-00003E010000}"/>
    <cellStyle name="Normal 12 2" xfId="320" xr:uid="{00000000-0005-0000-0000-00003F010000}"/>
    <cellStyle name="Normal 12 3" xfId="321" xr:uid="{00000000-0005-0000-0000-000040010000}"/>
    <cellStyle name="Normal 13" xfId="322" xr:uid="{00000000-0005-0000-0000-000041010000}"/>
    <cellStyle name="Normal 13 2" xfId="323" xr:uid="{00000000-0005-0000-0000-000042010000}"/>
    <cellStyle name="Normal 13 3" xfId="324" xr:uid="{00000000-0005-0000-0000-000043010000}"/>
    <cellStyle name="Normal 14" xfId="325" xr:uid="{00000000-0005-0000-0000-000044010000}"/>
    <cellStyle name="Normal 14 2" xfId="326" xr:uid="{00000000-0005-0000-0000-000045010000}"/>
    <cellStyle name="Normal 14 3" xfId="327" xr:uid="{00000000-0005-0000-0000-000046010000}"/>
    <cellStyle name="Normal 15" xfId="328" xr:uid="{00000000-0005-0000-0000-000047010000}"/>
    <cellStyle name="Normal 15 2" xfId="329" xr:uid="{00000000-0005-0000-0000-000048010000}"/>
    <cellStyle name="Normal 15 3" xfId="330" xr:uid="{00000000-0005-0000-0000-000049010000}"/>
    <cellStyle name="Normal 16" xfId="331" xr:uid="{00000000-0005-0000-0000-00004A010000}"/>
    <cellStyle name="Normal 16 2" xfId="332" xr:uid="{00000000-0005-0000-0000-00004B010000}"/>
    <cellStyle name="Normal 17" xfId="333" xr:uid="{00000000-0005-0000-0000-00004C010000}"/>
    <cellStyle name="Normal 17 2" xfId="334" xr:uid="{00000000-0005-0000-0000-00004D010000}"/>
    <cellStyle name="Normal 18" xfId="335" xr:uid="{00000000-0005-0000-0000-00004E010000}"/>
    <cellStyle name="Normal 19" xfId="336" xr:uid="{00000000-0005-0000-0000-00004F010000}"/>
    <cellStyle name="Normal 2" xfId="337" xr:uid="{00000000-0005-0000-0000-000050010000}"/>
    <cellStyle name="Normal 2 2" xfId="2" xr:uid="{00000000-0005-0000-0000-000051010000}"/>
    <cellStyle name="Normal 2 2 2" xfId="338" xr:uid="{00000000-0005-0000-0000-000052010000}"/>
    <cellStyle name="Normal 2 2 3" xfId="339" xr:uid="{00000000-0005-0000-0000-000053010000}"/>
    <cellStyle name="Normal 2 2_Hoja3" xfId="340" xr:uid="{00000000-0005-0000-0000-000054010000}"/>
    <cellStyle name="Normal 2 3" xfId="341" xr:uid="{00000000-0005-0000-0000-000055010000}"/>
    <cellStyle name="Normal 2 3 2" xfId="342" xr:uid="{00000000-0005-0000-0000-000056010000}"/>
    <cellStyle name="Normal 2 4" xfId="343" xr:uid="{00000000-0005-0000-0000-000057010000}"/>
    <cellStyle name="Normal 2 5" xfId="344" xr:uid="{00000000-0005-0000-0000-000058010000}"/>
    <cellStyle name="Normal 2 6" xfId="345" xr:uid="{00000000-0005-0000-0000-000059010000}"/>
    <cellStyle name="Normal 2 7" xfId="346" xr:uid="{00000000-0005-0000-0000-00005A010000}"/>
    <cellStyle name="Normal 2 8" xfId="347" xr:uid="{00000000-0005-0000-0000-00005B010000}"/>
    <cellStyle name="Normal 2 9" xfId="348" xr:uid="{00000000-0005-0000-0000-00005C010000}"/>
    <cellStyle name="Normal 2_Hoja3" xfId="349" xr:uid="{00000000-0005-0000-0000-00005D010000}"/>
    <cellStyle name="Normal 20" xfId="455" xr:uid="{001E8BC0-B404-4280-9E81-9509E8F8D77C}"/>
    <cellStyle name="Normal 21" xfId="457" xr:uid="{1FBD54EA-39A3-4F9D-BA90-919F91A6295D}"/>
    <cellStyle name="Normal 3" xfId="350" xr:uid="{00000000-0005-0000-0000-00005E010000}"/>
    <cellStyle name="Normal 3 2" xfId="351" xr:uid="{00000000-0005-0000-0000-00005F010000}"/>
    <cellStyle name="Normal 3 2 2" xfId="352" xr:uid="{00000000-0005-0000-0000-000060010000}"/>
    <cellStyle name="Normal 3 3" xfId="353" xr:uid="{00000000-0005-0000-0000-000061010000}"/>
    <cellStyle name="Normal 3 3 2" xfId="354" xr:uid="{00000000-0005-0000-0000-000062010000}"/>
    <cellStyle name="Normal 3 4" xfId="355" xr:uid="{00000000-0005-0000-0000-000063010000}"/>
    <cellStyle name="Normal 3 4 2" xfId="356" xr:uid="{00000000-0005-0000-0000-000064010000}"/>
    <cellStyle name="Normal 3 5" xfId="357" xr:uid="{00000000-0005-0000-0000-000065010000}"/>
    <cellStyle name="Normal 3 6" xfId="358" xr:uid="{00000000-0005-0000-0000-000066010000}"/>
    <cellStyle name="Normal 4" xfId="359" xr:uid="{00000000-0005-0000-0000-000067010000}"/>
    <cellStyle name="Normal 4 2" xfId="360" xr:uid="{00000000-0005-0000-0000-000068010000}"/>
    <cellStyle name="Normal 4 2 2" xfId="361" xr:uid="{00000000-0005-0000-0000-000069010000}"/>
    <cellStyle name="Normal 5" xfId="362" xr:uid="{00000000-0005-0000-0000-00006A010000}"/>
    <cellStyle name="Normal 5 2" xfId="363" xr:uid="{00000000-0005-0000-0000-00006B010000}"/>
    <cellStyle name="Normal 5 2 2" xfId="364" xr:uid="{00000000-0005-0000-0000-00006C010000}"/>
    <cellStyle name="Normal 6" xfId="365" xr:uid="{00000000-0005-0000-0000-00006D010000}"/>
    <cellStyle name="Normal 6 2" xfId="366" xr:uid="{00000000-0005-0000-0000-00006E010000}"/>
    <cellStyle name="Normal 6 2 2" xfId="367" xr:uid="{00000000-0005-0000-0000-00006F010000}"/>
    <cellStyle name="Normal 6 3" xfId="368" xr:uid="{00000000-0005-0000-0000-000070010000}"/>
    <cellStyle name="Normal 6 4" xfId="369" xr:uid="{00000000-0005-0000-0000-000071010000}"/>
    <cellStyle name="Normal 6 5" xfId="370" xr:uid="{00000000-0005-0000-0000-000072010000}"/>
    <cellStyle name="Normal 7" xfId="371" xr:uid="{00000000-0005-0000-0000-000073010000}"/>
    <cellStyle name="Normal 7 2" xfId="372" xr:uid="{00000000-0005-0000-0000-000074010000}"/>
    <cellStyle name="Normal 7 2 2" xfId="373" xr:uid="{00000000-0005-0000-0000-000075010000}"/>
    <cellStyle name="Normal 7 3" xfId="374" xr:uid="{00000000-0005-0000-0000-000076010000}"/>
    <cellStyle name="Normal 7 4" xfId="375" xr:uid="{00000000-0005-0000-0000-000077010000}"/>
    <cellStyle name="Normal 7 5" xfId="376" xr:uid="{00000000-0005-0000-0000-000078010000}"/>
    <cellStyle name="Normal 8" xfId="377" xr:uid="{00000000-0005-0000-0000-000079010000}"/>
    <cellStyle name="Normal 8 2" xfId="378" xr:uid="{00000000-0005-0000-0000-00007A010000}"/>
    <cellStyle name="Normal 8 3" xfId="379" xr:uid="{00000000-0005-0000-0000-00007B010000}"/>
    <cellStyle name="Normal 9" xfId="380" xr:uid="{00000000-0005-0000-0000-00007C010000}"/>
    <cellStyle name="Normal 9 2" xfId="381" xr:uid="{00000000-0005-0000-0000-00007D010000}"/>
    <cellStyle name="Normal 9 2 2" xfId="382" xr:uid="{00000000-0005-0000-0000-00007E010000}"/>
    <cellStyle name="Notas 10" xfId="383" xr:uid="{00000000-0005-0000-0000-00007F010000}"/>
    <cellStyle name="Notas 10 2" xfId="384" xr:uid="{00000000-0005-0000-0000-000080010000}"/>
    <cellStyle name="Notas 11" xfId="385" xr:uid="{00000000-0005-0000-0000-000081010000}"/>
    <cellStyle name="Notas 11 2" xfId="386" xr:uid="{00000000-0005-0000-0000-000082010000}"/>
    <cellStyle name="Notas 12" xfId="387" xr:uid="{00000000-0005-0000-0000-000083010000}"/>
    <cellStyle name="Notas 12 2" xfId="388" xr:uid="{00000000-0005-0000-0000-000084010000}"/>
    <cellStyle name="Notas 13" xfId="389" xr:uid="{00000000-0005-0000-0000-000085010000}"/>
    <cellStyle name="Notas 13 2" xfId="390" xr:uid="{00000000-0005-0000-0000-000086010000}"/>
    <cellStyle name="Notas 13 3" xfId="391" xr:uid="{00000000-0005-0000-0000-000087010000}"/>
    <cellStyle name="Notas 14" xfId="392" xr:uid="{00000000-0005-0000-0000-000088010000}"/>
    <cellStyle name="Notas 14 2" xfId="393" xr:uid="{00000000-0005-0000-0000-000089010000}"/>
    <cellStyle name="Notas 15" xfId="394" xr:uid="{00000000-0005-0000-0000-00008A010000}"/>
    <cellStyle name="Notas 15 2" xfId="395" xr:uid="{00000000-0005-0000-0000-00008B010000}"/>
    <cellStyle name="Notas 16" xfId="396" xr:uid="{00000000-0005-0000-0000-00008C010000}"/>
    <cellStyle name="Notas 16 2" xfId="397" xr:uid="{00000000-0005-0000-0000-00008D010000}"/>
    <cellStyle name="Notas 17" xfId="398" xr:uid="{00000000-0005-0000-0000-00008E010000}"/>
    <cellStyle name="Notas 17 2" xfId="399" xr:uid="{00000000-0005-0000-0000-00008F010000}"/>
    <cellStyle name="Notas 18" xfId="400" xr:uid="{00000000-0005-0000-0000-000090010000}"/>
    <cellStyle name="Notas 18 2" xfId="401" xr:uid="{00000000-0005-0000-0000-000091010000}"/>
    <cellStyle name="Notas 19" xfId="402" xr:uid="{00000000-0005-0000-0000-000092010000}"/>
    <cellStyle name="Notas 19 2" xfId="403" xr:uid="{00000000-0005-0000-0000-000093010000}"/>
    <cellStyle name="Notas 2" xfId="404" xr:uid="{00000000-0005-0000-0000-000094010000}"/>
    <cellStyle name="Notas 2 2" xfId="405" xr:uid="{00000000-0005-0000-0000-000095010000}"/>
    <cellStyle name="Notas 2 2 2" xfId="406" xr:uid="{00000000-0005-0000-0000-000096010000}"/>
    <cellStyle name="Notas 20" xfId="407" xr:uid="{00000000-0005-0000-0000-000097010000}"/>
    <cellStyle name="Notas 20 2" xfId="408" xr:uid="{00000000-0005-0000-0000-000098010000}"/>
    <cellStyle name="Notas 21" xfId="409" xr:uid="{00000000-0005-0000-0000-000099010000}"/>
    <cellStyle name="Notas 21 2" xfId="410" xr:uid="{00000000-0005-0000-0000-00009A010000}"/>
    <cellStyle name="Notas 22" xfId="411" xr:uid="{00000000-0005-0000-0000-00009B010000}"/>
    <cellStyle name="Notas 22 2" xfId="412" xr:uid="{00000000-0005-0000-0000-00009C010000}"/>
    <cellStyle name="Notas 23" xfId="413" xr:uid="{00000000-0005-0000-0000-00009D010000}"/>
    <cellStyle name="Notas 24" xfId="414" xr:uid="{00000000-0005-0000-0000-00009E010000}"/>
    <cellStyle name="Notas 3" xfId="415" xr:uid="{00000000-0005-0000-0000-00009F010000}"/>
    <cellStyle name="Notas 3 2" xfId="416" xr:uid="{00000000-0005-0000-0000-0000A0010000}"/>
    <cellStyle name="Notas 4" xfId="417" xr:uid="{00000000-0005-0000-0000-0000A1010000}"/>
    <cellStyle name="Notas 4 2" xfId="418" xr:uid="{00000000-0005-0000-0000-0000A2010000}"/>
    <cellStyle name="Notas 5" xfId="419" xr:uid="{00000000-0005-0000-0000-0000A3010000}"/>
    <cellStyle name="Notas 5 2" xfId="420" xr:uid="{00000000-0005-0000-0000-0000A4010000}"/>
    <cellStyle name="Notas 6" xfId="421" xr:uid="{00000000-0005-0000-0000-0000A5010000}"/>
    <cellStyle name="Notas 6 2" xfId="422" xr:uid="{00000000-0005-0000-0000-0000A6010000}"/>
    <cellStyle name="Notas 7" xfId="423" xr:uid="{00000000-0005-0000-0000-0000A7010000}"/>
    <cellStyle name="Notas 7 2" xfId="424" xr:uid="{00000000-0005-0000-0000-0000A8010000}"/>
    <cellStyle name="Notas 8" xfId="425" xr:uid="{00000000-0005-0000-0000-0000A9010000}"/>
    <cellStyle name="Notas 8 2" xfId="426" xr:uid="{00000000-0005-0000-0000-0000AA010000}"/>
    <cellStyle name="Notas 9" xfId="427" xr:uid="{00000000-0005-0000-0000-0000AB010000}"/>
    <cellStyle name="Notas 9 2" xfId="428" xr:uid="{00000000-0005-0000-0000-0000AC010000}"/>
    <cellStyle name="Porcentaje 2" xfId="429" xr:uid="{00000000-0005-0000-0000-0000AD010000}"/>
    <cellStyle name="Porcentual 2" xfId="430" xr:uid="{00000000-0005-0000-0000-0000AE010000}"/>
    <cellStyle name="Salida 2" xfId="431" xr:uid="{00000000-0005-0000-0000-0000AF010000}"/>
    <cellStyle name="Salida 3" xfId="432" xr:uid="{00000000-0005-0000-0000-0000B0010000}"/>
    <cellStyle name="Salida 4" xfId="433" xr:uid="{00000000-0005-0000-0000-0000B1010000}"/>
    <cellStyle name="Texto de advertencia 2" xfId="434" xr:uid="{00000000-0005-0000-0000-0000B2010000}"/>
    <cellStyle name="Texto de advertencia 3" xfId="435" xr:uid="{00000000-0005-0000-0000-0000B3010000}"/>
    <cellStyle name="Texto de advertencia 4" xfId="436" xr:uid="{00000000-0005-0000-0000-0000B4010000}"/>
    <cellStyle name="Texto explicativo 2" xfId="437" xr:uid="{00000000-0005-0000-0000-0000B5010000}"/>
    <cellStyle name="Texto explicativo 3" xfId="438" xr:uid="{00000000-0005-0000-0000-0000B6010000}"/>
    <cellStyle name="Texto explicativo 4" xfId="439" xr:uid="{00000000-0005-0000-0000-0000B7010000}"/>
    <cellStyle name="Título 1 2" xfId="440" xr:uid="{00000000-0005-0000-0000-0000B8010000}"/>
    <cellStyle name="Título 1 3" xfId="441" xr:uid="{00000000-0005-0000-0000-0000B9010000}"/>
    <cellStyle name="Título 1 4" xfId="442" xr:uid="{00000000-0005-0000-0000-0000BA010000}"/>
    <cellStyle name="Título 2 2" xfId="443" xr:uid="{00000000-0005-0000-0000-0000BB010000}"/>
    <cellStyle name="Título 2 3" xfId="444" xr:uid="{00000000-0005-0000-0000-0000BC010000}"/>
    <cellStyle name="Título 2 4" xfId="445" xr:uid="{00000000-0005-0000-0000-0000BD010000}"/>
    <cellStyle name="Título 3 2" xfId="446" xr:uid="{00000000-0005-0000-0000-0000BE010000}"/>
    <cellStyle name="Título 3 3" xfId="447" xr:uid="{00000000-0005-0000-0000-0000BF010000}"/>
    <cellStyle name="Título 3 4" xfId="448" xr:uid="{00000000-0005-0000-0000-0000C0010000}"/>
    <cellStyle name="Título 4" xfId="449" xr:uid="{00000000-0005-0000-0000-0000C1010000}"/>
    <cellStyle name="Título 5" xfId="450" xr:uid="{00000000-0005-0000-0000-0000C2010000}"/>
    <cellStyle name="Título 6" xfId="451" xr:uid="{00000000-0005-0000-0000-0000C3010000}"/>
    <cellStyle name="Total 2" xfId="452" xr:uid="{00000000-0005-0000-0000-0000C4010000}"/>
    <cellStyle name="Total 3" xfId="453" xr:uid="{00000000-0005-0000-0000-0000C5010000}"/>
    <cellStyle name="Total 4" xfId="454" xr:uid="{00000000-0005-0000-0000-0000C6010000}"/>
  </cellStyles>
  <dxfs count="5">
    <dxf>
      <fill>
        <patternFill>
          <bgColor theme="9" tint="0.59996337778862885"/>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409575</xdr:colOff>
      <xdr:row>2</xdr:row>
      <xdr:rowOff>104775</xdr:rowOff>
    </xdr:from>
    <xdr:to>
      <xdr:col>2</xdr:col>
      <xdr:colOff>1838325</xdr:colOff>
      <xdr:row>6</xdr:row>
      <xdr:rowOff>47625</xdr:rowOff>
    </xdr:to>
    <xdr:pic>
      <xdr:nvPicPr>
        <xdr:cNvPr id="2" name="Imagen 1">
          <a:extLst>
            <a:ext uri="{FF2B5EF4-FFF2-40B4-BE49-F238E27FC236}">
              <a16:creationId xmlns:a16="http://schemas.microsoft.com/office/drawing/2014/main" id="{E8E20443-9682-402D-8384-FE1BDEAB5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495300"/>
          <a:ext cx="2724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552450</xdr:colOff>
      <xdr:row>2</xdr:row>
      <xdr:rowOff>180975</xdr:rowOff>
    </xdr:from>
    <xdr:to>
      <xdr:col>9</xdr:col>
      <xdr:colOff>676275</xdr:colOff>
      <xdr:row>6</xdr:row>
      <xdr:rowOff>209550</xdr:rowOff>
    </xdr:to>
    <xdr:pic>
      <xdr:nvPicPr>
        <xdr:cNvPr id="3" name="3 Imagen">
          <a:extLst>
            <a:ext uri="{FF2B5EF4-FFF2-40B4-BE49-F238E27FC236}">
              <a16:creationId xmlns:a16="http://schemas.microsoft.com/office/drawing/2014/main" id="{C4788980-CD2F-45FC-BF7A-B0CF0844D3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82125" y="571500"/>
          <a:ext cx="18764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poyocartera@hospitalgranad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47CD7-F4F0-4AAD-B8B6-626B4D50B28D}">
  <sheetPr filterMode="1">
    <pageSetUpPr fitToPage="1"/>
  </sheetPr>
  <dimension ref="A2:J121"/>
  <sheetViews>
    <sheetView topLeftCell="A2" zoomScaleNormal="100" workbookViewId="0">
      <pane xSplit="1" ySplit="10" topLeftCell="B46" activePane="bottomRight" state="frozen"/>
      <selection activeCell="A2" sqref="A2"/>
      <selection pane="topRight" activeCell="B2" sqref="B2"/>
      <selection pane="bottomLeft" activeCell="A12" sqref="A12"/>
      <selection pane="bottomRight" activeCell="E51" sqref="E51"/>
    </sheetView>
  </sheetViews>
  <sheetFormatPr baseColWidth="10" defaultRowHeight="12.75"/>
  <cols>
    <col min="1" max="1" width="9.42578125" style="41" customWidth="1"/>
    <col min="2" max="2" width="10" style="41" bestFit="1" customWidth="1"/>
    <col min="3" max="3" width="34.140625" style="18" bestFit="1" customWidth="1"/>
    <col min="4" max="4" width="43.28515625" style="18" bestFit="1" customWidth="1"/>
    <col min="5" max="5" width="13.5703125" style="18" customWidth="1"/>
    <col min="6" max="6" width="11" style="18" customWidth="1"/>
    <col min="7" max="8" width="11" style="18" bestFit="1" customWidth="1"/>
    <col min="9" max="9" width="15.28515625" style="18" customWidth="1"/>
    <col min="10" max="10" width="17.140625" style="18" customWidth="1"/>
    <col min="11" max="16384" width="11.42578125" style="18"/>
  </cols>
  <sheetData>
    <row r="2" spans="1:10" ht="18">
      <c r="A2" s="75" t="s">
        <v>422</v>
      </c>
      <c r="B2" s="75"/>
      <c r="C2" s="75"/>
      <c r="D2" s="75"/>
      <c r="E2" s="75"/>
      <c r="F2" s="75"/>
      <c r="G2" s="75"/>
      <c r="H2" s="75"/>
      <c r="I2" s="75"/>
      <c r="J2" s="75"/>
    </row>
    <row r="3" spans="1:10" ht="18">
      <c r="A3" s="75" t="s">
        <v>423</v>
      </c>
      <c r="B3" s="75"/>
      <c r="C3" s="75"/>
      <c r="D3" s="75"/>
      <c r="E3" s="75"/>
      <c r="F3" s="75"/>
      <c r="G3" s="75"/>
      <c r="H3" s="75"/>
      <c r="I3" s="75"/>
      <c r="J3" s="75"/>
    </row>
    <row r="4" spans="1:10" ht="18">
      <c r="A4" s="75" t="s">
        <v>0</v>
      </c>
      <c r="B4" s="75"/>
      <c r="C4" s="75"/>
      <c r="D4" s="75"/>
      <c r="E4" s="75"/>
      <c r="F4" s="75"/>
      <c r="G4" s="75"/>
      <c r="H4" s="75"/>
      <c r="I4" s="75"/>
      <c r="J4" s="75"/>
    </row>
    <row r="5" spans="1:10" ht="15">
      <c r="A5" s="76"/>
      <c r="B5" s="76"/>
      <c r="C5" s="76"/>
      <c r="D5" s="76"/>
      <c r="E5" s="76"/>
      <c r="F5" s="76"/>
      <c r="G5" s="76"/>
      <c r="H5" s="76"/>
      <c r="I5" s="76"/>
      <c r="J5" s="76"/>
    </row>
    <row r="6" spans="1:10" ht="18">
      <c r="A6" s="65" t="s">
        <v>424</v>
      </c>
      <c r="B6" s="65"/>
      <c r="C6" s="65"/>
      <c r="D6" s="65"/>
      <c r="E6" s="65"/>
      <c r="F6" s="65"/>
      <c r="G6" s="65"/>
      <c r="H6" s="65"/>
      <c r="I6" s="65"/>
      <c r="J6" s="65"/>
    </row>
    <row r="7" spans="1:10" ht="18">
      <c r="A7" s="65" t="s">
        <v>425</v>
      </c>
      <c r="B7" s="65"/>
      <c r="C7" s="65"/>
      <c r="D7" s="65"/>
      <c r="E7" s="65"/>
      <c r="F7" s="65"/>
      <c r="G7" s="65"/>
      <c r="H7" s="65"/>
      <c r="I7" s="65"/>
      <c r="J7" s="65"/>
    </row>
    <row r="8" spans="1:10" ht="18">
      <c r="A8" s="65" t="s">
        <v>426</v>
      </c>
      <c r="B8" s="65"/>
      <c r="C8" s="65"/>
      <c r="D8" s="65"/>
      <c r="E8" s="65"/>
      <c r="F8" s="65"/>
      <c r="G8" s="65"/>
      <c r="H8" s="65"/>
      <c r="I8" s="65"/>
      <c r="J8" s="65"/>
    </row>
    <row r="9" spans="1:10" s="20" customFormat="1">
      <c r="A9" s="19"/>
      <c r="B9" s="19"/>
      <c r="C9" s="19"/>
      <c r="D9" s="19"/>
      <c r="E9" s="19"/>
      <c r="F9" s="19"/>
      <c r="G9" s="19"/>
      <c r="H9" s="19"/>
      <c r="I9" s="19"/>
    </row>
    <row r="10" spans="1:10">
      <c r="A10" s="18"/>
      <c r="B10" s="18"/>
      <c r="D10" s="21"/>
      <c r="E10" s="21"/>
      <c r="F10" s="21"/>
      <c r="I10" s="22"/>
      <c r="J10" s="23"/>
    </row>
    <row r="11" spans="1:10" s="25" customFormat="1" ht="38.25">
      <c r="A11" s="24" t="s">
        <v>427</v>
      </c>
      <c r="B11" s="24" t="s">
        <v>428</v>
      </c>
      <c r="C11" s="24" t="s">
        <v>429</v>
      </c>
      <c r="D11" s="24" t="s">
        <v>430</v>
      </c>
      <c r="E11" s="24" t="s">
        <v>431</v>
      </c>
      <c r="F11" s="24" t="s">
        <v>432</v>
      </c>
      <c r="G11" s="24" t="s">
        <v>433</v>
      </c>
      <c r="H11" s="24" t="s">
        <v>434</v>
      </c>
      <c r="I11" s="24" t="s">
        <v>435</v>
      </c>
      <c r="J11" s="24" t="s">
        <v>436</v>
      </c>
    </row>
    <row r="12" spans="1:10" ht="15" hidden="1">
      <c r="A12" s="26" t="s">
        <v>437</v>
      </c>
      <c r="B12" s="27">
        <v>800249241</v>
      </c>
      <c r="C12" s="27" t="s">
        <v>438</v>
      </c>
      <c r="D12" s="27" t="s">
        <v>439</v>
      </c>
      <c r="E12" s="27">
        <v>29137680</v>
      </c>
      <c r="F12" s="28">
        <v>39461</v>
      </c>
      <c r="G12" s="28">
        <v>39467</v>
      </c>
      <c r="H12" s="28">
        <v>39497</v>
      </c>
      <c r="I12" s="29">
        <v>1351704</v>
      </c>
      <c r="J12" s="30">
        <v>1351704</v>
      </c>
    </row>
    <row r="13" spans="1:10" ht="15" hidden="1">
      <c r="A13" s="31" t="s">
        <v>440</v>
      </c>
      <c r="B13" s="32">
        <v>800249241</v>
      </c>
      <c r="C13" s="32" t="s">
        <v>438</v>
      </c>
      <c r="D13" s="32" t="s">
        <v>441</v>
      </c>
      <c r="E13" s="32">
        <v>37533136</v>
      </c>
      <c r="F13" s="33">
        <v>39645</v>
      </c>
      <c r="G13" s="33">
        <v>39649</v>
      </c>
      <c r="H13" s="33">
        <v>39685</v>
      </c>
      <c r="I13" s="34">
        <v>1613604</v>
      </c>
      <c r="J13" s="35">
        <v>1613604</v>
      </c>
    </row>
    <row r="14" spans="1:10" ht="15" hidden="1">
      <c r="A14" s="31" t="s">
        <v>442</v>
      </c>
      <c r="B14" s="32">
        <v>800249241</v>
      </c>
      <c r="C14" s="32" t="s">
        <v>438</v>
      </c>
      <c r="D14" s="32" t="s">
        <v>443</v>
      </c>
      <c r="E14" s="32">
        <v>1101175028</v>
      </c>
      <c r="F14" s="33">
        <v>39941</v>
      </c>
      <c r="G14" s="33">
        <v>39943</v>
      </c>
      <c r="H14" s="33">
        <v>39943</v>
      </c>
      <c r="I14" s="34">
        <v>1284306</v>
      </c>
      <c r="J14" s="35">
        <v>1284306</v>
      </c>
    </row>
    <row r="15" spans="1:10" ht="15" hidden="1">
      <c r="A15" s="31" t="s">
        <v>444</v>
      </c>
      <c r="B15" s="32">
        <v>800249241</v>
      </c>
      <c r="C15" s="32" t="s">
        <v>438</v>
      </c>
      <c r="D15" s="32" t="s">
        <v>445</v>
      </c>
      <c r="E15" s="32">
        <v>1045137857</v>
      </c>
      <c r="F15" s="33">
        <v>40021</v>
      </c>
      <c r="G15" s="33">
        <v>40021</v>
      </c>
      <c r="H15" s="33">
        <v>40039</v>
      </c>
      <c r="I15" s="34">
        <v>84947</v>
      </c>
      <c r="J15" s="35">
        <v>84947</v>
      </c>
    </row>
    <row r="16" spans="1:10" ht="15" hidden="1">
      <c r="A16" s="31" t="s">
        <v>446</v>
      </c>
      <c r="B16" s="32">
        <v>800249241</v>
      </c>
      <c r="C16" s="32" t="s">
        <v>438</v>
      </c>
      <c r="D16" s="32" t="s">
        <v>447</v>
      </c>
      <c r="E16" s="32">
        <v>1006580445</v>
      </c>
      <c r="F16" s="33">
        <v>40323</v>
      </c>
      <c r="G16" s="33">
        <v>40323</v>
      </c>
      <c r="H16" s="33">
        <v>40340</v>
      </c>
      <c r="I16" s="34">
        <v>212414</v>
      </c>
      <c r="J16" s="35">
        <v>212414</v>
      </c>
    </row>
    <row r="17" spans="1:10" ht="15" hidden="1">
      <c r="A17" s="31" t="s">
        <v>448</v>
      </c>
      <c r="B17" s="32">
        <v>800249241</v>
      </c>
      <c r="C17" s="32" t="s">
        <v>438</v>
      </c>
      <c r="D17" s="32" t="s">
        <v>449</v>
      </c>
      <c r="E17" s="32">
        <v>1120362695</v>
      </c>
      <c r="F17" s="33">
        <v>40334</v>
      </c>
      <c r="G17" s="33">
        <v>40335</v>
      </c>
      <c r="H17" s="33">
        <v>40374</v>
      </c>
      <c r="I17" s="34">
        <v>101493</v>
      </c>
      <c r="J17" s="35">
        <v>101493</v>
      </c>
    </row>
    <row r="18" spans="1:10" ht="15" hidden="1">
      <c r="A18" s="31" t="s">
        <v>450</v>
      </c>
      <c r="B18" s="32">
        <v>800249241</v>
      </c>
      <c r="C18" s="32" t="s">
        <v>438</v>
      </c>
      <c r="D18" s="32" t="s">
        <v>451</v>
      </c>
      <c r="E18" s="32">
        <v>1038928141</v>
      </c>
      <c r="F18" s="33">
        <v>40389</v>
      </c>
      <c r="G18" s="33">
        <v>40396</v>
      </c>
      <c r="H18" s="33">
        <v>40432</v>
      </c>
      <c r="I18" s="34">
        <v>2261607</v>
      </c>
      <c r="J18" s="35">
        <v>150021</v>
      </c>
    </row>
    <row r="19" spans="1:10" ht="15" hidden="1">
      <c r="A19" s="31" t="s">
        <v>452</v>
      </c>
      <c r="B19" s="32">
        <v>800249241</v>
      </c>
      <c r="C19" s="32" t="s">
        <v>438</v>
      </c>
      <c r="D19" s="32" t="s">
        <v>453</v>
      </c>
      <c r="E19" s="32">
        <v>91301960</v>
      </c>
      <c r="F19" s="33">
        <v>40422</v>
      </c>
      <c r="G19" s="33">
        <v>40422</v>
      </c>
      <c r="H19" s="33">
        <v>40458</v>
      </c>
      <c r="I19" s="34">
        <v>169442</v>
      </c>
      <c r="J19" s="35">
        <v>169442</v>
      </c>
    </row>
    <row r="20" spans="1:10" ht="15" hidden="1">
      <c r="A20" s="31" t="s">
        <v>454</v>
      </c>
      <c r="B20" s="32">
        <v>800249241</v>
      </c>
      <c r="C20" s="32" t="s">
        <v>438</v>
      </c>
      <c r="D20" s="32" t="s">
        <v>455</v>
      </c>
      <c r="E20" s="32">
        <v>96110723897</v>
      </c>
      <c r="F20" s="33">
        <v>40447</v>
      </c>
      <c r="G20" s="33">
        <v>40447</v>
      </c>
      <c r="H20" s="33">
        <v>40458</v>
      </c>
      <c r="I20" s="34">
        <v>118733</v>
      </c>
      <c r="J20" s="35">
        <v>118733</v>
      </c>
    </row>
    <row r="21" spans="1:10" ht="15" hidden="1">
      <c r="A21" s="31" t="s">
        <v>456</v>
      </c>
      <c r="B21" s="32">
        <v>800249241</v>
      </c>
      <c r="C21" s="32" t="s">
        <v>457</v>
      </c>
      <c r="D21" s="32" t="s">
        <v>458</v>
      </c>
      <c r="E21" s="32">
        <v>1102803165</v>
      </c>
      <c r="F21" s="33">
        <v>40798</v>
      </c>
      <c r="G21" s="33">
        <v>40798</v>
      </c>
      <c r="H21" s="33">
        <v>40827</v>
      </c>
      <c r="I21" s="34">
        <v>150898</v>
      </c>
      <c r="J21" s="35">
        <v>150898</v>
      </c>
    </row>
    <row r="22" spans="1:10" ht="15" hidden="1">
      <c r="A22" s="31" t="s">
        <v>459</v>
      </c>
      <c r="B22" s="32">
        <v>800249241</v>
      </c>
      <c r="C22" s="32" t="s">
        <v>438</v>
      </c>
      <c r="D22" s="32" t="s">
        <v>460</v>
      </c>
      <c r="E22" s="32">
        <v>97110615390</v>
      </c>
      <c r="F22" s="33">
        <v>41645</v>
      </c>
      <c r="G22" s="33">
        <v>41647</v>
      </c>
      <c r="H22" s="33">
        <v>41683</v>
      </c>
      <c r="I22" s="34">
        <v>6269919</v>
      </c>
      <c r="J22" s="35">
        <v>6269919</v>
      </c>
    </row>
    <row r="23" spans="1:10" ht="15" hidden="1">
      <c r="A23" s="31" t="s">
        <v>461</v>
      </c>
      <c r="B23" s="32">
        <v>800249241</v>
      </c>
      <c r="C23" s="32" t="s">
        <v>438</v>
      </c>
      <c r="D23" s="32" t="s">
        <v>462</v>
      </c>
      <c r="E23" s="32">
        <v>1065125712</v>
      </c>
      <c r="F23" s="33">
        <v>41727</v>
      </c>
      <c r="G23" s="33">
        <v>41729</v>
      </c>
      <c r="H23" s="33">
        <v>41738</v>
      </c>
      <c r="I23" s="34">
        <v>1221000</v>
      </c>
      <c r="J23" s="35">
        <v>126600</v>
      </c>
    </row>
    <row r="24" spans="1:10" ht="15" hidden="1">
      <c r="A24" s="31" t="s">
        <v>463</v>
      </c>
      <c r="B24" s="32">
        <v>800249241</v>
      </c>
      <c r="C24" s="32" t="s">
        <v>438</v>
      </c>
      <c r="D24" s="32" t="s">
        <v>464</v>
      </c>
      <c r="E24" s="32">
        <v>21556144</v>
      </c>
      <c r="F24" s="33">
        <v>41809</v>
      </c>
      <c r="G24" s="33">
        <v>41823</v>
      </c>
      <c r="H24" s="33">
        <v>41866</v>
      </c>
      <c r="I24" s="34">
        <v>7226480</v>
      </c>
      <c r="J24" s="35">
        <v>6853964</v>
      </c>
    </row>
    <row r="25" spans="1:10" ht="15" hidden="1">
      <c r="A25" s="31" t="s">
        <v>465</v>
      </c>
      <c r="B25" s="32">
        <v>800249241</v>
      </c>
      <c r="C25" s="32" t="s">
        <v>438</v>
      </c>
      <c r="D25" s="32" t="s">
        <v>466</v>
      </c>
      <c r="E25" s="32">
        <v>23801625</v>
      </c>
      <c r="F25" s="33">
        <v>41896</v>
      </c>
      <c r="G25" s="33">
        <v>41896</v>
      </c>
      <c r="H25" s="33">
        <v>41919</v>
      </c>
      <c r="I25" s="34">
        <v>131344</v>
      </c>
      <c r="J25" s="35">
        <v>131344</v>
      </c>
    </row>
    <row r="26" spans="1:10" ht="15" hidden="1">
      <c r="A26" s="31" t="s">
        <v>467</v>
      </c>
      <c r="B26" s="32">
        <v>800249241</v>
      </c>
      <c r="C26" s="32" t="s">
        <v>438</v>
      </c>
      <c r="D26" s="32" t="s">
        <v>468</v>
      </c>
      <c r="E26" s="32">
        <v>21920731</v>
      </c>
      <c r="F26" s="33">
        <v>41923</v>
      </c>
      <c r="G26" s="33">
        <v>41924</v>
      </c>
      <c r="H26" s="33">
        <v>41957</v>
      </c>
      <c r="I26" s="34">
        <v>1433712</v>
      </c>
      <c r="J26" s="35">
        <v>1433712</v>
      </c>
    </row>
    <row r="27" spans="1:10" ht="15" hidden="1">
      <c r="A27" s="31" t="s">
        <v>469</v>
      </c>
      <c r="B27" s="32">
        <v>800249241</v>
      </c>
      <c r="C27" s="32" t="s">
        <v>438</v>
      </c>
      <c r="D27" s="32" t="s">
        <v>468</v>
      </c>
      <c r="E27" s="32">
        <v>21920731</v>
      </c>
      <c r="F27" s="33">
        <v>41930</v>
      </c>
      <c r="G27" s="33">
        <v>41934</v>
      </c>
      <c r="H27" s="33">
        <v>41957</v>
      </c>
      <c r="I27" s="34">
        <v>2153063</v>
      </c>
      <c r="J27" s="35">
        <v>2153063</v>
      </c>
    </row>
    <row r="28" spans="1:10" ht="15" hidden="1">
      <c r="A28" s="31" t="s">
        <v>470</v>
      </c>
      <c r="B28" s="32">
        <v>800249241</v>
      </c>
      <c r="C28" s="32" t="s">
        <v>471</v>
      </c>
      <c r="D28" s="32" t="s">
        <v>472</v>
      </c>
      <c r="E28" s="32">
        <v>1087489817</v>
      </c>
      <c r="F28" s="33">
        <v>42038</v>
      </c>
      <c r="G28" s="33">
        <v>42039</v>
      </c>
      <c r="H28" s="33">
        <v>42073</v>
      </c>
      <c r="I28" s="34">
        <v>3002349</v>
      </c>
      <c r="J28" s="35">
        <v>3002349</v>
      </c>
    </row>
    <row r="29" spans="1:10" ht="15" hidden="1">
      <c r="A29" s="31" t="s">
        <v>473</v>
      </c>
      <c r="B29" s="32">
        <v>800249241</v>
      </c>
      <c r="C29" s="32" t="s">
        <v>438</v>
      </c>
      <c r="D29" s="32" t="s">
        <v>474</v>
      </c>
      <c r="E29" s="32">
        <v>1005064948</v>
      </c>
      <c r="F29" s="33">
        <v>42111</v>
      </c>
      <c r="G29" s="33">
        <v>42113</v>
      </c>
      <c r="H29" s="33">
        <v>42136</v>
      </c>
      <c r="I29" s="34">
        <v>2211401</v>
      </c>
      <c r="J29" s="35">
        <v>2211401</v>
      </c>
    </row>
    <row r="30" spans="1:10" ht="15" hidden="1">
      <c r="A30" s="31" t="s">
        <v>475</v>
      </c>
      <c r="B30" s="32">
        <v>800249241</v>
      </c>
      <c r="C30" s="32" t="s">
        <v>438</v>
      </c>
      <c r="D30" s="32" t="s">
        <v>476</v>
      </c>
      <c r="E30" s="32">
        <v>1103470781</v>
      </c>
      <c r="F30" s="33">
        <v>42112</v>
      </c>
      <c r="G30" s="33">
        <v>42112</v>
      </c>
      <c r="H30" s="33">
        <v>42136</v>
      </c>
      <c r="I30" s="34">
        <v>169643</v>
      </c>
      <c r="J30" s="35">
        <v>169643</v>
      </c>
    </row>
    <row r="31" spans="1:10" ht="15" hidden="1">
      <c r="A31" s="31" t="s">
        <v>477</v>
      </c>
      <c r="B31" s="32">
        <v>800249241</v>
      </c>
      <c r="C31" s="32" t="s">
        <v>438</v>
      </c>
      <c r="D31" s="32" t="s">
        <v>478</v>
      </c>
      <c r="E31" s="32">
        <v>21203740</v>
      </c>
      <c r="F31" s="33">
        <v>42112</v>
      </c>
      <c r="G31" s="33">
        <v>42112</v>
      </c>
      <c r="H31" s="33">
        <v>42136</v>
      </c>
      <c r="I31" s="34">
        <v>58372</v>
      </c>
      <c r="J31" s="35">
        <v>58372</v>
      </c>
    </row>
    <row r="32" spans="1:10" ht="15" hidden="1">
      <c r="A32" s="31" t="s">
        <v>479</v>
      </c>
      <c r="B32" s="32">
        <v>800249241</v>
      </c>
      <c r="C32" s="32" t="s">
        <v>438</v>
      </c>
      <c r="D32" s="32" t="s">
        <v>474</v>
      </c>
      <c r="E32" s="32">
        <v>1005064948</v>
      </c>
      <c r="F32" s="33">
        <v>42132</v>
      </c>
      <c r="G32" s="33">
        <v>42132</v>
      </c>
      <c r="H32" s="33">
        <v>42167</v>
      </c>
      <c r="I32" s="34">
        <v>234986</v>
      </c>
      <c r="J32" s="35">
        <v>234986</v>
      </c>
    </row>
    <row r="33" spans="1:10" ht="15" hidden="1">
      <c r="A33" s="31" t="s">
        <v>480</v>
      </c>
      <c r="B33" s="32">
        <v>800249241</v>
      </c>
      <c r="C33" s="32" t="s">
        <v>438</v>
      </c>
      <c r="D33" s="32" t="s">
        <v>474</v>
      </c>
      <c r="E33" s="32">
        <v>1005064948</v>
      </c>
      <c r="F33" s="33">
        <v>42144</v>
      </c>
      <c r="G33" s="33">
        <v>42144</v>
      </c>
      <c r="H33" s="33">
        <v>42167</v>
      </c>
      <c r="I33" s="34">
        <v>240778</v>
      </c>
      <c r="J33" s="35">
        <v>240778</v>
      </c>
    </row>
    <row r="34" spans="1:10" ht="15" hidden="1">
      <c r="A34" s="31" t="s">
        <v>481</v>
      </c>
      <c r="B34" s="32">
        <v>800249241</v>
      </c>
      <c r="C34" s="32" t="s">
        <v>438</v>
      </c>
      <c r="D34" s="32" t="s">
        <v>482</v>
      </c>
      <c r="E34" s="32">
        <v>38469608</v>
      </c>
      <c r="F34" s="33">
        <v>42192</v>
      </c>
      <c r="G34" s="33">
        <v>42200</v>
      </c>
      <c r="H34" s="33">
        <v>42235</v>
      </c>
      <c r="I34" s="34">
        <v>2223878</v>
      </c>
      <c r="J34" s="35">
        <v>114582</v>
      </c>
    </row>
    <row r="35" spans="1:10" ht="15" hidden="1">
      <c r="A35" s="31" t="s">
        <v>483</v>
      </c>
      <c r="B35" s="32">
        <v>800249241</v>
      </c>
      <c r="C35" s="32" t="s">
        <v>438</v>
      </c>
      <c r="D35" s="32" t="s">
        <v>484</v>
      </c>
      <c r="E35" s="32">
        <v>1098407980</v>
      </c>
      <c r="F35" s="33">
        <v>42244</v>
      </c>
      <c r="G35" s="33">
        <v>42277</v>
      </c>
      <c r="H35" s="33">
        <v>42290</v>
      </c>
      <c r="I35" s="34">
        <v>2400248</v>
      </c>
      <c r="J35" s="35">
        <v>2400248</v>
      </c>
    </row>
    <row r="36" spans="1:10" ht="15" hidden="1">
      <c r="A36" s="31" t="s">
        <v>485</v>
      </c>
      <c r="B36" s="32">
        <v>800249241</v>
      </c>
      <c r="C36" s="32" t="s">
        <v>438</v>
      </c>
      <c r="D36" s="32" t="s">
        <v>486</v>
      </c>
      <c r="E36" s="32">
        <v>1066292555</v>
      </c>
      <c r="F36" s="33">
        <v>42248</v>
      </c>
      <c r="G36" s="33">
        <v>42262</v>
      </c>
      <c r="H36" s="33">
        <v>42290</v>
      </c>
      <c r="I36" s="34">
        <v>2124435</v>
      </c>
      <c r="J36" s="35">
        <v>2124435</v>
      </c>
    </row>
    <row r="37" spans="1:10" ht="15" hidden="1">
      <c r="A37" s="31" t="s">
        <v>487</v>
      </c>
      <c r="B37" s="32">
        <v>800249241</v>
      </c>
      <c r="C37" s="32" t="s">
        <v>438</v>
      </c>
      <c r="D37" s="32" t="s">
        <v>488</v>
      </c>
      <c r="E37" s="32">
        <v>1081799845</v>
      </c>
      <c r="F37" s="33">
        <v>42249</v>
      </c>
      <c r="G37" s="33">
        <v>42249</v>
      </c>
      <c r="H37" s="33">
        <v>42290</v>
      </c>
      <c r="I37" s="34">
        <v>77707</v>
      </c>
      <c r="J37" s="35">
        <v>77707</v>
      </c>
    </row>
    <row r="38" spans="1:10" ht="15" hidden="1">
      <c r="A38" s="31" t="s">
        <v>489</v>
      </c>
      <c r="B38" s="32">
        <v>800249241</v>
      </c>
      <c r="C38" s="32" t="s">
        <v>438</v>
      </c>
      <c r="D38" s="32" t="s">
        <v>490</v>
      </c>
      <c r="E38" s="32">
        <v>1063303447</v>
      </c>
      <c r="F38" s="33">
        <v>42272</v>
      </c>
      <c r="G38" s="33">
        <v>42272</v>
      </c>
      <c r="H38" s="33">
        <v>42290</v>
      </c>
      <c r="I38" s="34">
        <v>58804</v>
      </c>
      <c r="J38" s="35">
        <v>58804</v>
      </c>
    </row>
    <row r="39" spans="1:10" ht="15" hidden="1">
      <c r="A39" s="31" t="s">
        <v>491</v>
      </c>
      <c r="B39" s="32">
        <v>800249241</v>
      </c>
      <c r="C39" s="32" t="s">
        <v>438</v>
      </c>
      <c r="D39" s="32" t="s">
        <v>492</v>
      </c>
      <c r="E39" s="32">
        <v>10022365381</v>
      </c>
      <c r="F39" s="33">
        <v>42425</v>
      </c>
      <c r="G39" s="33">
        <v>42431</v>
      </c>
      <c r="H39" s="33">
        <v>42473</v>
      </c>
      <c r="I39" s="34">
        <v>1617600</v>
      </c>
      <c r="J39" s="35">
        <v>1617600</v>
      </c>
    </row>
    <row r="40" spans="1:10" ht="15" hidden="1">
      <c r="A40" s="31" t="s">
        <v>493</v>
      </c>
      <c r="B40" s="32">
        <v>800249241</v>
      </c>
      <c r="C40" s="32" t="s">
        <v>438</v>
      </c>
      <c r="D40" s="32" t="s">
        <v>494</v>
      </c>
      <c r="E40" s="32">
        <v>1028660769</v>
      </c>
      <c r="F40" s="33">
        <v>42434</v>
      </c>
      <c r="G40" s="33">
        <v>42437</v>
      </c>
      <c r="H40" s="33">
        <v>42473</v>
      </c>
      <c r="I40" s="34">
        <v>994686</v>
      </c>
      <c r="J40" s="35">
        <v>994686</v>
      </c>
    </row>
    <row r="41" spans="1:10" ht="15" hidden="1">
      <c r="A41" s="31" t="s">
        <v>495</v>
      </c>
      <c r="B41" s="32">
        <v>800249241</v>
      </c>
      <c r="C41" s="32" t="s">
        <v>438</v>
      </c>
      <c r="D41" s="32" t="s">
        <v>496</v>
      </c>
      <c r="E41" s="32">
        <v>1007394118</v>
      </c>
      <c r="F41" s="33">
        <v>42456</v>
      </c>
      <c r="G41" s="33">
        <v>42488</v>
      </c>
      <c r="H41" s="33">
        <v>42504</v>
      </c>
      <c r="I41" s="34">
        <v>1143657</v>
      </c>
      <c r="J41" s="35">
        <v>1143657</v>
      </c>
    </row>
    <row r="42" spans="1:10" ht="15" hidden="1">
      <c r="A42" s="31" t="s">
        <v>497</v>
      </c>
      <c r="B42" s="32">
        <v>800249241</v>
      </c>
      <c r="C42" s="32" t="s">
        <v>438</v>
      </c>
      <c r="D42" s="32" t="s">
        <v>498</v>
      </c>
      <c r="E42" s="32">
        <v>1091206519</v>
      </c>
      <c r="F42" s="33">
        <v>42481</v>
      </c>
      <c r="G42" s="33">
        <v>42490</v>
      </c>
      <c r="H42" s="33">
        <v>42504</v>
      </c>
      <c r="I42" s="34">
        <v>197380</v>
      </c>
      <c r="J42" s="35">
        <v>197380</v>
      </c>
    </row>
    <row r="43" spans="1:10" ht="15" hidden="1">
      <c r="A43" s="31" t="s">
        <v>499</v>
      </c>
      <c r="B43" s="32">
        <v>800249241</v>
      </c>
      <c r="C43" s="32" t="s">
        <v>438</v>
      </c>
      <c r="D43" s="32" t="s">
        <v>500</v>
      </c>
      <c r="E43" s="32">
        <v>40367885</v>
      </c>
      <c r="F43" s="33">
        <v>42675</v>
      </c>
      <c r="G43" s="33">
        <v>42704</v>
      </c>
      <c r="H43" s="33">
        <v>42717</v>
      </c>
      <c r="I43" s="34">
        <v>1296162</v>
      </c>
      <c r="J43" s="35">
        <v>1296162</v>
      </c>
    </row>
    <row r="44" spans="1:10" ht="15" hidden="1">
      <c r="A44" s="31" t="s">
        <v>501</v>
      </c>
      <c r="B44" s="32">
        <v>800249241</v>
      </c>
      <c r="C44" s="32" t="s">
        <v>438</v>
      </c>
      <c r="D44" s="32" t="s">
        <v>502</v>
      </c>
      <c r="E44" s="32">
        <v>13950132</v>
      </c>
      <c r="F44" s="33">
        <v>42873</v>
      </c>
      <c r="G44" s="33">
        <v>42877</v>
      </c>
      <c r="H44" s="33">
        <v>42901</v>
      </c>
      <c r="I44" s="34">
        <v>4210309</v>
      </c>
      <c r="J44" s="35">
        <v>3841450</v>
      </c>
    </row>
    <row r="45" spans="1:10" ht="15" hidden="1">
      <c r="A45" s="31" t="s">
        <v>503</v>
      </c>
      <c r="B45" s="32">
        <v>800249241</v>
      </c>
      <c r="C45" s="32" t="s">
        <v>438</v>
      </c>
      <c r="D45" s="32" t="s">
        <v>504</v>
      </c>
      <c r="E45" s="32">
        <v>66755983</v>
      </c>
      <c r="F45" s="33">
        <v>43091</v>
      </c>
      <c r="G45" s="33">
        <v>43094</v>
      </c>
      <c r="H45" s="33">
        <v>43110</v>
      </c>
      <c r="I45" s="34">
        <v>1094395</v>
      </c>
      <c r="J45" s="35">
        <v>1094395</v>
      </c>
    </row>
    <row r="46" spans="1:10" ht="15">
      <c r="A46" s="31" t="s">
        <v>505</v>
      </c>
      <c r="B46" s="32">
        <v>900226715</v>
      </c>
      <c r="C46" s="32" t="s">
        <v>506</v>
      </c>
      <c r="D46" s="32" t="s">
        <v>507</v>
      </c>
      <c r="E46" s="32">
        <v>1082375407</v>
      </c>
      <c r="F46" s="33">
        <v>43112</v>
      </c>
      <c r="G46" s="33">
        <v>43139</v>
      </c>
      <c r="H46" s="33">
        <v>43168</v>
      </c>
      <c r="I46" s="34">
        <v>3254133</v>
      </c>
      <c r="J46" s="35">
        <v>3254133</v>
      </c>
    </row>
    <row r="47" spans="1:10" ht="15">
      <c r="A47" s="31" t="s">
        <v>508</v>
      </c>
      <c r="B47" s="32">
        <v>900226715</v>
      </c>
      <c r="C47" s="32" t="s">
        <v>509</v>
      </c>
      <c r="D47" s="32" t="s">
        <v>504</v>
      </c>
      <c r="E47" s="32">
        <v>66755983</v>
      </c>
      <c r="F47" s="33">
        <v>43135</v>
      </c>
      <c r="G47" s="33">
        <v>43138</v>
      </c>
      <c r="H47" s="33">
        <v>43168</v>
      </c>
      <c r="I47" s="34">
        <v>8675499</v>
      </c>
      <c r="J47" s="35">
        <v>8675499</v>
      </c>
    </row>
    <row r="48" spans="1:10" ht="15">
      <c r="A48" s="31" t="s">
        <v>510</v>
      </c>
      <c r="B48" s="32">
        <v>900226715</v>
      </c>
      <c r="C48" s="32" t="s">
        <v>509</v>
      </c>
      <c r="D48" s="32" t="s">
        <v>511</v>
      </c>
      <c r="E48" s="32">
        <v>51962082</v>
      </c>
      <c r="F48" s="33">
        <v>43324</v>
      </c>
      <c r="G48" s="33">
        <v>43328</v>
      </c>
      <c r="H48" s="33">
        <v>43356</v>
      </c>
      <c r="I48" s="34">
        <v>1345761</v>
      </c>
      <c r="J48" s="35">
        <v>1345761</v>
      </c>
    </row>
    <row r="49" spans="1:10" ht="15">
      <c r="A49" s="31" t="s">
        <v>512</v>
      </c>
      <c r="B49" s="32">
        <v>900226715</v>
      </c>
      <c r="C49" s="32" t="s">
        <v>509</v>
      </c>
      <c r="D49" s="32" t="s">
        <v>513</v>
      </c>
      <c r="E49" s="32">
        <v>1007700852</v>
      </c>
      <c r="F49" s="33">
        <v>43505</v>
      </c>
      <c r="G49" s="33">
        <v>43507</v>
      </c>
      <c r="H49" s="33">
        <v>43753</v>
      </c>
      <c r="I49" s="34">
        <v>2208264</v>
      </c>
      <c r="J49" s="35">
        <v>2208264</v>
      </c>
    </row>
    <row r="50" spans="1:10" ht="15">
      <c r="A50" s="31" t="s">
        <v>514</v>
      </c>
      <c r="B50" s="32">
        <v>900226715</v>
      </c>
      <c r="C50" s="32" t="s">
        <v>509</v>
      </c>
      <c r="D50" s="32" t="s">
        <v>515</v>
      </c>
      <c r="E50" s="32">
        <v>1123991562</v>
      </c>
      <c r="F50" s="33">
        <v>43523</v>
      </c>
      <c r="G50" s="33">
        <v>43523</v>
      </c>
      <c r="H50" s="33">
        <v>43543</v>
      </c>
      <c r="I50" s="34">
        <v>154253</v>
      </c>
      <c r="J50" s="35">
        <v>154253</v>
      </c>
    </row>
    <row r="51" spans="1:10" ht="15">
      <c r="A51" s="31" t="s">
        <v>516</v>
      </c>
      <c r="B51" s="32">
        <v>900226715</v>
      </c>
      <c r="C51" s="32" t="s">
        <v>509</v>
      </c>
      <c r="D51" s="32" t="s">
        <v>517</v>
      </c>
      <c r="E51" s="32">
        <v>7275977</v>
      </c>
      <c r="F51" s="33">
        <v>43526</v>
      </c>
      <c r="G51" s="33">
        <v>43528</v>
      </c>
      <c r="H51" s="33">
        <v>43607</v>
      </c>
      <c r="I51" s="34">
        <v>1536419</v>
      </c>
      <c r="J51" s="35">
        <v>1360443</v>
      </c>
    </row>
    <row r="52" spans="1:10" ht="15">
      <c r="A52" s="31" t="s">
        <v>518</v>
      </c>
      <c r="B52" s="32">
        <v>900226715</v>
      </c>
      <c r="C52" s="32" t="s">
        <v>509</v>
      </c>
      <c r="D52" s="32" t="s">
        <v>519</v>
      </c>
      <c r="E52" s="32">
        <v>1136274581</v>
      </c>
      <c r="F52" s="33">
        <v>43540</v>
      </c>
      <c r="G52" s="33">
        <v>43545</v>
      </c>
      <c r="H52" s="33">
        <v>43607</v>
      </c>
      <c r="I52" s="34">
        <v>1598021</v>
      </c>
      <c r="J52" s="35">
        <v>1454500</v>
      </c>
    </row>
    <row r="53" spans="1:10" ht="15">
      <c r="A53" s="31" t="s">
        <v>520</v>
      </c>
      <c r="B53" s="32">
        <v>900226715</v>
      </c>
      <c r="C53" s="32" t="s">
        <v>509</v>
      </c>
      <c r="D53" s="32" t="s">
        <v>521</v>
      </c>
      <c r="E53" s="32">
        <v>1112482685</v>
      </c>
      <c r="F53" s="33">
        <v>43546</v>
      </c>
      <c r="G53" s="33">
        <v>43547</v>
      </c>
      <c r="H53" s="33">
        <v>43607</v>
      </c>
      <c r="I53" s="34">
        <v>1530102</v>
      </c>
      <c r="J53" s="35">
        <v>500517</v>
      </c>
    </row>
    <row r="54" spans="1:10" ht="15">
      <c r="A54" s="31" t="s">
        <v>522</v>
      </c>
      <c r="B54" s="32">
        <v>900226715</v>
      </c>
      <c r="C54" s="32" t="s">
        <v>523</v>
      </c>
      <c r="D54" s="32" t="s">
        <v>524</v>
      </c>
      <c r="E54" s="32">
        <v>11124826851</v>
      </c>
      <c r="F54" s="33">
        <v>43546</v>
      </c>
      <c r="G54" s="33">
        <v>43552</v>
      </c>
      <c r="H54" s="33">
        <v>43607</v>
      </c>
      <c r="I54" s="34">
        <v>3326899</v>
      </c>
      <c r="J54" s="35">
        <v>1274577</v>
      </c>
    </row>
    <row r="55" spans="1:10" ht="15">
      <c r="A55" s="31" t="s">
        <v>525</v>
      </c>
      <c r="B55" s="32">
        <v>900226715</v>
      </c>
      <c r="C55" s="32" t="s">
        <v>509</v>
      </c>
      <c r="D55" s="32" t="s">
        <v>526</v>
      </c>
      <c r="E55" s="32">
        <v>1038485616</v>
      </c>
      <c r="F55" s="33">
        <v>43547</v>
      </c>
      <c r="G55" s="33">
        <v>43551</v>
      </c>
      <c r="H55" s="33">
        <v>43607</v>
      </c>
      <c r="I55" s="34">
        <v>1468227</v>
      </c>
      <c r="J55" s="35">
        <v>883936</v>
      </c>
    </row>
    <row r="56" spans="1:10" ht="15">
      <c r="A56" s="31" t="s">
        <v>527</v>
      </c>
      <c r="B56" s="32">
        <v>900226715</v>
      </c>
      <c r="C56" s="32" t="s">
        <v>509</v>
      </c>
      <c r="D56" s="32" t="s">
        <v>528</v>
      </c>
      <c r="E56" s="32">
        <v>1120371458</v>
      </c>
      <c r="F56" s="33">
        <v>43559</v>
      </c>
      <c r="G56" s="33">
        <v>43563</v>
      </c>
      <c r="H56" s="33">
        <v>43607</v>
      </c>
      <c r="I56" s="34">
        <v>2523348</v>
      </c>
      <c r="J56" s="35">
        <v>56511</v>
      </c>
    </row>
    <row r="57" spans="1:10" ht="15">
      <c r="A57" s="31" t="s">
        <v>529</v>
      </c>
      <c r="B57" s="32">
        <v>900226715</v>
      </c>
      <c r="C57" s="32" t="s">
        <v>509</v>
      </c>
      <c r="D57" s="32" t="s">
        <v>530</v>
      </c>
      <c r="E57" s="32">
        <v>23801546</v>
      </c>
      <c r="F57" s="33">
        <v>43590</v>
      </c>
      <c r="G57" s="33">
        <v>43601</v>
      </c>
      <c r="H57" s="33">
        <v>43753</v>
      </c>
      <c r="I57" s="34">
        <v>5246894</v>
      </c>
      <c r="J57" s="35">
        <v>5246894</v>
      </c>
    </row>
    <row r="58" spans="1:10" ht="15">
      <c r="A58" s="31" t="s">
        <v>531</v>
      </c>
      <c r="B58" s="32">
        <v>900226715</v>
      </c>
      <c r="C58" s="32" t="s">
        <v>509</v>
      </c>
      <c r="D58" s="32" t="s">
        <v>532</v>
      </c>
      <c r="E58" s="32">
        <v>1038482254</v>
      </c>
      <c r="F58" s="33">
        <v>43602</v>
      </c>
      <c r="G58" s="33">
        <v>43604</v>
      </c>
      <c r="H58" s="33">
        <v>43753</v>
      </c>
      <c r="I58" s="34">
        <v>94300</v>
      </c>
      <c r="J58" s="35">
        <v>94300</v>
      </c>
    </row>
    <row r="59" spans="1:10" ht="15">
      <c r="A59" s="31" t="s">
        <v>533</v>
      </c>
      <c r="B59" s="32">
        <v>900226715</v>
      </c>
      <c r="C59" s="32" t="s">
        <v>509</v>
      </c>
      <c r="D59" s="32" t="s">
        <v>534</v>
      </c>
      <c r="E59" s="32">
        <v>1120387585</v>
      </c>
      <c r="F59" s="33">
        <v>43607</v>
      </c>
      <c r="G59" s="33">
        <v>43607</v>
      </c>
      <c r="H59" s="33">
        <v>43783</v>
      </c>
      <c r="I59" s="34">
        <v>68000</v>
      </c>
      <c r="J59" s="35">
        <v>68000</v>
      </c>
    </row>
    <row r="60" spans="1:10" ht="15">
      <c r="A60" s="31" t="s">
        <v>535</v>
      </c>
      <c r="B60" s="32">
        <v>900226715</v>
      </c>
      <c r="C60" s="32" t="s">
        <v>509</v>
      </c>
      <c r="D60" s="32" t="s">
        <v>536</v>
      </c>
      <c r="E60" s="32">
        <v>1116864360</v>
      </c>
      <c r="F60" s="33">
        <v>43629</v>
      </c>
      <c r="G60" s="33">
        <v>43632</v>
      </c>
      <c r="H60" s="33">
        <v>43755</v>
      </c>
      <c r="I60" s="34">
        <v>1730454</v>
      </c>
      <c r="J60" s="35">
        <v>1730454</v>
      </c>
    </row>
    <row r="61" spans="1:10" ht="15">
      <c r="A61" s="31" t="s">
        <v>537</v>
      </c>
      <c r="B61" s="32">
        <v>900226715</v>
      </c>
      <c r="C61" s="32" t="s">
        <v>509</v>
      </c>
      <c r="D61" s="32" t="s">
        <v>538</v>
      </c>
      <c r="E61" s="32">
        <v>1002607235</v>
      </c>
      <c r="F61" s="33">
        <v>43638</v>
      </c>
      <c r="G61" s="33">
        <v>43639</v>
      </c>
      <c r="H61" s="33">
        <v>43783</v>
      </c>
      <c r="I61" s="34">
        <v>1429908</v>
      </c>
      <c r="J61" s="35">
        <v>1429908</v>
      </c>
    </row>
    <row r="62" spans="1:10" ht="15">
      <c r="A62" s="31" t="s">
        <v>539</v>
      </c>
      <c r="B62" s="32">
        <v>900226715</v>
      </c>
      <c r="C62" s="32" t="s">
        <v>509</v>
      </c>
      <c r="D62" s="32" t="s">
        <v>540</v>
      </c>
      <c r="E62" s="32">
        <v>1067727930</v>
      </c>
      <c r="F62" s="33">
        <v>43640</v>
      </c>
      <c r="G62" s="33">
        <v>43642</v>
      </c>
      <c r="H62" s="33">
        <v>43753</v>
      </c>
      <c r="I62" s="34">
        <v>1294674</v>
      </c>
      <c r="J62" s="35">
        <v>1294674</v>
      </c>
    </row>
    <row r="63" spans="1:10" ht="15">
      <c r="A63" s="31" t="s">
        <v>541</v>
      </c>
      <c r="B63" s="32">
        <v>900226715</v>
      </c>
      <c r="C63" s="32" t="s">
        <v>509</v>
      </c>
      <c r="D63" s="32" t="s">
        <v>542</v>
      </c>
      <c r="E63" s="32">
        <v>1038478183</v>
      </c>
      <c r="F63" s="33">
        <v>43657</v>
      </c>
      <c r="G63" s="33">
        <v>43663</v>
      </c>
      <c r="H63" s="33">
        <v>43697</v>
      </c>
      <c r="I63" s="34">
        <v>1412849</v>
      </c>
      <c r="J63" s="35">
        <v>1412849</v>
      </c>
    </row>
    <row r="64" spans="1:10" ht="15">
      <c r="A64" s="31" t="s">
        <v>543</v>
      </c>
      <c r="B64" s="32">
        <v>900226715</v>
      </c>
      <c r="C64" s="32" t="s">
        <v>509</v>
      </c>
      <c r="D64" s="32" t="s">
        <v>544</v>
      </c>
      <c r="E64" s="32">
        <v>1038479867</v>
      </c>
      <c r="F64" s="33">
        <v>43662</v>
      </c>
      <c r="G64" s="33">
        <v>43662</v>
      </c>
      <c r="H64" s="33">
        <v>43697</v>
      </c>
      <c r="I64" s="34">
        <v>93093</v>
      </c>
      <c r="J64" s="35">
        <v>93093</v>
      </c>
    </row>
    <row r="65" spans="1:10" ht="15">
      <c r="A65" s="31" t="s">
        <v>545</v>
      </c>
      <c r="B65" s="32">
        <v>900226715</v>
      </c>
      <c r="C65" s="32" t="s">
        <v>509</v>
      </c>
      <c r="D65" s="32" t="s">
        <v>546</v>
      </c>
      <c r="E65" s="32">
        <v>1120381863</v>
      </c>
      <c r="F65" s="33">
        <v>43668</v>
      </c>
      <c r="G65" s="33">
        <v>43677</v>
      </c>
      <c r="H65" s="33">
        <v>43753</v>
      </c>
      <c r="I65" s="34">
        <v>1696923</v>
      </c>
      <c r="J65" s="35">
        <v>412681</v>
      </c>
    </row>
    <row r="66" spans="1:10" ht="15">
      <c r="A66" s="31" t="s">
        <v>547</v>
      </c>
      <c r="B66" s="32">
        <v>900226715</v>
      </c>
      <c r="C66" s="32" t="s">
        <v>509</v>
      </c>
      <c r="D66" s="32" t="s">
        <v>548</v>
      </c>
      <c r="E66" s="32">
        <v>10985161</v>
      </c>
      <c r="F66" s="33">
        <v>43670</v>
      </c>
      <c r="G66" s="33">
        <v>43684</v>
      </c>
      <c r="H66" s="33">
        <v>43727</v>
      </c>
      <c r="I66" s="34">
        <v>6760354</v>
      </c>
      <c r="J66" s="35">
        <v>6760354</v>
      </c>
    </row>
    <row r="67" spans="1:10" ht="15">
      <c r="A67" s="31" t="s">
        <v>549</v>
      </c>
      <c r="B67" s="32">
        <v>900226715</v>
      </c>
      <c r="C67" s="32" t="s">
        <v>509</v>
      </c>
      <c r="D67" s="32" t="s">
        <v>550</v>
      </c>
      <c r="E67" s="32">
        <v>1063717238</v>
      </c>
      <c r="F67" s="33">
        <v>43678</v>
      </c>
      <c r="G67" s="33">
        <v>43681</v>
      </c>
      <c r="H67" s="33">
        <v>43727</v>
      </c>
      <c r="I67" s="34">
        <v>674798</v>
      </c>
      <c r="J67" s="35">
        <v>674798</v>
      </c>
    </row>
    <row r="68" spans="1:10" ht="15">
      <c r="A68" s="31" t="s">
        <v>551</v>
      </c>
      <c r="B68" s="32">
        <v>900226715</v>
      </c>
      <c r="C68" s="32" t="s">
        <v>509</v>
      </c>
      <c r="D68" s="32" t="s">
        <v>552</v>
      </c>
      <c r="E68" s="32">
        <v>1127391395</v>
      </c>
      <c r="F68" s="33">
        <v>43680</v>
      </c>
      <c r="G68" s="33">
        <v>43683</v>
      </c>
      <c r="H68" s="33">
        <v>43727</v>
      </c>
      <c r="I68" s="34">
        <v>1109132</v>
      </c>
      <c r="J68" s="35">
        <v>1109132</v>
      </c>
    </row>
    <row r="69" spans="1:10" ht="15">
      <c r="A69" s="31" t="s">
        <v>553</v>
      </c>
      <c r="B69" s="32">
        <v>900226715</v>
      </c>
      <c r="C69" s="32" t="s">
        <v>509</v>
      </c>
      <c r="D69" s="32" t="s">
        <v>554</v>
      </c>
      <c r="E69" s="32">
        <v>1162463100</v>
      </c>
      <c r="F69" s="33">
        <v>43696</v>
      </c>
      <c r="G69" s="33">
        <v>43699</v>
      </c>
      <c r="H69" s="33">
        <v>43727</v>
      </c>
      <c r="I69" s="34">
        <v>1371289</v>
      </c>
      <c r="J69" s="35">
        <v>1371289</v>
      </c>
    </row>
    <row r="70" spans="1:10" ht="15">
      <c r="A70" s="31" t="s">
        <v>555</v>
      </c>
      <c r="B70" s="32">
        <v>900226715</v>
      </c>
      <c r="C70" s="32" t="s">
        <v>509</v>
      </c>
      <c r="D70" s="32" t="s">
        <v>542</v>
      </c>
      <c r="E70" s="32">
        <v>1038478183</v>
      </c>
      <c r="F70" s="33">
        <v>43705</v>
      </c>
      <c r="G70" s="33">
        <v>43708</v>
      </c>
      <c r="H70" s="33">
        <v>43727</v>
      </c>
      <c r="I70" s="34">
        <v>2815917</v>
      </c>
      <c r="J70" s="35">
        <v>2815917</v>
      </c>
    </row>
    <row r="71" spans="1:10" ht="15">
      <c r="A71" s="31" t="s">
        <v>556</v>
      </c>
      <c r="B71" s="32">
        <v>900226715</v>
      </c>
      <c r="C71" s="32" t="s">
        <v>557</v>
      </c>
      <c r="D71" s="32" t="s">
        <v>558</v>
      </c>
      <c r="E71" s="32">
        <v>1206223637</v>
      </c>
      <c r="F71" s="33">
        <v>43706</v>
      </c>
      <c r="G71" s="33">
        <v>43714</v>
      </c>
      <c r="H71" s="33">
        <v>43783</v>
      </c>
      <c r="I71" s="34">
        <v>2679161</v>
      </c>
      <c r="J71" s="35">
        <v>2679161</v>
      </c>
    </row>
    <row r="72" spans="1:10" ht="15">
      <c r="A72" s="31" t="s">
        <v>559</v>
      </c>
      <c r="B72" s="32">
        <v>900226715</v>
      </c>
      <c r="C72" s="32" t="s">
        <v>509</v>
      </c>
      <c r="D72" s="32" t="s">
        <v>546</v>
      </c>
      <c r="E72" s="32">
        <v>1120381863</v>
      </c>
      <c r="F72" s="33">
        <v>43716</v>
      </c>
      <c r="G72" s="33">
        <v>43716</v>
      </c>
      <c r="H72" s="33">
        <v>43753</v>
      </c>
      <c r="I72" s="34">
        <v>113022</v>
      </c>
      <c r="J72" s="35">
        <v>19200</v>
      </c>
    </row>
    <row r="73" spans="1:10" ht="15">
      <c r="A73" s="31" t="s">
        <v>560</v>
      </c>
      <c r="B73" s="32">
        <v>900226715</v>
      </c>
      <c r="C73" s="32" t="s">
        <v>561</v>
      </c>
      <c r="D73" s="32" t="s">
        <v>562</v>
      </c>
      <c r="E73" s="32">
        <v>1115454354</v>
      </c>
      <c r="F73" s="33">
        <v>43738</v>
      </c>
      <c r="G73" s="33">
        <v>43758</v>
      </c>
      <c r="H73" s="33">
        <v>43783</v>
      </c>
      <c r="I73" s="34">
        <v>1016427</v>
      </c>
      <c r="J73" s="35">
        <v>1016427</v>
      </c>
    </row>
    <row r="74" spans="1:10" ht="15">
      <c r="A74" s="31" t="s">
        <v>563</v>
      </c>
      <c r="B74" s="32">
        <v>900226715</v>
      </c>
      <c r="C74" s="32" t="s">
        <v>564</v>
      </c>
      <c r="D74" s="32" t="s">
        <v>565</v>
      </c>
      <c r="E74" s="32">
        <v>1118025866</v>
      </c>
      <c r="F74" s="33">
        <v>43739</v>
      </c>
      <c r="G74" s="33">
        <v>43739</v>
      </c>
      <c r="H74" s="33">
        <v>43783</v>
      </c>
      <c r="I74" s="34">
        <v>596296</v>
      </c>
      <c r="J74" s="35">
        <v>596296</v>
      </c>
    </row>
    <row r="75" spans="1:10" ht="15">
      <c r="A75" s="31" t="s">
        <v>566</v>
      </c>
      <c r="B75" s="32">
        <v>900226715</v>
      </c>
      <c r="C75" s="32" t="s">
        <v>567</v>
      </c>
      <c r="D75" s="32" t="s">
        <v>568</v>
      </c>
      <c r="E75" s="32">
        <v>1192738415</v>
      </c>
      <c r="F75" s="33">
        <v>43740</v>
      </c>
      <c r="G75" s="33">
        <v>43740</v>
      </c>
      <c r="H75" s="33">
        <v>43783</v>
      </c>
      <c r="I75" s="34">
        <v>131569</v>
      </c>
      <c r="J75" s="35">
        <v>131569</v>
      </c>
    </row>
    <row r="76" spans="1:10" ht="15">
      <c r="A76" s="31" t="s">
        <v>569</v>
      </c>
      <c r="B76" s="32">
        <v>900226715</v>
      </c>
      <c r="C76" s="32" t="s">
        <v>570</v>
      </c>
      <c r="D76" s="32" t="s">
        <v>571</v>
      </c>
      <c r="E76" s="32">
        <v>1090388341</v>
      </c>
      <c r="F76" s="33">
        <v>43749</v>
      </c>
      <c r="G76" s="33">
        <v>43749</v>
      </c>
      <c r="H76" s="33">
        <v>43783</v>
      </c>
      <c r="I76" s="34">
        <v>1367026</v>
      </c>
      <c r="J76" s="35">
        <v>1367026</v>
      </c>
    </row>
    <row r="77" spans="1:10" ht="15">
      <c r="A77" s="31" t="s">
        <v>572</v>
      </c>
      <c r="B77" s="32">
        <v>900226715</v>
      </c>
      <c r="C77" s="32" t="s">
        <v>573</v>
      </c>
      <c r="D77" s="32" t="s">
        <v>574</v>
      </c>
      <c r="E77" s="32">
        <v>1144725097</v>
      </c>
      <c r="F77" s="33">
        <v>43750</v>
      </c>
      <c r="G77" s="33">
        <v>43750</v>
      </c>
      <c r="H77" s="33">
        <v>43783</v>
      </c>
      <c r="I77" s="34">
        <v>119100</v>
      </c>
      <c r="J77" s="35">
        <v>119100</v>
      </c>
    </row>
    <row r="78" spans="1:10" ht="15">
      <c r="A78" s="31" t="s">
        <v>575</v>
      </c>
      <c r="B78" s="32">
        <v>900226715</v>
      </c>
      <c r="C78" s="32" t="s">
        <v>567</v>
      </c>
      <c r="D78" s="32" t="s">
        <v>576</v>
      </c>
      <c r="E78" s="32">
        <v>1151957882</v>
      </c>
      <c r="F78" s="33">
        <v>43757</v>
      </c>
      <c r="G78" s="33">
        <v>43757</v>
      </c>
      <c r="H78" s="33">
        <v>43783</v>
      </c>
      <c r="I78" s="34">
        <v>639479</v>
      </c>
      <c r="J78" s="35">
        <v>639479</v>
      </c>
    </row>
    <row r="79" spans="1:10" ht="15">
      <c r="A79" s="31" t="s">
        <v>577</v>
      </c>
      <c r="B79" s="32">
        <v>900226715</v>
      </c>
      <c r="C79" s="32" t="s">
        <v>578</v>
      </c>
      <c r="D79" s="32" t="s">
        <v>579</v>
      </c>
      <c r="E79" s="32">
        <v>1022432731</v>
      </c>
      <c r="F79" s="33">
        <v>43769</v>
      </c>
      <c r="G79" s="33">
        <v>43769</v>
      </c>
      <c r="H79" s="33">
        <v>43783</v>
      </c>
      <c r="I79" s="34">
        <v>341364</v>
      </c>
      <c r="J79" s="35">
        <v>341364</v>
      </c>
    </row>
    <row r="80" spans="1:10" ht="15">
      <c r="A80" s="31" t="s">
        <v>580</v>
      </c>
      <c r="B80" s="32">
        <v>900226715</v>
      </c>
      <c r="C80" s="32" t="s">
        <v>581</v>
      </c>
      <c r="D80" s="32" t="s">
        <v>582</v>
      </c>
      <c r="E80" s="32">
        <v>1116788152</v>
      </c>
      <c r="F80" s="33">
        <v>43771</v>
      </c>
      <c r="G80" s="33">
        <v>43773</v>
      </c>
      <c r="H80" s="33">
        <v>43891</v>
      </c>
      <c r="I80" s="34">
        <v>3231090</v>
      </c>
      <c r="J80" s="35">
        <v>3231090</v>
      </c>
    </row>
    <row r="81" spans="1:10" ht="15">
      <c r="A81" s="31" t="s">
        <v>583</v>
      </c>
      <c r="B81" s="32">
        <v>900226715</v>
      </c>
      <c r="C81" s="32" t="s">
        <v>584</v>
      </c>
      <c r="D81" s="32" t="s">
        <v>585</v>
      </c>
      <c r="E81" s="32">
        <v>40420387</v>
      </c>
      <c r="F81" s="33">
        <v>43774</v>
      </c>
      <c r="G81" s="33">
        <v>43779</v>
      </c>
      <c r="H81" s="33">
        <v>43815</v>
      </c>
      <c r="I81" s="34">
        <v>1872339</v>
      </c>
      <c r="J81" s="35">
        <v>1872339</v>
      </c>
    </row>
    <row r="82" spans="1:10" ht="15">
      <c r="A82" s="31" t="s">
        <v>586</v>
      </c>
      <c r="B82" s="32">
        <v>900226715</v>
      </c>
      <c r="C82" s="32" t="s">
        <v>587</v>
      </c>
      <c r="D82" s="32" t="s">
        <v>579</v>
      </c>
      <c r="E82" s="32">
        <v>1022432731</v>
      </c>
      <c r="F82" s="33">
        <v>43776</v>
      </c>
      <c r="G82" s="33">
        <v>43799</v>
      </c>
      <c r="H82" s="33">
        <v>43815</v>
      </c>
      <c r="I82" s="34">
        <v>901929</v>
      </c>
      <c r="J82" s="35">
        <v>901929</v>
      </c>
    </row>
    <row r="83" spans="1:10" ht="15">
      <c r="A83" s="31" t="s">
        <v>588</v>
      </c>
      <c r="B83" s="32">
        <v>900226715</v>
      </c>
      <c r="C83" s="32" t="s">
        <v>589</v>
      </c>
      <c r="D83" s="32" t="s">
        <v>548</v>
      </c>
      <c r="E83" s="32">
        <v>10985161</v>
      </c>
      <c r="F83" s="33">
        <v>43788</v>
      </c>
      <c r="G83" s="33">
        <v>43788</v>
      </c>
      <c r="H83" s="33">
        <v>43891</v>
      </c>
      <c r="I83" s="34">
        <v>91086</v>
      </c>
      <c r="J83" s="35">
        <v>91086</v>
      </c>
    </row>
    <row r="84" spans="1:10" ht="15">
      <c r="A84" s="31" t="s">
        <v>590</v>
      </c>
      <c r="B84" s="32">
        <v>900226715</v>
      </c>
      <c r="C84" s="32" t="s">
        <v>591</v>
      </c>
      <c r="D84" s="32" t="s">
        <v>592</v>
      </c>
      <c r="E84" s="32">
        <v>19002096</v>
      </c>
      <c r="F84" s="33">
        <v>43790</v>
      </c>
      <c r="G84" s="33">
        <v>43790</v>
      </c>
      <c r="H84" s="33">
        <v>43815</v>
      </c>
      <c r="I84" s="34">
        <v>81700</v>
      </c>
      <c r="J84" s="35">
        <v>81700</v>
      </c>
    </row>
    <row r="85" spans="1:10" ht="15">
      <c r="A85" s="31" t="s">
        <v>593</v>
      </c>
      <c r="B85" s="32">
        <v>900226715</v>
      </c>
      <c r="C85" s="32" t="s">
        <v>594</v>
      </c>
      <c r="D85" s="32" t="s">
        <v>515</v>
      </c>
      <c r="E85" s="32">
        <v>1123991562</v>
      </c>
      <c r="F85" s="33">
        <v>43790</v>
      </c>
      <c r="G85" s="33">
        <v>43795</v>
      </c>
      <c r="H85" s="33">
        <v>43816</v>
      </c>
      <c r="I85" s="34">
        <v>3943541</v>
      </c>
      <c r="J85" s="35">
        <v>3943541</v>
      </c>
    </row>
    <row r="86" spans="1:10" ht="15">
      <c r="A86" s="31" t="s">
        <v>595</v>
      </c>
      <c r="B86" s="32">
        <v>900226715</v>
      </c>
      <c r="C86" s="32" t="s">
        <v>596</v>
      </c>
      <c r="D86" s="32" t="s">
        <v>597</v>
      </c>
      <c r="E86" s="32">
        <v>1127655198</v>
      </c>
      <c r="F86" s="33">
        <v>43791</v>
      </c>
      <c r="G86" s="33">
        <v>43791</v>
      </c>
      <c r="H86" s="33">
        <v>43818</v>
      </c>
      <c r="I86" s="34">
        <v>186300</v>
      </c>
      <c r="J86" s="35">
        <v>186300</v>
      </c>
    </row>
    <row r="87" spans="1:10" ht="15">
      <c r="A87" s="31" t="s">
        <v>598</v>
      </c>
      <c r="B87" s="32">
        <v>900226715</v>
      </c>
      <c r="C87" s="32" t="s">
        <v>509</v>
      </c>
      <c r="D87" s="32" t="s">
        <v>599</v>
      </c>
      <c r="E87" s="32">
        <v>1090486336</v>
      </c>
      <c r="F87" s="33">
        <v>43807</v>
      </c>
      <c r="G87" s="33">
        <v>43811</v>
      </c>
      <c r="H87" s="33">
        <v>43850</v>
      </c>
      <c r="I87" s="34">
        <v>1592483</v>
      </c>
      <c r="J87" s="35">
        <v>1592483</v>
      </c>
    </row>
    <row r="88" spans="1:10" ht="15">
      <c r="A88" s="31" t="s">
        <v>600</v>
      </c>
      <c r="B88" s="32">
        <v>900226715</v>
      </c>
      <c r="C88" s="32" t="s">
        <v>509</v>
      </c>
      <c r="D88" s="32" t="s">
        <v>601</v>
      </c>
      <c r="E88" s="32">
        <v>1032261739</v>
      </c>
      <c r="F88" s="33">
        <v>43807</v>
      </c>
      <c r="G88" s="33">
        <v>43807</v>
      </c>
      <c r="H88" s="33">
        <v>43850</v>
      </c>
      <c r="I88" s="34">
        <v>173642</v>
      </c>
      <c r="J88" s="35">
        <v>173642</v>
      </c>
    </row>
    <row r="89" spans="1:10" ht="15">
      <c r="A89" s="31" t="s">
        <v>602</v>
      </c>
      <c r="B89" s="32">
        <v>900226715</v>
      </c>
      <c r="C89" s="32" t="s">
        <v>603</v>
      </c>
      <c r="D89" s="32" t="s">
        <v>601</v>
      </c>
      <c r="E89" s="32">
        <v>1032261739</v>
      </c>
      <c r="F89" s="33">
        <v>43809</v>
      </c>
      <c r="G89" s="33">
        <v>43809</v>
      </c>
      <c r="H89" s="33">
        <v>43850</v>
      </c>
      <c r="I89" s="34">
        <v>68000</v>
      </c>
      <c r="J89" s="35">
        <v>68000</v>
      </c>
    </row>
    <row r="90" spans="1:10" ht="15">
      <c r="A90" s="31" t="s">
        <v>604</v>
      </c>
      <c r="B90" s="32">
        <v>900226715</v>
      </c>
      <c r="C90" s="32" t="s">
        <v>603</v>
      </c>
      <c r="D90" s="32" t="s">
        <v>605</v>
      </c>
      <c r="E90" s="32">
        <v>1033646296</v>
      </c>
      <c r="F90" s="33">
        <v>43820</v>
      </c>
      <c r="G90" s="33">
        <v>43820</v>
      </c>
      <c r="H90" s="33">
        <v>43850</v>
      </c>
      <c r="I90" s="34">
        <v>82969</v>
      </c>
      <c r="J90" s="35">
        <v>82969</v>
      </c>
    </row>
    <row r="91" spans="1:10" ht="15">
      <c r="A91" s="31" t="s">
        <v>606</v>
      </c>
      <c r="B91" s="32">
        <v>900226715</v>
      </c>
      <c r="C91" s="32" t="s">
        <v>509</v>
      </c>
      <c r="D91" s="32" t="s">
        <v>607</v>
      </c>
      <c r="E91" s="32">
        <v>1040494865</v>
      </c>
      <c r="F91" s="33">
        <v>43820</v>
      </c>
      <c r="G91" s="33">
        <v>43820</v>
      </c>
      <c r="H91" s="33">
        <v>43850</v>
      </c>
      <c r="I91" s="34">
        <v>70803</v>
      </c>
      <c r="J91" s="35">
        <v>70803</v>
      </c>
    </row>
    <row r="92" spans="1:10" ht="15">
      <c r="A92" s="31" t="s">
        <v>608</v>
      </c>
      <c r="B92" s="32">
        <v>900226715</v>
      </c>
      <c r="C92" s="32" t="s">
        <v>509</v>
      </c>
      <c r="D92" s="32" t="s">
        <v>609</v>
      </c>
      <c r="E92" s="32">
        <v>1120376299</v>
      </c>
      <c r="F92" s="33">
        <v>43826</v>
      </c>
      <c r="G92" s="33">
        <v>43826</v>
      </c>
      <c r="H92" s="33">
        <v>43850</v>
      </c>
      <c r="I92" s="34">
        <v>68000</v>
      </c>
      <c r="J92" s="35">
        <v>68000</v>
      </c>
    </row>
    <row r="93" spans="1:10" ht="15">
      <c r="A93" s="31" t="s">
        <v>610</v>
      </c>
      <c r="B93" s="32">
        <v>900226715</v>
      </c>
      <c r="C93" s="32" t="s">
        <v>603</v>
      </c>
      <c r="D93" s="32" t="s">
        <v>611</v>
      </c>
      <c r="E93" s="32">
        <v>1038479868</v>
      </c>
      <c r="F93" s="33">
        <v>43829</v>
      </c>
      <c r="G93" s="33">
        <v>43850</v>
      </c>
      <c r="H93" s="33">
        <v>43891</v>
      </c>
      <c r="I93" s="34">
        <v>5498369</v>
      </c>
      <c r="J93" s="35">
        <v>5498369</v>
      </c>
    </row>
    <row r="94" spans="1:10" ht="15">
      <c r="A94" s="31" t="s">
        <v>612</v>
      </c>
      <c r="B94" s="32">
        <v>900226715</v>
      </c>
      <c r="C94" s="32" t="s">
        <v>509</v>
      </c>
      <c r="D94" s="32" t="s">
        <v>613</v>
      </c>
      <c r="E94" s="32">
        <v>1095486120</v>
      </c>
      <c r="F94" s="33">
        <v>43830</v>
      </c>
      <c r="G94" s="33">
        <v>43830</v>
      </c>
      <c r="H94" s="33">
        <v>43847</v>
      </c>
      <c r="I94" s="34">
        <v>87600</v>
      </c>
      <c r="J94" s="35">
        <v>87600</v>
      </c>
    </row>
    <row r="95" spans="1:10" ht="15">
      <c r="A95" s="31" t="s">
        <v>614</v>
      </c>
      <c r="B95" s="32">
        <v>900226715</v>
      </c>
      <c r="C95" s="32" t="s">
        <v>506</v>
      </c>
      <c r="D95" s="32" t="s">
        <v>544</v>
      </c>
      <c r="E95" s="32">
        <v>1038479867</v>
      </c>
      <c r="F95" s="33">
        <v>43832</v>
      </c>
      <c r="G95" s="33">
        <v>43832</v>
      </c>
      <c r="H95" s="33">
        <v>43891</v>
      </c>
      <c r="I95" s="34">
        <v>389905</v>
      </c>
      <c r="J95" s="35">
        <v>389905</v>
      </c>
    </row>
    <row r="96" spans="1:10" ht="15">
      <c r="A96" s="31" t="s">
        <v>615</v>
      </c>
      <c r="B96" s="32">
        <v>900226715</v>
      </c>
      <c r="C96" s="32" t="s">
        <v>616</v>
      </c>
      <c r="D96" s="32" t="s">
        <v>617</v>
      </c>
      <c r="E96" s="32">
        <v>1096482321</v>
      </c>
      <c r="F96" s="33">
        <v>43840</v>
      </c>
      <c r="G96" s="33">
        <v>43846</v>
      </c>
      <c r="H96" s="33">
        <v>43880</v>
      </c>
      <c r="I96" s="34">
        <v>2532274</v>
      </c>
      <c r="J96" s="35">
        <v>2532274</v>
      </c>
    </row>
    <row r="97" spans="1:10" ht="15">
      <c r="A97" s="31" t="s">
        <v>618</v>
      </c>
      <c r="B97" s="32">
        <v>900226715</v>
      </c>
      <c r="C97" s="32" t="s">
        <v>619</v>
      </c>
      <c r="D97" s="32" t="s">
        <v>609</v>
      </c>
      <c r="E97" s="32">
        <v>1120376299</v>
      </c>
      <c r="F97" s="33">
        <v>43845</v>
      </c>
      <c r="G97" s="33">
        <v>43845</v>
      </c>
      <c r="H97" s="33">
        <v>43891</v>
      </c>
      <c r="I97" s="34">
        <v>132300</v>
      </c>
      <c r="J97" s="35">
        <v>132300</v>
      </c>
    </row>
    <row r="98" spans="1:10" ht="15">
      <c r="A98" s="31" t="s">
        <v>620</v>
      </c>
      <c r="B98" s="32">
        <v>900226715</v>
      </c>
      <c r="C98" s="32" t="s">
        <v>509</v>
      </c>
      <c r="D98" s="32" t="s">
        <v>621</v>
      </c>
      <c r="E98" s="32">
        <v>40384133</v>
      </c>
      <c r="F98" s="33">
        <v>43847</v>
      </c>
      <c r="G98" s="33">
        <v>43847</v>
      </c>
      <c r="H98" s="33">
        <v>43879</v>
      </c>
      <c r="I98" s="34">
        <v>167658</v>
      </c>
      <c r="J98" s="35">
        <v>167658</v>
      </c>
    </row>
    <row r="99" spans="1:10" ht="15">
      <c r="A99" s="31" t="s">
        <v>622</v>
      </c>
      <c r="B99" s="32">
        <v>900226715</v>
      </c>
      <c r="C99" s="32" t="s">
        <v>619</v>
      </c>
      <c r="D99" s="32" t="s">
        <v>609</v>
      </c>
      <c r="E99" s="32">
        <v>1120376299</v>
      </c>
      <c r="F99" s="33">
        <v>43847</v>
      </c>
      <c r="G99" s="33">
        <v>43848</v>
      </c>
      <c r="H99" s="33">
        <v>43891</v>
      </c>
      <c r="I99" s="34">
        <v>342682</v>
      </c>
      <c r="J99" s="35">
        <v>342682</v>
      </c>
    </row>
    <row r="100" spans="1:10" ht="15">
      <c r="A100" s="31" t="s">
        <v>623</v>
      </c>
      <c r="B100" s="32">
        <v>900226715</v>
      </c>
      <c r="C100" s="32" t="s">
        <v>509</v>
      </c>
      <c r="D100" s="32" t="s">
        <v>548</v>
      </c>
      <c r="E100" s="32">
        <v>10985161</v>
      </c>
      <c r="F100" s="33">
        <v>43852</v>
      </c>
      <c r="G100" s="33">
        <v>43865</v>
      </c>
      <c r="H100" s="32" t="s">
        <v>624</v>
      </c>
      <c r="I100" s="34">
        <v>8243418</v>
      </c>
      <c r="J100" s="35">
        <v>8243418</v>
      </c>
    </row>
    <row r="101" spans="1:10" ht="15">
      <c r="A101" s="31" t="s">
        <v>625</v>
      </c>
      <c r="B101" s="32">
        <v>900226715</v>
      </c>
      <c r="C101" s="32" t="s">
        <v>626</v>
      </c>
      <c r="D101" s="32" t="s">
        <v>627</v>
      </c>
      <c r="E101" s="32">
        <v>15876299</v>
      </c>
      <c r="F101" s="33">
        <v>43858</v>
      </c>
      <c r="G101" s="33">
        <v>43858</v>
      </c>
      <c r="H101" s="33">
        <v>43879</v>
      </c>
      <c r="I101" s="34">
        <v>306787</v>
      </c>
      <c r="J101" s="35">
        <v>306787</v>
      </c>
    </row>
    <row r="102" spans="1:10" ht="15">
      <c r="A102" s="31" t="s">
        <v>628</v>
      </c>
      <c r="B102" s="32">
        <v>900226715</v>
      </c>
      <c r="C102" s="32" t="s">
        <v>509</v>
      </c>
      <c r="D102" s="32" t="s">
        <v>629</v>
      </c>
      <c r="E102" s="32">
        <v>1099551586</v>
      </c>
      <c r="F102" s="33">
        <v>43860</v>
      </c>
      <c r="G102" s="33">
        <v>43861</v>
      </c>
      <c r="H102" s="33">
        <v>43880</v>
      </c>
      <c r="I102" s="34">
        <v>1262362</v>
      </c>
      <c r="J102" s="35">
        <v>222856</v>
      </c>
    </row>
    <row r="103" spans="1:10" ht="15">
      <c r="A103" s="31" t="s">
        <v>630</v>
      </c>
      <c r="B103" s="32">
        <v>900226715</v>
      </c>
      <c r="C103" s="32" t="s">
        <v>631</v>
      </c>
      <c r="D103" s="32" t="s">
        <v>632</v>
      </c>
      <c r="E103" s="32">
        <v>68251412</v>
      </c>
      <c r="F103" s="33">
        <v>43863</v>
      </c>
      <c r="G103" s="33">
        <v>43867</v>
      </c>
      <c r="H103" s="32" t="s">
        <v>624</v>
      </c>
      <c r="I103" s="34">
        <v>2261510</v>
      </c>
      <c r="J103" s="35">
        <v>2261510</v>
      </c>
    </row>
    <row r="104" spans="1:10" ht="15">
      <c r="A104" s="31" t="s">
        <v>633</v>
      </c>
      <c r="B104" s="32">
        <v>900226715</v>
      </c>
      <c r="C104" s="32" t="s">
        <v>634</v>
      </c>
      <c r="D104" s="32" t="s">
        <v>548</v>
      </c>
      <c r="E104" s="32">
        <v>10985161</v>
      </c>
      <c r="F104" s="33">
        <v>43865</v>
      </c>
      <c r="G104" s="33">
        <v>43865</v>
      </c>
      <c r="H104" s="32" t="s">
        <v>624</v>
      </c>
      <c r="I104" s="34">
        <v>163500</v>
      </c>
      <c r="J104" s="35">
        <v>163500</v>
      </c>
    </row>
    <row r="105" spans="1:10" ht="15">
      <c r="A105" s="31" t="s">
        <v>635</v>
      </c>
      <c r="B105" s="32">
        <v>900226715</v>
      </c>
      <c r="C105" s="32" t="s">
        <v>636</v>
      </c>
      <c r="D105" s="32" t="s">
        <v>637</v>
      </c>
      <c r="E105" s="32">
        <v>1120390605</v>
      </c>
      <c r="F105" s="33">
        <v>43869</v>
      </c>
      <c r="G105" s="33">
        <v>43869</v>
      </c>
      <c r="H105" s="33">
        <v>43906</v>
      </c>
      <c r="I105" s="34">
        <v>238353</v>
      </c>
      <c r="J105" s="35">
        <v>238353</v>
      </c>
    </row>
    <row r="106" spans="1:10" ht="15">
      <c r="A106" s="31" t="s">
        <v>638</v>
      </c>
      <c r="B106" s="32">
        <v>900226715</v>
      </c>
      <c r="C106" s="32" t="s">
        <v>616</v>
      </c>
      <c r="D106" s="32" t="s">
        <v>639</v>
      </c>
      <c r="E106" s="32">
        <v>1099555703</v>
      </c>
      <c r="F106" s="33">
        <v>43871</v>
      </c>
      <c r="G106" s="33">
        <v>43875</v>
      </c>
      <c r="H106" s="33">
        <v>43906</v>
      </c>
      <c r="I106" s="34">
        <v>1611278</v>
      </c>
      <c r="J106" s="35">
        <v>1611278</v>
      </c>
    </row>
    <row r="107" spans="1:10" ht="15">
      <c r="A107" s="31" t="s">
        <v>640</v>
      </c>
      <c r="B107" s="32">
        <v>900226715</v>
      </c>
      <c r="C107" s="32" t="s">
        <v>509</v>
      </c>
      <c r="D107" s="32" t="s">
        <v>641</v>
      </c>
      <c r="E107" s="32">
        <v>1118122420</v>
      </c>
      <c r="F107" s="33">
        <v>43878</v>
      </c>
      <c r="G107" s="33">
        <v>43878</v>
      </c>
      <c r="H107" s="33">
        <v>43906</v>
      </c>
      <c r="I107" s="34">
        <v>74024</v>
      </c>
      <c r="J107" s="35">
        <v>74024</v>
      </c>
    </row>
    <row r="108" spans="1:10" ht="15">
      <c r="A108" s="31" t="s">
        <v>642</v>
      </c>
      <c r="B108" s="32">
        <v>900226715</v>
      </c>
      <c r="C108" s="32" t="s">
        <v>509</v>
      </c>
      <c r="D108" s="32" t="s">
        <v>643</v>
      </c>
      <c r="E108" s="32">
        <v>77154992</v>
      </c>
      <c r="F108" s="33">
        <v>43879</v>
      </c>
      <c r="G108" s="33">
        <v>43879</v>
      </c>
      <c r="H108" s="33">
        <v>43906</v>
      </c>
      <c r="I108" s="34">
        <v>147643</v>
      </c>
      <c r="J108" s="35">
        <v>147643</v>
      </c>
    </row>
    <row r="109" spans="1:10" ht="15">
      <c r="A109" s="31" t="s">
        <v>644</v>
      </c>
      <c r="B109" s="32">
        <v>900226715</v>
      </c>
      <c r="C109" s="32" t="s">
        <v>509</v>
      </c>
      <c r="D109" s="32" t="s">
        <v>645</v>
      </c>
      <c r="E109" s="32">
        <v>1038439027</v>
      </c>
      <c r="F109" s="33">
        <v>43882</v>
      </c>
      <c r="G109" s="33">
        <v>43882</v>
      </c>
      <c r="H109" s="32" t="s">
        <v>624</v>
      </c>
      <c r="I109" s="34">
        <v>384000</v>
      </c>
      <c r="J109" s="35">
        <v>384000</v>
      </c>
    </row>
    <row r="110" spans="1:10" ht="15">
      <c r="A110" s="31" t="s">
        <v>646</v>
      </c>
      <c r="B110" s="32">
        <v>900226715</v>
      </c>
      <c r="C110" s="32" t="s">
        <v>647</v>
      </c>
      <c r="D110" s="32" t="s">
        <v>648</v>
      </c>
      <c r="E110" s="32">
        <v>91426032</v>
      </c>
      <c r="F110" s="33">
        <v>43886</v>
      </c>
      <c r="G110" s="33">
        <v>43886</v>
      </c>
      <c r="H110" s="33">
        <v>43906</v>
      </c>
      <c r="I110" s="34">
        <v>115026</v>
      </c>
      <c r="J110" s="35">
        <v>115026</v>
      </c>
    </row>
    <row r="111" spans="1:10" ht="15">
      <c r="A111" s="31" t="s">
        <v>649</v>
      </c>
      <c r="B111" s="32">
        <v>900226715</v>
      </c>
      <c r="C111" s="32" t="s">
        <v>650</v>
      </c>
      <c r="D111" s="32" t="s">
        <v>651</v>
      </c>
      <c r="E111" s="32">
        <v>1065134514</v>
      </c>
      <c r="F111" s="33">
        <v>43889</v>
      </c>
      <c r="G111" s="33">
        <v>43889</v>
      </c>
      <c r="H111" s="33">
        <v>43906</v>
      </c>
      <c r="I111" s="34">
        <v>292935</v>
      </c>
      <c r="J111" s="35">
        <v>292935</v>
      </c>
    </row>
    <row r="112" spans="1:10" ht="15">
      <c r="A112" s="31" t="s">
        <v>652</v>
      </c>
      <c r="B112" s="32">
        <v>900226715</v>
      </c>
      <c r="C112" s="32" t="s">
        <v>509</v>
      </c>
      <c r="D112" s="32" t="s">
        <v>651</v>
      </c>
      <c r="E112" s="32">
        <v>1065134514</v>
      </c>
      <c r="F112" s="33">
        <v>43895</v>
      </c>
      <c r="G112" s="33">
        <v>43895</v>
      </c>
      <c r="H112" s="33">
        <v>43952</v>
      </c>
      <c r="I112" s="34">
        <v>471066</v>
      </c>
      <c r="J112" s="35">
        <v>471066</v>
      </c>
    </row>
    <row r="113" spans="1:10" ht="15">
      <c r="A113" s="31" t="s">
        <v>653</v>
      </c>
      <c r="B113" s="32">
        <v>900226715</v>
      </c>
      <c r="C113" s="32" t="s">
        <v>509</v>
      </c>
      <c r="D113" s="32" t="s">
        <v>651</v>
      </c>
      <c r="E113" s="32">
        <v>1065134514</v>
      </c>
      <c r="F113" s="33">
        <v>43895</v>
      </c>
      <c r="G113" s="33">
        <v>43895</v>
      </c>
      <c r="H113" s="32" t="s">
        <v>624</v>
      </c>
      <c r="I113" s="34">
        <v>163500</v>
      </c>
      <c r="J113" s="35">
        <v>163500</v>
      </c>
    </row>
    <row r="114" spans="1:10" ht="15">
      <c r="A114" s="31" t="s">
        <v>654</v>
      </c>
      <c r="B114" s="32">
        <v>900226715</v>
      </c>
      <c r="C114" s="32" t="s">
        <v>509</v>
      </c>
      <c r="D114" s="32" t="s">
        <v>655</v>
      </c>
      <c r="E114" s="32">
        <v>1099553862</v>
      </c>
      <c r="F114" s="33">
        <v>43899</v>
      </c>
      <c r="G114" s="33">
        <v>43899</v>
      </c>
      <c r="H114" s="33">
        <v>43963</v>
      </c>
      <c r="I114" s="34">
        <v>120100</v>
      </c>
      <c r="J114" s="35">
        <v>120100</v>
      </c>
    </row>
    <row r="115" spans="1:10" ht="15.75" thickBot="1">
      <c r="A115" s="36" t="s">
        <v>656</v>
      </c>
      <c r="B115" s="37">
        <v>900226715</v>
      </c>
      <c r="C115" s="37" t="s">
        <v>657</v>
      </c>
      <c r="D115" s="37" t="s">
        <v>658</v>
      </c>
      <c r="E115" s="37">
        <v>52547151</v>
      </c>
      <c r="F115" s="38">
        <v>43915</v>
      </c>
      <c r="G115" s="38">
        <v>43918</v>
      </c>
      <c r="H115" s="37" t="s">
        <v>624</v>
      </c>
      <c r="I115" s="39">
        <v>2501887</v>
      </c>
      <c r="J115" s="40">
        <v>2501887</v>
      </c>
    </row>
    <row r="116" spans="1:10" ht="13.5" thickBot="1">
      <c r="E116" s="66" t="s">
        <v>659</v>
      </c>
      <c r="F116" s="67"/>
      <c r="G116" s="67"/>
      <c r="H116" s="68"/>
      <c r="I116" s="42">
        <f>SUM(I12:I115)</f>
        <v>149436470</v>
      </c>
      <c r="J116" s="42">
        <f>SUM(J12:J115)</f>
        <v>134509711</v>
      </c>
    </row>
    <row r="117" spans="1:10" ht="15.75" thickBot="1">
      <c r="E117" s="69" t="s">
        <v>660</v>
      </c>
      <c r="F117" s="70"/>
      <c r="G117" s="70"/>
      <c r="H117" s="70"/>
      <c r="I117" s="71"/>
      <c r="J117" s="43">
        <v>29358570</v>
      </c>
    </row>
    <row r="118" spans="1:10" ht="15.75" thickBot="1">
      <c r="E118" s="72" t="s">
        <v>661</v>
      </c>
      <c r="F118" s="73"/>
      <c r="G118" s="73"/>
      <c r="H118" s="73"/>
      <c r="I118" s="74"/>
      <c r="J118" s="44">
        <f>+J116-J117</f>
        <v>105151141</v>
      </c>
    </row>
    <row r="119" spans="1:10" ht="14.25">
      <c r="C119" s="45" t="s">
        <v>662</v>
      </c>
    </row>
    <row r="120" spans="1:10" ht="14.25">
      <c r="C120" s="45" t="s">
        <v>663</v>
      </c>
    </row>
    <row r="121" spans="1:10" ht="14.25">
      <c r="C121" s="46" t="s">
        <v>664</v>
      </c>
    </row>
  </sheetData>
  <autoFilter ref="A11:J121" xr:uid="{00000000-0009-0000-0000-000000000000}">
    <filterColumn colId="1">
      <filters blank="1">
        <filter val="900226715"/>
      </filters>
    </filterColumn>
  </autoFilter>
  <mergeCells count="10">
    <mergeCell ref="A8:J8"/>
    <mergeCell ref="E116:H116"/>
    <mergeCell ref="E117:I117"/>
    <mergeCell ref="E118:I118"/>
    <mergeCell ref="A2:J2"/>
    <mergeCell ref="A3:J3"/>
    <mergeCell ref="A4:J4"/>
    <mergeCell ref="A5:J5"/>
    <mergeCell ref="A6:J6"/>
    <mergeCell ref="A7:J7"/>
  </mergeCells>
  <hyperlinks>
    <hyperlink ref="C121" r:id="rId1" xr:uid="{DDA20341-7DAD-451E-B8B6-35EC336AA4D2}"/>
  </hyperlinks>
  <printOptions horizontalCentered="1"/>
  <pageMargins left="0.55118110236220474" right="0.55118110236220474" top="0.59055118110236227" bottom="0.39370078740157483" header="0" footer="0"/>
  <pageSetup paperSize="5" scale="70"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0D84-6E32-439F-B3B2-96E6FC743391}">
  <dimension ref="A1:T82"/>
  <sheetViews>
    <sheetView tabSelected="1" workbookViewId="0">
      <pane ySplit="1" topLeftCell="A56" activePane="bottomLeft" state="frozen"/>
      <selection pane="bottomLeft" activeCell="A63" sqref="A63"/>
    </sheetView>
  </sheetViews>
  <sheetFormatPr baseColWidth="10" defaultRowHeight="15"/>
  <cols>
    <col min="1" max="2" width="11.42578125" style="14"/>
    <col min="3" max="3" width="13.140625" style="14" bestFit="1" customWidth="1"/>
    <col min="4" max="8" width="11.42578125" style="14"/>
    <col min="9" max="9" width="13.140625" style="14" bestFit="1" customWidth="1"/>
    <col min="10" max="13" width="11.42578125" style="14"/>
    <col min="14" max="14" width="11.5703125" style="14" bestFit="1" customWidth="1"/>
    <col min="15" max="16384" width="11.42578125" style="14"/>
  </cols>
  <sheetData>
    <row r="1" spans="1:20" ht="51">
      <c r="A1" s="2" t="s">
        <v>1</v>
      </c>
      <c r="B1" s="3" t="s">
        <v>2</v>
      </c>
      <c r="C1" s="3" t="s">
        <v>3</v>
      </c>
      <c r="D1" s="47" t="s">
        <v>4</v>
      </c>
      <c r="E1" s="48" t="s">
        <v>5</v>
      </c>
      <c r="F1" s="48" t="s">
        <v>6</v>
      </c>
      <c r="G1" s="48" t="s">
        <v>7</v>
      </c>
      <c r="H1" s="48" t="s">
        <v>417</v>
      </c>
      <c r="I1" s="49" t="s">
        <v>8</v>
      </c>
      <c r="J1" s="49" t="s">
        <v>9</v>
      </c>
      <c r="K1" s="50" t="s">
        <v>10</v>
      </c>
      <c r="L1" s="49" t="s">
        <v>11</v>
      </c>
      <c r="M1" s="50" t="s">
        <v>12</v>
      </c>
      <c r="N1" s="50" t="s">
        <v>13</v>
      </c>
      <c r="O1" s="50" t="s">
        <v>14</v>
      </c>
      <c r="P1" s="49" t="s">
        <v>6</v>
      </c>
      <c r="Q1" s="51" t="s">
        <v>15</v>
      </c>
      <c r="R1" s="52" t="s">
        <v>16</v>
      </c>
      <c r="S1" s="53" t="s">
        <v>17</v>
      </c>
      <c r="T1" s="12" t="s">
        <v>18</v>
      </c>
    </row>
    <row r="2" spans="1:20">
      <c r="A2" s="32" t="s">
        <v>51</v>
      </c>
      <c r="B2" s="8">
        <v>3254133</v>
      </c>
      <c r="C2" s="8">
        <v>3254133</v>
      </c>
      <c r="D2" s="9" t="e">
        <f>VLOOKUP(A2,CXP!$A$2:$A$19,1,0)</f>
        <v>#N/A</v>
      </c>
      <c r="E2" s="9" t="e">
        <f>VLOOKUP(A2,GLOSAS!$A$2:$A$12,1,0)</f>
        <v>#N/A</v>
      </c>
      <c r="F2" s="9" t="e">
        <f>VLOOKUP(A2,CANCELADAS!$A$2:$A$162,1,0)</f>
        <v>#N/A</v>
      </c>
      <c r="G2" s="9" t="e">
        <f>VLOOKUP(A2,DEVOLUCIONES!$A$2:$A$102,1,0)</f>
        <v>#N/A</v>
      </c>
      <c r="H2" s="9" t="e">
        <f>VLOOKUP(A2,CANCELADAS!$A$176:$A$201,1,0)</f>
        <v>#N/A</v>
      </c>
      <c r="I2" s="11"/>
      <c r="J2" s="11"/>
      <c r="K2" s="11"/>
      <c r="L2" s="11">
        <f>+C2</f>
        <v>3254133</v>
      </c>
      <c r="M2" s="11"/>
      <c r="N2" s="11"/>
      <c r="O2" s="11"/>
      <c r="P2" s="11"/>
      <c r="Q2" s="9"/>
      <c r="R2" s="9" t="s">
        <v>418</v>
      </c>
      <c r="S2" s="9"/>
      <c r="T2" s="13">
        <f>+C2-SUM(I2:P2)</f>
        <v>0</v>
      </c>
    </row>
    <row r="3" spans="1:20">
      <c r="A3" s="32" t="s">
        <v>53</v>
      </c>
      <c r="B3" s="11">
        <v>8675499</v>
      </c>
      <c r="C3" s="11">
        <v>8675499</v>
      </c>
      <c r="D3" s="9" t="e">
        <f>VLOOKUP(A3,CXP!$A$2:$A$19,1,0)</f>
        <v>#N/A</v>
      </c>
      <c r="E3" s="9" t="e">
        <f>VLOOKUP(A3,GLOSAS!$A$2:$A$12,1,0)</f>
        <v>#N/A</v>
      </c>
      <c r="F3" s="9" t="e">
        <f>VLOOKUP(A3,CANCELADAS!$A$2:$A$162,1,0)</f>
        <v>#N/A</v>
      </c>
      <c r="G3" s="9" t="e">
        <f>VLOOKUP(A3,DEVOLUCIONES!$A$2:$A$102,1,0)</f>
        <v>#N/A</v>
      </c>
      <c r="H3" s="9" t="e">
        <f>VLOOKUP(A3,CANCELADAS!$A$176:$A$201,1,0)</f>
        <v>#N/A</v>
      </c>
      <c r="I3" s="11"/>
      <c r="J3" s="11"/>
      <c r="K3" s="11"/>
      <c r="L3" s="11">
        <f t="shared" ref="L3:L6" si="0">+C3</f>
        <v>8675499</v>
      </c>
      <c r="M3" s="11"/>
      <c r="N3" s="11"/>
      <c r="O3" s="11"/>
      <c r="P3" s="11"/>
      <c r="Q3" s="9"/>
      <c r="R3" s="9" t="s">
        <v>418</v>
      </c>
      <c r="S3" s="9"/>
      <c r="T3" s="13">
        <f t="shared" ref="T3:T66" si="1">+C3-SUM(I3:P3)</f>
        <v>0</v>
      </c>
    </row>
    <row r="4" spans="1:20">
      <c r="A4" s="32" t="s">
        <v>64</v>
      </c>
      <c r="B4" s="11">
        <v>1345761</v>
      </c>
      <c r="C4" s="11">
        <v>1345761</v>
      </c>
      <c r="D4" s="9" t="e">
        <f>VLOOKUP(A4,CXP!$A$2:$A$19,1,0)</f>
        <v>#N/A</v>
      </c>
      <c r="E4" s="9" t="e">
        <f>VLOOKUP(A4,GLOSAS!$A$2:$A$12,1,0)</f>
        <v>#N/A</v>
      </c>
      <c r="F4" s="9" t="e">
        <f>VLOOKUP(A4,CANCELADAS!$A$2:$A$162,1,0)</f>
        <v>#N/A</v>
      </c>
      <c r="G4" s="9" t="e">
        <f>VLOOKUP(A4,DEVOLUCIONES!$A$2:$A$102,1,0)</f>
        <v>#N/A</v>
      </c>
      <c r="H4" s="9" t="e">
        <f>VLOOKUP(A4,CANCELADAS!$A$176:$A$201,1,0)</f>
        <v>#N/A</v>
      </c>
      <c r="I4" s="11"/>
      <c r="J4" s="11"/>
      <c r="K4" s="11"/>
      <c r="L4" s="11">
        <f t="shared" si="0"/>
        <v>1345761</v>
      </c>
      <c r="M4" s="11"/>
      <c r="N4" s="11"/>
      <c r="O4" s="11"/>
      <c r="P4" s="11"/>
      <c r="Q4" s="9"/>
      <c r="R4" s="9" t="s">
        <v>418</v>
      </c>
      <c r="S4" s="9"/>
      <c r="T4" s="13">
        <f t="shared" si="1"/>
        <v>0</v>
      </c>
    </row>
    <row r="5" spans="1:20">
      <c r="A5" s="32" t="s">
        <v>81</v>
      </c>
      <c r="B5" s="11">
        <v>2208264</v>
      </c>
      <c r="C5" s="11">
        <v>2208264</v>
      </c>
      <c r="D5" s="9" t="e">
        <f>VLOOKUP(A5,CXP!$A$2:$A$19,1,0)</f>
        <v>#N/A</v>
      </c>
      <c r="E5" s="9" t="e">
        <f>VLOOKUP(A5,GLOSAS!$A$2:$A$12,1,0)</f>
        <v>#N/A</v>
      </c>
      <c r="F5" s="9" t="e">
        <f>VLOOKUP(A5,CANCELADAS!$A$2:$A$162,1,0)</f>
        <v>#N/A</v>
      </c>
      <c r="G5" s="9" t="e">
        <f>VLOOKUP(A5,DEVOLUCIONES!$A$2:$A$102,1,0)</f>
        <v>#N/A</v>
      </c>
      <c r="H5" s="9" t="e">
        <f>VLOOKUP(A5,CANCELADAS!$A$176:$A$201,1,0)</f>
        <v>#N/A</v>
      </c>
      <c r="I5" s="11"/>
      <c r="J5" s="11"/>
      <c r="K5" s="11"/>
      <c r="L5" s="11">
        <f t="shared" si="0"/>
        <v>2208264</v>
      </c>
      <c r="M5" s="11"/>
      <c r="N5" s="11"/>
      <c r="O5" s="11"/>
      <c r="P5" s="11"/>
      <c r="Q5" s="9"/>
      <c r="R5" s="9" t="s">
        <v>418</v>
      </c>
      <c r="S5" s="9"/>
      <c r="T5" s="13">
        <f t="shared" si="1"/>
        <v>0</v>
      </c>
    </row>
    <row r="6" spans="1:20">
      <c r="A6" s="32" t="s">
        <v>86</v>
      </c>
      <c r="B6" s="11">
        <v>154253</v>
      </c>
      <c r="C6" s="11">
        <v>154253</v>
      </c>
      <c r="D6" s="9" t="e">
        <f>VLOOKUP(A6,CXP!$A$2:$A$19,1,0)</f>
        <v>#N/A</v>
      </c>
      <c r="E6" s="9" t="e">
        <f>VLOOKUP(A6,GLOSAS!$A$2:$A$12,1,0)</f>
        <v>#N/A</v>
      </c>
      <c r="F6" s="9" t="e">
        <f>VLOOKUP(A6,CANCELADAS!$A$2:$A$162,1,0)</f>
        <v>#N/A</v>
      </c>
      <c r="G6" s="9" t="e">
        <f>VLOOKUP(A6,DEVOLUCIONES!$A$2:$A$102,1,0)</f>
        <v>#N/A</v>
      </c>
      <c r="H6" s="9" t="e">
        <f>VLOOKUP(A6,CANCELADAS!$A$176:$A$201,1,0)</f>
        <v>#N/A</v>
      </c>
      <c r="I6" s="11"/>
      <c r="J6" s="11"/>
      <c r="K6" s="11"/>
      <c r="L6" s="11">
        <f t="shared" si="0"/>
        <v>154253</v>
      </c>
      <c r="M6" s="11"/>
      <c r="N6" s="11"/>
      <c r="O6" s="11"/>
      <c r="P6" s="11"/>
      <c r="Q6" s="9"/>
      <c r="R6" s="9" t="s">
        <v>418</v>
      </c>
      <c r="S6" s="9"/>
      <c r="T6" s="13">
        <f t="shared" si="1"/>
        <v>0</v>
      </c>
    </row>
    <row r="7" spans="1:20">
      <c r="A7" s="32" t="s">
        <v>87</v>
      </c>
      <c r="B7" s="11">
        <v>1536419</v>
      </c>
      <c r="C7" s="11">
        <v>1360443</v>
      </c>
      <c r="D7" s="9" t="e">
        <f>VLOOKUP(A7,CXP!$A$2:$A$19,1,0)</f>
        <v>#N/A</v>
      </c>
      <c r="E7" s="9" t="str">
        <f>VLOOKUP(A7,GLOSAS!$A$2:$A$12,1,0)</f>
        <v>P721844</v>
      </c>
      <c r="F7" s="9" t="str">
        <f>VLOOKUP(A7,CANCELADAS!$A$2:$A$162,1,0)</f>
        <v>P721844</v>
      </c>
      <c r="G7" s="9" t="e">
        <f>VLOOKUP(A7,DEVOLUCIONES!$A$2:$A$102,1,0)</f>
        <v>#N/A</v>
      </c>
      <c r="H7" s="9" t="e">
        <f>VLOOKUP(A7,CANCELADAS!$A$176:$A$201,1,0)</f>
        <v>#N/A</v>
      </c>
      <c r="I7" s="11"/>
      <c r="J7" s="11"/>
      <c r="K7" s="11"/>
      <c r="L7" s="11"/>
      <c r="M7" s="11">
        <f>VLOOKUP(A7,GLOSAS!$A$2:$J$12,10,0)</f>
        <v>1360443</v>
      </c>
      <c r="N7" s="11"/>
      <c r="O7" s="11"/>
      <c r="P7" s="11"/>
      <c r="Q7" s="9"/>
      <c r="R7" s="9"/>
      <c r="S7" s="9"/>
      <c r="T7" s="13">
        <f t="shared" si="1"/>
        <v>0</v>
      </c>
    </row>
    <row r="8" spans="1:20">
      <c r="A8" s="32" t="s">
        <v>88</v>
      </c>
      <c r="B8" s="11">
        <v>1598021</v>
      </c>
      <c r="C8" s="11">
        <v>1454500</v>
      </c>
      <c r="D8" s="9" t="e">
        <f>VLOOKUP(A8,CXP!$A$2:$A$19,1,0)</f>
        <v>#N/A</v>
      </c>
      <c r="E8" s="9" t="str">
        <f>VLOOKUP(A8,GLOSAS!$A$2:$A$12,1,0)</f>
        <v>P725017</v>
      </c>
      <c r="F8" s="9" t="str">
        <f>VLOOKUP(A8,CANCELADAS!$A$2:$A$162,1,0)</f>
        <v>P725017</v>
      </c>
      <c r="G8" s="9" t="e">
        <f>VLOOKUP(A8,DEVOLUCIONES!$A$2:$A$102,1,0)</f>
        <v>#N/A</v>
      </c>
      <c r="H8" s="9" t="e">
        <f>VLOOKUP(A8,CANCELADAS!$A$176:$A$201,1,0)</f>
        <v>#N/A</v>
      </c>
      <c r="I8" s="11"/>
      <c r="J8" s="11"/>
      <c r="K8" s="11"/>
      <c r="L8" s="11"/>
      <c r="M8" s="11">
        <f>VLOOKUP(A8,GLOSAS!$A$2:$J$12,10,0)</f>
        <v>1454500</v>
      </c>
      <c r="N8" s="11"/>
      <c r="O8" s="11"/>
      <c r="P8" s="11"/>
      <c r="Q8" s="9"/>
      <c r="R8" s="9"/>
      <c r="S8" s="9"/>
      <c r="T8" s="13">
        <f t="shared" si="1"/>
        <v>0</v>
      </c>
    </row>
    <row r="9" spans="1:20">
      <c r="A9" s="32" t="s">
        <v>91</v>
      </c>
      <c r="B9" s="11">
        <v>1530102</v>
      </c>
      <c r="C9" s="11">
        <v>500517</v>
      </c>
      <c r="D9" s="9" t="e">
        <f>VLOOKUP(A9,CXP!$A$2:$A$19,1,0)</f>
        <v>#N/A</v>
      </c>
      <c r="E9" s="9" t="str">
        <f>VLOOKUP(A9,GLOSAS!$A$2:$A$12,1,0)</f>
        <v>P726236</v>
      </c>
      <c r="F9" s="9" t="str">
        <f>VLOOKUP(A9,CANCELADAS!$A$2:$A$162,1,0)</f>
        <v>P726236</v>
      </c>
      <c r="G9" s="9" t="e">
        <f>VLOOKUP(A9,DEVOLUCIONES!$A$2:$A$102,1,0)</f>
        <v>#N/A</v>
      </c>
      <c r="H9" s="9" t="e">
        <f>VLOOKUP(A9,CANCELADAS!$A$176:$A$201,1,0)</f>
        <v>#N/A</v>
      </c>
      <c r="I9" s="11"/>
      <c r="J9" s="11"/>
      <c r="K9" s="11"/>
      <c r="L9" s="11"/>
      <c r="M9" s="11">
        <f>VLOOKUP(A9,GLOSAS!$A$2:$J$12,10,0)</f>
        <v>500517</v>
      </c>
      <c r="N9" s="11"/>
      <c r="O9" s="11"/>
      <c r="P9" s="11"/>
      <c r="Q9" s="9"/>
      <c r="R9" s="9"/>
      <c r="S9" s="9"/>
      <c r="T9" s="13">
        <f t="shared" si="1"/>
        <v>0</v>
      </c>
    </row>
    <row r="10" spans="1:20">
      <c r="A10" s="32" t="s">
        <v>92</v>
      </c>
      <c r="B10" s="11">
        <v>3326899</v>
      </c>
      <c r="C10" s="11">
        <v>1274577</v>
      </c>
      <c r="D10" s="9" t="e">
        <f>VLOOKUP(A10,CXP!$A$2:$A$19,1,0)</f>
        <v>#N/A</v>
      </c>
      <c r="E10" s="9" t="str">
        <f>VLOOKUP(A10,GLOSAS!$A$2:$A$12,1,0)</f>
        <v>P726415</v>
      </c>
      <c r="F10" s="9" t="str">
        <f>VLOOKUP(A10,CANCELADAS!$A$2:$A$162,1,0)</f>
        <v>P726415</v>
      </c>
      <c r="G10" s="9" t="e">
        <f>VLOOKUP(A10,DEVOLUCIONES!$A$2:$A$102,1,0)</f>
        <v>#N/A</v>
      </c>
      <c r="H10" s="9" t="e">
        <f>VLOOKUP(A10,CANCELADAS!$A$176:$A$201,1,0)</f>
        <v>#N/A</v>
      </c>
      <c r="I10" s="11"/>
      <c r="J10" s="11"/>
      <c r="K10" s="11"/>
      <c r="L10" s="11"/>
      <c r="M10" s="11">
        <f>VLOOKUP(A10,GLOSAS!$A$2:$J$12,10,0)</f>
        <v>1274577</v>
      </c>
      <c r="N10" s="11"/>
      <c r="O10" s="11"/>
      <c r="P10" s="11"/>
      <c r="Q10" s="9"/>
      <c r="R10" s="9"/>
      <c r="S10" s="9"/>
      <c r="T10" s="13">
        <f t="shared" si="1"/>
        <v>0</v>
      </c>
    </row>
    <row r="11" spans="1:20">
      <c r="A11" s="32" t="s">
        <v>93</v>
      </c>
      <c r="B11" s="11">
        <v>1468227</v>
      </c>
      <c r="C11" s="11">
        <v>883936</v>
      </c>
      <c r="D11" s="9" t="str">
        <f>VLOOKUP(A11,CXP!$A$2:$A$19,1,0)</f>
        <v>P726550</v>
      </c>
      <c r="E11" s="9" t="e">
        <f>VLOOKUP(A11,GLOSAS!$A$2:$A$12,1,0)</f>
        <v>#N/A</v>
      </c>
      <c r="F11" s="9" t="e">
        <f>VLOOKUP(A11,CANCELADAS!$A$2:$A$162,1,0)</f>
        <v>#N/A</v>
      </c>
      <c r="G11" s="9" t="e">
        <f>VLOOKUP(A11,DEVOLUCIONES!$A$2:$A$102,1,0)</f>
        <v>#N/A</v>
      </c>
      <c r="H11" s="9" t="str">
        <f>VLOOKUP(A11,CANCELADAS!$A$176:$A$201,1,0)</f>
        <v>P726550</v>
      </c>
      <c r="I11" s="11">
        <f>VLOOKUP(A11,CXP!$A$2:$J$19,10,0)</f>
        <v>880936</v>
      </c>
      <c r="J11" s="11"/>
      <c r="K11" s="11"/>
      <c r="L11" s="15"/>
      <c r="M11" s="11"/>
      <c r="N11" s="11"/>
      <c r="O11" s="11"/>
      <c r="P11" s="11"/>
      <c r="Q11" s="9"/>
      <c r="R11" s="9" t="s">
        <v>1055</v>
      </c>
      <c r="S11" s="9"/>
      <c r="T11" s="58">
        <f t="shared" si="1"/>
        <v>3000</v>
      </c>
    </row>
    <row r="12" spans="1:20">
      <c r="A12" s="32" t="s">
        <v>677</v>
      </c>
      <c r="B12" s="11">
        <v>2523348</v>
      </c>
      <c r="C12" s="11">
        <v>56511</v>
      </c>
      <c r="D12" s="9" t="str">
        <f>VLOOKUP(A12,CXP!$A$2:$A$19,1,0)</f>
        <v>P728981</v>
      </c>
      <c r="E12" s="9" t="e">
        <f>VLOOKUP(A12,GLOSAS!$A$2:$A$12,1,0)</f>
        <v>#N/A</v>
      </c>
      <c r="F12" s="9" t="str">
        <f>VLOOKUP(A12,CANCELADAS!$A$2:$A$162,1,0)</f>
        <v>P728981</v>
      </c>
      <c r="G12" s="9" t="e">
        <f>VLOOKUP(A12,DEVOLUCIONES!$A$2:$A$102,1,0)</f>
        <v>#N/A</v>
      </c>
      <c r="H12" s="9" t="str">
        <f>VLOOKUP(A12,CANCELADAS!$A$176:$A$201,1,0)</f>
        <v>P728981</v>
      </c>
      <c r="I12" s="11">
        <f>VLOOKUP(A12,CXP!$A$2:$J$19,10,0)</f>
        <v>56511</v>
      </c>
      <c r="J12" s="11"/>
      <c r="K12" s="11"/>
      <c r="L12" s="11"/>
      <c r="M12" s="11"/>
      <c r="N12" s="11"/>
      <c r="O12" s="11"/>
      <c r="P12" s="11"/>
      <c r="Q12" s="9"/>
      <c r="R12" s="9"/>
      <c r="S12" s="9"/>
      <c r="T12" s="13">
        <f t="shared" si="1"/>
        <v>0</v>
      </c>
    </row>
    <row r="13" spans="1:20">
      <c r="A13" s="32" t="s">
        <v>1015</v>
      </c>
      <c r="B13" s="11">
        <v>5246894</v>
      </c>
      <c r="C13" s="11">
        <v>5246894</v>
      </c>
      <c r="D13" s="9" t="e">
        <f>VLOOKUP(A13,CXP!$A$2:$A$19,1,0)</f>
        <v>#N/A</v>
      </c>
      <c r="E13" s="9" t="e">
        <f>VLOOKUP(A13,GLOSAS!$A$2:$A$12,1,0)</f>
        <v>#N/A</v>
      </c>
      <c r="F13" s="9" t="e">
        <f>VLOOKUP(A13,CANCELADAS!$A$2:$A$162,1,0)</f>
        <v>#N/A</v>
      </c>
      <c r="G13" s="9" t="e">
        <f>VLOOKUP(A13,DEVOLUCIONES!$A$2:$A$102,1,0)</f>
        <v>#N/A</v>
      </c>
      <c r="H13" s="9" t="e">
        <f>VLOOKUP(A13,CANCELADAS!$A$176:$A$201,1,0)</f>
        <v>#N/A</v>
      </c>
      <c r="I13" s="11"/>
      <c r="J13" s="11"/>
      <c r="K13" s="11"/>
      <c r="L13" s="11">
        <f>+C13</f>
        <v>5246894</v>
      </c>
      <c r="M13" s="11"/>
      <c r="N13" s="11"/>
      <c r="O13" s="11"/>
      <c r="P13" s="11"/>
      <c r="Q13" s="9"/>
      <c r="R13" s="9" t="s">
        <v>418</v>
      </c>
      <c r="S13" s="9"/>
      <c r="T13" s="13">
        <f t="shared" si="1"/>
        <v>0</v>
      </c>
    </row>
    <row r="14" spans="1:20">
      <c r="A14" s="32" t="s">
        <v>718</v>
      </c>
      <c r="B14" s="11">
        <v>94300</v>
      </c>
      <c r="C14" s="11">
        <v>94300</v>
      </c>
      <c r="D14" s="9" t="str">
        <f>VLOOKUP(A14,CXP!$A$2:$A$19,1,0)</f>
        <v>P738650</v>
      </c>
      <c r="E14" s="9" t="e">
        <f>VLOOKUP(A14,GLOSAS!$A$2:$A$12,1,0)</f>
        <v>#N/A</v>
      </c>
      <c r="F14" s="9" t="e">
        <f>VLOOKUP(A14,CANCELADAS!$A$2:$A$162,1,0)</f>
        <v>#N/A</v>
      </c>
      <c r="G14" s="9" t="e">
        <f>VLOOKUP(A14,DEVOLUCIONES!$A$2:$A$102,1,0)</f>
        <v>#N/A</v>
      </c>
      <c r="H14" s="9" t="e">
        <f>VLOOKUP(A14,CANCELADAS!$A$176:$A$201,1,0)</f>
        <v>#N/A</v>
      </c>
      <c r="I14" s="11">
        <f>VLOOKUP(A14,CXP!$A$2:$J$19,10,0)</f>
        <v>94300</v>
      </c>
      <c r="J14" s="11"/>
      <c r="K14" s="11"/>
      <c r="L14" s="11"/>
      <c r="M14" s="11"/>
      <c r="N14" s="11"/>
      <c r="O14" s="11"/>
      <c r="P14" s="11"/>
      <c r="Q14" s="9"/>
      <c r="R14" s="9"/>
      <c r="S14" s="9"/>
      <c r="T14" s="13">
        <f t="shared" si="1"/>
        <v>0</v>
      </c>
    </row>
    <row r="15" spans="1:20">
      <c r="A15" s="32" t="s">
        <v>1016</v>
      </c>
      <c r="B15" s="11">
        <v>68000</v>
      </c>
      <c r="C15" s="11">
        <v>68000</v>
      </c>
      <c r="D15" s="9" t="e">
        <f>VLOOKUP(A15,CXP!$A$2:$A$19,1,0)</f>
        <v>#N/A</v>
      </c>
      <c r="E15" s="9" t="e">
        <f>VLOOKUP(A15,GLOSAS!$A$2:$A$12,1,0)</f>
        <v>#N/A</v>
      </c>
      <c r="F15" s="9" t="e">
        <f>VLOOKUP(A15,CANCELADAS!$A$2:$A$162,1,0)</f>
        <v>#N/A</v>
      </c>
      <c r="G15" s="9" t="e">
        <f>VLOOKUP(A15,DEVOLUCIONES!$A$2:$A$102,1,0)</f>
        <v>#N/A</v>
      </c>
      <c r="H15" s="9" t="e">
        <f>VLOOKUP(A15,CANCELADAS!$A$176:$A$201,1,0)</f>
        <v>#N/A</v>
      </c>
      <c r="I15" s="11"/>
      <c r="J15" s="11"/>
      <c r="K15" s="11"/>
      <c r="L15" s="11">
        <f t="shared" ref="L15:L19" si="2">+C15</f>
        <v>68000</v>
      </c>
      <c r="M15" s="16"/>
      <c r="N15" s="11"/>
      <c r="O15" s="11"/>
      <c r="P15" s="11"/>
      <c r="Q15" s="9"/>
      <c r="R15" s="9" t="s">
        <v>418</v>
      </c>
      <c r="S15" s="9"/>
      <c r="T15" s="13">
        <f t="shared" si="1"/>
        <v>0</v>
      </c>
    </row>
    <row r="16" spans="1:20">
      <c r="A16" s="32" t="s">
        <v>1017</v>
      </c>
      <c r="B16" s="11">
        <v>1730454</v>
      </c>
      <c r="C16" s="11">
        <v>1730454</v>
      </c>
      <c r="D16" s="9" t="e">
        <f>VLOOKUP(A16,CXP!$A$2:$A$19,1,0)</f>
        <v>#N/A</v>
      </c>
      <c r="E16" s="9" t="e">
        <f>VLOOKUP(A16,GLOSAS!$A$2:$A$12,1,0)</f>
        <v>#N/A</v>
      </c>
      <c r="F16" s="9" t="e">
        <f>VLOOKUP(A16,CANCELADAS!$A$2:$A$162,1,0)</f>
        <v>#N/A</v>
      </c>
      <c r="G16" s="9" t="e">
        <f>VLOOKUP(A16,DEVOLUCIONES!$A$2:$A$102,1,0)</f>
        <v>#N/A</v>
      </c>
      <c r="H16" s="9" t="e">
        <f>VLOOKUP(A16,CANCELADAS!$A$176:$A$201,1,0)</f>
        <v>#N/A</v>
      </c>
      <c r="I16" s="11"/>
      <c r="J16" s="11"/>
      <c r="K16" s="11"/>
      <c r="L16" s="11">
        <f t="shared" si="2"/>
        <v>1730454</v>
      </c>
      <c r="M16" s="11"/>
      <c r="N16" s="11"/>
      <c r="O16" s="11"/>
      <c r="P16" s="11"/>
      <c r="Q16" s="9"/>
      <c r="R16" s="9" t="s">
        <v>418</v>
      </c>
      <c r="S16" s="9"/>
      <c r="T16" s="13">
        <f t="shared" si="1"/>
        <v>0</v>
      </c>
    </row>
    <row r="17" spans="1:20">
      <c r="A17" s="32" t="s">
        <v>1018</v>
      </c>
      <c r="B17" s="11">
        <v>1429908</v>
      </c>
      <c r="C17" s="11">
        <v>1429908</v>
      </c>
      <c r="D17" s="9" t="e">
        <f>VLOOKUP(A17,CXP!$A$2:$A$19,1,0)</f>
        <v>#N/A</v>
      </c>
      <c r="E17" s="9" t="e">
        <f>VLOOKUP(A17,GLOSAS!$A$2:$A$12,1,0)</f>
        <v>#N/A</v>
      </c>
      <c r="F17" s="9" t="e">
        <f>VLOOKUP(A17,CANCELADAS!$A$2:$A$162,1,0)</f>
        <v>#N/A</v>
      </c>
      <c r="G17" s="9" t="e">
        <f>VLOOKUP(A17,DEVOLUCIONES!$A$2:$A$102,1,0)</f>
        <v>#N/A</v>
      </c>
      <c r="H17" s="9" t="e">
        <f>VLOOKUP(A17,CANCELADAS!$A$176:$A$201,1,0)</f>
        <v>#N/A</v>
      </c>
      <c r="I17" s="11"/>
      <c r="J17" s="11"/>
      <c r="K17" s="11"/>
      <c r="L17" s="11">
        <f t="shared" si="2"/>
        <v>1429908</v>
      </c>
      <c r="M17" s="11"/>
      <c r="N17" s="11"/>
      <c r="O17" s="11"/>
      <c r="P17" s="11"/>
      <c r="Q17" s="9"/>
      <c r="R17" s="9" t="s">
        <v>418</v>
      </c>
      <c r="S17" s="9"/>
      <c r="T17" s="13">
        <f t="shared" si="1"/>
        <v>0</v>
      </c>
    </row>
    <row r="18" spans="1:20">
      <c r="A18" s="32" t="s">
        <v>1019</v>
      </c>
      <c r="B18" s="11">
        <v>1294674</v>
      </c>
      <c r="C18" s="11">
        <v>1294674</v>
      </c>
      <c r="D18" s="9" t="e">
        <f>VLOOKUP(A18,CXP!$A$2:$A$19,1,0)</f>
        <v>#N/A</v>
      </c>
      <c r="E18" s="9" t="e">
        <f>VLOOKUP(A18,GLOSAS!$A$2:$A$12,1,0)</f>
        <v>#N/A</v>
      </c>
      <c r="F18" s="9" t="e">
        <f>VLOOKUP(A18,CANCELADAS!$A$2:$A$162,1,0)</f>
        <v>#N/A</v>
      </c>
      <c r="G18" s="9" t="e">
        <f>VLOOKUP(A18,DEVOLUCIONES!$A$2:$A$102,1,0)</f>
        <v>#N/A</v>
      </c>
      <c r="H18" s="9" t="e">
        <f>VLOOKUP(A18,CANCELADAS!$A$176:$A$201,1,0)</f>
        <v>#N/A</v>
      </c>
      <c r="I18" s="11"/>
      <c r="J18" s="11"/>
      <c r="K18" s="11"/>
      <c r="L18" s="11">
        <f t="shared" si="2"/>
        <v>1294674</v>
      </c>
      <c r="M18" s="11"/>
      <c r="N18" s="11"/>
      <c r="O18" s="11"/>
      <c r="P18" s="11"/>
      <c r="Q18" s="9"/>
      <c r="R18" s="9" t="s">
        <v>418</v>
      </c>
      <c r="S18" s="9"/>
      <c r="T18" s="13">
        <f t="shared" si="1"/>
        <v>0</v>
      </c>
    </row>
    <row r="19" spans="1:20">
      <c r="A19" s="32" t="s">
        <v>1020</v>
      </c>
      <c r="B19" s="11">
        <v>1412849</v>
      </c>
      <c r="C19" s="11">
        <v>1412849</v>
      </c>
      <c r="D19" s="9" t="e">
        <f>VLOOKUP(A19,CXP!$A$2:$A$19,1,0)</f>
        <v>#N/A</v>
      </c>
      <c r="E19" s="9" t="e">
        <f>VLOOKUP(A19,GLOSAS!$A$2:$A$12,1,0)</f>
        <v>#N/A</v>
      </c>
      <c r="F19" s="9" t="e">
        <f>VLOOKUP(A19,CANCELADAS!$A$2:$A$162,1,0)</f>
        <v>#N/A</v>
      </c>
      <c r="G19" s="9" t="e">
        <f>VLOOKUP(A19,DEVOLUCIONES!$A$2:$A$102,1,0)</f>
        <v>#N/A</v>
      </c>
      <c r="H19" s="9" t="e">
        <f>VLOOKUP(A19,CANCELADAS!$A$176:$A$201,1,0)</f>
        <v>#N/A</v>
      </c>
      <c r="I19" s="11"/>
      <c r="J19" s="11"/>
      <c r="K19" s="11"/>
      <c r="L19" s="11">
        <f t="shared" si="2"/>
        <v>1412849</v>
      </c>
      <c r="M19" s="11"/>
      <c r="N19" s="11"/>
      <c r="O19" s="11"/>
      <c r="P19" s="11"/>
      <c r="Q19" s="9"/>
      <c r="R19" s="9" t="s">
        <v>418</v>
      </c>
      <c r="S19" s="9"/>
      <c r="T19" s="13">
        <f t="shared" si="1"/>
        <v>0</v>
      </c>
    </row>
    <row r="20" spans="1:20">
      <c r="A20" s="32" t="s">
        <v>714</v>
      </c>
      <c r="B20" s="11">
        <v>93093</v>
      </c>
      <c r="C20" s="11">
        <v>93093</v>
      </c>
      <c r="D20" s="9" t="str">
        <f>VLOOKUP(A20,CXP!$A$2:$A$19,1,0)</f>
        <v>P752010</v>
      </c>
      <c r="E20" s="9" t="e">
        <f>VLOOKUP(A20,GLOSAS!$A$2:$A$12,1,0)</f>
        <v>#N/A</v>
      </c>
      <c r="F20" s="9" t="e">
        <f>VLOOKUP(A20,CANCELADAS!$A$2:$A$162,1,0)</f>
        <v>#N/A</v>
      </c>
      <c r="G20" s="9" t="e">
        <f>VLOOKUP(A20,DEVOLUCIONES!$A$2:$A$102,1,0)</f>
        <v>#N/A</v>
      </c>
      <c r="H20" s="9" t="e">
        <f>VLOOKUP(A20,CANCELADAS!$A$176:$A$201,1,0)</f>
        <v>#N/A</v>
      </c>
      <c r="I20" s="11">
        <f>VLOOKUP(A20,CXP!$A$2:$J$19,10,0)</f>
        <v>93093</v>
      </c>
      <c r="J20" s="11"/>
      <c r="K20" s="11"/>
      <c r="L20" s="11"/>
      <c r="M20" s="11"/>
      <c r="N20" s="11"/>
      <c r="O20" s="11"/>
      <c r="P20" s="11"/>
      <c r="Q20" s="9"/>
      <c r="R20" s="9"/>
      <c r="S20" s="9"/>
      <c r="T20" s="13">
        <f t="shared" si="1"/>
        <v>0</v>
      </c>
    </row>
    <row r="21" spans="1:20">
      <c r="A21" s="32" t="s">
        <v>791</v>
      </c>
      <c r="B21" s="11">
        <v>1696923</v>
      </c>
      <c r="C21" s="11">
        <v>412681</v>
      </c>
      <c r="D21" s="9" t="e">
        <f>VLOOKUP(A21,CXP!$A$2:$A$19,1,0)</f>
        <v>#N/A</v>
      </c>
      <c r="E21" s="9" t="str">
        <f>VLOOKUP(A21,GLOSAS!$A$2:$A$12,1,0)</f>
        <v>P753504</v>
      </c>
      <c r="F21" s="9" t="str">
        <f>VLOOKUP(A21,CANCELADAS!$A$2:$A$162,1,0)</f>
        <v>P753504</v>
      </c>
      <c r="G21" s="9" t="e">
        <f>VLOOKUP(A21,DEVOLUCIONES!$A$2:$A$102,1,0)</f>
        <v>#N/A</v>
      </c>
      <c r="H21" s="9" t="e">
        <f>VLOOKUP(A21,CANCELADAS!$A$176:$A$201,1,0)</f>
        <v>#N/A</v>
      </c>
      <c r="I21" s="11"/>
      <c r="J21" s="11"/>
      <c r="K21" s="11"/>
      <c r="L21" s="11"/>
      <c r="M21" s="11">
        <f>VLOOKUP(A21,GLOSAS!$A$2:$J$12,10,0)</f>
        <v>412681</v>
      </c>
      <c r="N21" s="11"/>
      <c r="O21" s="11"/>
      <c r="P21" s="11"/>
      <c r="Q21" s="9"/>
      <c r="R21" s="9"/>
      <c r="S21" s="9"/>
      <c r="T21" s="13">
        <f t="shared" si="1"/>
        <v>0</v>
      </c>
    </row>
    <row r="22" spans="1:20">
      <c r="A22" s="32" t="s">
        <v>1021</v>
      </c>
      <c r="B22" s="11">
        <v>6760354</v>
      </c>
      <c r="C22" s="11">
        <v>6760354</v>
      </c>
      <c r="D22" s="9" t="e">
        <f>VLOOKUP(A22,CXP!$A$2:$A$19,1,0)</f>
        <v>#N/A</v>
      </c>
      <c r="E22" s="9" t="e">
        <f>VLOOKUP(A22,GLOSAS!$A$2:$A$12,1,0)</f>
        <v>#N/A</v>
      </c>
      <c r="F22" s="9" t="e">
        <f>VLOOKUP(A22,CANCELADAS!$A$2:$A$162,1,0)</f>
        <v>#N/A</v>
      </c>
      <c r="G22" s="9" t="e">
        <f>VLOOKUP(A22,DEVOLUCIONES!$A$2:$A$102,1,0)</f>
        <v>#N/A</v>
      </c>
      <c r="H22" s="9" t="e">
        <f>VLOOKUP(A22,CANCELADAS!$A$176:$A$201,1,0)</f>
        <v>#N/A</v>
      </c>
      <c r="I22" s="11"/>
      <c r="J22" s="11"/>
      <c r="K22" s="11"/>
      <c r="L22" s="11">
        <f t="shared" ref="L22:L25" si="3">+C22</f>
        <v>6760354</v>
      </c>
      <c r="M22" s="11"/>
      <c r="N22" s="11"/>
      <c r="O22" s="11"/>
      <c r="P22" s="11"/>
      <c r="Q22" s="9"/>
      <c r="R22" s="9" t="s">
        <v>418</v>
      </c>
      <c r="S22" s="9"/>
      <c r="T22" s="13">
        <f t="shared" si="1"/>
        <v>0</v>
      </c>
    </row>
    <row r="23" spans="1:20">
      <c r="A23" s="32" t="s">
        <v>1022</v>
      </c>
      <c r="B23" s="11">
        <v>674798</v>
      </c>
      <c r="C23" s="11">
        <v>674798</v>
      </c>
      <c r="D23" s="9" t="e">
        <f>VLOOKUP(A23,CXP!$A$2:$A$19,1,0)</f>
        <v>#N/A</v>
      </c>
      <c r="E23" s="9" t="e">
        <f>VLOOKUP(A23,GLOSAS!$A$2:$A$12,1,0)</f>
        <v>#N/A</v>
      </c>
      <c r="F23" s="9" t="e">
        <f>VLOOKUP(A23,CANCELADAS!$A$2:$A$162,1,0)</f>
        <v>#N/A</v>
      </c>
      <c r="G23" s="9" t="e">
        <f>VLOOKUP(A23,DEVOLUCIONES!$A$2:$A$102,1,0)</f>
        <v>#N/A</v>
      </c>
      <c r="H23" s="9" t="e">
        <f>VLOOKUP(A23,CANCELADAS!$A$176:$A$201,1,0)</f>
        <v>#N/A</v>
      </c>
      <c r="I23" s="11"/>
      <c r="J23" s="11"/>
      <c r="K23" s="11"/>
      <c r="L23" s="11">
        <f t="shared" si="3"/>
        <v>674798</v>
      </c>
      <c r="M23" s="11"/>
      <c r="N23" s="11"/>
      <c r="O23" s="11"/>
      <c r="P23" s="11"/>
      <c r="Q23" s="9"/>
      <c r="R23" s="9" t="s">
        <v>418</v>
      </c>
      <c r="S23" s="9"/>
      <c r="T23" s="13">
        <f t="shared" si="1"/>
        <v>0</v>
      </c>
    </row>
    <row r="24" spans="1:20">
      <c r="A24" s="32" t="s">
        <v>1023</v>
      </c>
      <c r="B24" s="11">
        <v>1109132</v>
      </c>
      <c r="C24" s="11">
        <v>1109132</v>
      </c>
      <c r="D24" s="9" t="e">
        <f>VLOOKUP(A24,CXP!$A$2:$A$19,1,0)</f>
        <v>#N/A</v>
      </c>
      <c r="E24" s="9" t="e">
        <f>VLOOKUP(A24,GLOSAS!$A$2:$A$12,1,0)</f>
        <v>#N/A</v>
      </c>
      <c r="F24" s="9" t="e">
        <f>VLOOKUP(A24,CANCELADAS!$A$2:$A$162,1,0)</f>
        <v>#N/A</v>
      </c>
      <c r="G24" s="9" t="e">
        <f>VLOOKUP(A24,DEVOLUCIONES!$A$2:$A$102,1,0)</f>
        <v>#N/A</v>
      </c>
      <c r="H24" s="9" t="e">
        <f>VLOOKUP(A24,CANCELADAS!$A$176:$A$201,1,0)</f>
        <v>#N/A</v>
      </c>
      <c r="I24" s="11"/>
      <c r="J24" s="11"/>
      <c r="K24" s="11"/>
      <c r="L24" s="11">
        <f t="shared" si="3"/>
        <v>1109132</v>
      </c>
      <c r="M24" s="11"/>
      <c r="N24" s="11"/>
      <c r="O24" s="11"/>
      <c r="P24" s="11"/>
      <c r="Q24" s="9"/>
      <c r="R24" s="9" t="s">
        <v>418</v>
      </c>
      <c r="S24" s="9"/>
      <c r="T24" s="13">
        <f t="shared" si="1"/>
        <v>0</v>
      </c>
    </row>
    <row r="25" spans="1:20">
      <c r="A25" s="32" t="s">
        <v>1024</v>
      </c>
      <c r="B25" s="11">
        <v>1371289</v>
      </c>
      <c r="C25" s="11">
        <v>1371289</v>
      </c>
      <c r="D25" s="9" t="e">
        <f>VLOOKUP(A25,CXP!$A$2:$A$19,1,0)</f>
        <v>#N/A</v>
      </c>
      <c r="E25" s="9" t="e">
        <f>VLOOKUP(A25,GLOSAS!$A$2:$A$12,1,0)</f>
        <v>#N/A</v>
      </c>
      <c r="F25" s="9" t="e">
        <f>VLOOKUP(A25,CANCELADAS!$A$2:$A$162,1,0)</f>
        <v>#N/A</v>
      </c>
      <c r="G25" s="9" t="e">
        <f>VLOOKUP(A25,DEVOLUCIONES!$A$2:$A$102,1,0)</f>
        <v>#N/A</v>
      </c>
      <c r="H25" s="9" t="e">
        <f>VLOOKUP(A25,CANCELADAS!$A$176:$A$201,1,0)</f>
        <v>#N/A</v>
      </c>
      <c r="I25" s="11"/>
      <c r="J25" s="11"/>
      <c r="K25" s="11"/>
      <c r="L25" s="11">
        <f t="shared" si="3"/>
        <v>1371289</v>
      </c>
      <c r="M25" s="11"/>
      <c r="N25" s="11"/>
      <c r="O25" s="11"/>
      <c r="P25" s="11"/>
      <c r="Q25" s="9"/>
      <c r="R25" s="9" t="s">
        <v>418</v>
      </c>
      <c r="S25" s="9"/>
      <c r="T25" s="13">
        <f t="shared" si="1"/>
        <v>0</v>
      </c>
    </row>
    <row r="26" spans="1:20">
      <c r="A26" s="32" t="s">
        <v>696</v>
      </c>
      <c r="B26" s="11">
        <v>2815917</v>
      </c>
      <c r="C26" s="11">
        <v>2815917</v>
      </c>
      <c r="D26" s="9" t="str">
        <f>VLOOKUP(A26,CXP!$A$2:$A$19,1,0)</f>
        <v>P761082</v>
      </c>
      <c r="E26" s="9" t="e">
        <f>VLOOKUP(A26,GLOSAS!$A$2:$A$12,1,0)</f>
        <v>#N/A</v>
      </c>
      <c r="F26" s="9" t="e">
        <f>VLOOKUP(A26,CANCELADAS!$A$2:$A$162,1,0)</f>
        <v>#N/A</v>
      </c>
      <c r="G26" s="9" t="e">
        <f>VLOOKUP(A26,DEVOLUCIONES!$A$2:$A$102,1,0)</f>
        <v>#N/A</v>
      </c>
      <c r="H26" s="9" t="e">
        <f>VLOOKUP(A26,CANCELADAS!$A$176:$A$201,1,0)</f>
        <v>#N/A</v>
      </c>
      <c r="I26" s="11">
        <f>VLOOKUP(A26,CXP!$A$2:$J$19,10,0)</f>
        <v>2815917</v>
      </c>
      <c r="J26" s="11"/>
      <c r="K26" s="11"/>
      <c r="L26" s="15"/>
      <c r="M26" s="11"/>
      <c r="N26" s="11"/>
      <c r="O26" s="11"/>
      <c r="P26" s="11"/>
      <c r="Q26" s="9"/>
      <c r="R26" s="9"/>
      <c r="S26" s="9"/>
      <c r="T26" s="13">
        <f t="shared" si="1"/>
        <v>0</v>
      </c>
    </row>
    <row r="27" spans="1:20">
      <c r="A27" s="32" t="s">
        <v>1025</v>
      </c>
      <c r="B27" s="11">
        <v>2679161</v>
      </c>
      <c r="C27" s="11">
        <v>2679161</v>
      </c>
      <c r="D27" s="9" t="e">
        <f>VLOOKUP(A27,CXP!$A$2:$A$19,1,0)</f>
        <v>#N/A</v>
      </c>
      <c r="E27" s="9" t="e">
        <f>VLOOKUP(A27,GLOSAS!$A$2:$A$12,1,0)</f>
        <v>#N/A</v>
      </c>
      <c r="F27" s="9" t="e">
        <f>VLOOKUP(A27,CANCELADAS!$A$2:$A$162,1,0)</f>
        <v>#N/A</v>
      </c>
      <c r="G27" s="9" t="e">
        <f>VLOOKUP(A27,DEVOLUCIONES!$A$2:$A$102,1,0)</f>
        <v>#N/A</v>
      </c>
      <c r="H27" s="9" t="e">
        <f>VLOOKUP(A27,CANCELADAS!$A$176:$A$201,1,0)</f>
        <v>#N/A</v>
      </c>
      <c r="I27" s="11"/>
      <c r="J27" s="11"/>
      <c r="K27" s="11"/>
      <c r="L27" s="11">
        <f>+C27</f>
        <v>2679161</v>
      </c>
      <c r="M27" s="11"/>
      <c r="N27" s="11"/>
      <c r="O27" s="11"/>
      <c r="P27" s="11"/>
      <c r="Q27" s="9"/>
      <c r="R27" s="9" t="s">
        <v>418</v>
      </c>
      <c r="S27" s="9"/>
      <c r="T27" s="13">
        <f t="shared" si="1"/>
        <v>0</v>
      </c>
    </row>
    <row r="28" spans="1:20">
      <c r="A28" s="32" t="s">
        <v>780</v>
      </c>
      <c r="B28" s="11">
        <v>113022</v>
      </c>
      <c r="C28" s="11">
        <v>19200</v>
      </c>
      <c r="D28" s="9" t="e">
        <f>VLOOKUP(A28,CXP!$A$2:$A$19,1,0)</f>
        <v>#N/A</v>
      </c>
      <c r="E28" s="9" t="str">
        <f>VLOOKUP(A28,GLOSAS!$A$2:$A$12,1,0)</f>
        <v>P763653</v>
      </c>
      <c r="F28" s="9" t="str">
        <f>VLOOKUP(A28,CANCELADAS!$A$2:$A$162,1,0)</f>
        <v>P763653</v>
      </c>
      <c r="G28" s="9" t="e">
        <f>VLOOKUP(A28,DEVOLUCIONES!$A$2:$A$102,1,0)</f>
        <v>#N/A</v>
      </c>
      <c r="H28" s="9" t="e">
        <f>VLOOKUP(A28,CANCELADAS!$A$176:$A$201,1,0)</f>
        <v>#N/A</v>
      </c>
      <c r="I28" s="11"/>
      <c r="J28" s="11"/>
      <c r="K28" s="11"/>
      <c r="L28" s="11"/>
      <c r="M28" s="11">
        <f>VLOOKUP(A28,GLOSAS!$A$2:$J$12,10,0)</f>
        <v>19200</v>
      </c>
      <c r="N28" s="11"/>
      <c r="O28" s="11"/>
      <c r="P28" s="11"/>
      <c r="Q28" s="9"/>
      <c r="R28" s="9"/>
      <c r="S28" s="9"/>
      <c r="T28" s="13">
        <f t="shared" si="1"/>
        <v>0</v>
      </c>
    </row>
    <row r="29" spans="1:20">
      <c r="A29" s="32" t="s">
        <v>736</v>
      </c>
      <c r="B29" s="11">
        <v>1016427</v>
      </c>
      <c r="C29" s="11">
        <v>1016427</v>
      </c>
      <c r="D29" s="9" t="str">
        <f>VLOOKUP(A29,CXP!$A$2:$A$19,1,0)</f>
        <v>P768486</v>
      </c>
      <c r="E29" s="9" t="e">
        <f>VLOOKUP(A29,GLOSAS!$A$2:$A$12,1,0)</f>
        <v>#N/A</v>
      </c>
      <c r="F29" s="9" t="e">
        <f>VLOOKUP(A29,CANCELADAS!$A$2:$A$162,1,0)</f>
        <v>#N/A</v>
      </c>
      <c r="G29" s="9" t="e">
        <f>VLOOKUP(A29,DEVOLUCIONES!$A$2:$A$102,1,0)</f>
        <v>#N/A</v>
      </c>
      <c r="H29" s="9" t="e">
        <f>VLOOKUP(A29,CANCELADAS!$A$176:$A$201,1,0)</f>
        <v>#N/A</v>
      </c>
      <c r="I29" s="11">
        <f>VLOOKUP(A29,CXP!$A$2:$J$19,10,0)</f>
        <v>1016427</v>
      </c>
      <c r="J29" s="11"/>
      <c r="K29" s="11"/>
      <c r="L29" s="11"/>
      <c r="M29" s="11"/>
      <c r="N29" s="11"/>
      <c r="O29" s="11"/>
      <c r="P29" s="11"/>
      <c r="Q29" s="9"/>
      <c r="R29" s="9"/>
      <c r="S29" s="9"/>
      <c r="T29" s="13">
        <f t="shared" si="1"/>
        <v>0</v>
      </c>
    </row>
    <row r="30" spans="1:20">
      <c r="A30" s="32" t="s">
        <v>1026</v>
      </c>
      <c r="B30" s="11">
        <v>596296</v>
      </c>
      <c r="C30" s="11">
        <v>596296</v>
      </c>
      <c r="D30" s="9" t="e">
        <f>VLOOKUP(A30,CXP!$A$2:$A$19,1,0)</f>
        <v>#N/A</v>
      </c>
      <c r="E30" s="9" t="e">
        <f>VLOOKUP(A30,GLOSAS!$A$2:$A$12,1,0)</f>
        <v>#N/A</v>
      </c>
      <c r="F30" s="9" t="e">
        <f>VLOOKUP(A30,CANCELADAS!$A$2:$A$162,1,0)</f>
        <v>#N/A</v>
      </c>
      <c r="G30" s="9" t="e">
        <f>VLOOKUP(A30,DEVOLUCIONES!$A$2:$A$102,1,0)</f>
        <v>#N/A</v>
      </c>
      <c r="H30" s="9" t="e">
        <f>VLOOKUP(A30,CANCELADAS!$A$176:$A$201,1,0)</f>
        <v>#N/A</v>
      </c>
      <c r="I30" s="11"/>
      <c r="J30" s="11"/>
      <c r="K30" s="11"/>
      <c r="L30" s="11">
        <f>+C30</f>
        <v>596296</v>
      </c>
      <c r="M30" s="11"/>
      <c r="N30" s="11"/>
      <c r="O30" s="11"/>
      <c r="P30" s="11"/>
      <c r="Q30" s="9"/>
      <c r="R30" s="9" t="s">
        <v>418</v>
      </c>
      <c r="S30" s="9"/>
      <c r="T30" s="13">
        <f t="shared" si="1"/>
        <v>0</v>
      </c>
    </row>
    <row r="31" spans="1:20">
      <c r="A31" s="32" t="s">
        <v>739</v>
      </c>
      <c r="B31" s="11">
        <v>131569</v>
      </c>
      <c r="C31" s="11">
        <v>131569</v>
      </c>
      <c r="D31" s="9" t="str">
        <f>VLOOKUP(A31,CXP!$A$2:$A$19,1,0)</f>
        <v>P769062</v>
      </c>
      <c r="E31" s="9" t="e">
        <f>VLOOKUP(A31,GLOSAS!$A$2:$A$12,1,0)</f>
        <v>#N/A</v>
      </c>
      <c r="F31" s="9" t="e">
        <f>VLOOKUP(A31,CANCELADAS!$A$2:$A$162,1,0)</f>
        <v>#N/A</v>
      </c>
      <c r="G31" s="9" t="e">
        <f>VLOOKUP(A31,DEVOLUCIONES!$A$2:$A$102,1,0)</f>
        <v>#N/A</v>
      </c>
      <c r="H31" s="9" t="e">
        <f>VLOOKUP(A31,CANCELADAS!$A$176:$A$201,1,0)</f>
        <v>#N/A</v>
      </c>
      <c r="I31" s="11">
        <f>VLOOKUP(A31,CXP!$A$2:$J$19,10,0)</f>
        <v>131569</v>
      </c>
      <c r="J31" s="11"/>
      <c r="K31" s="11"/>
      <c r="L31" s="11"/>
      <c r="M31" s="11"/>
      <c r="N31" s="11"/>
      <c r="O31" s="11"/>
      <c r="P31" s="11"/>
      <c r="Q31" s="9"/>
      <c r="R31" s="9"/>
      <c r="S31" s="9"/>
      <c r="T31" s="13">
        <f t="shared" si="1"/>
        <v>0</v>
      </c>
    </row>
    <row r="32" spans="1:20">
      <c r="A32" s="32" t="s">
        <v>1027</v>
      </c>
      <c r="B32" s="11">
        <v>1367026</v>
      </c>
      <c r="C32" s="11">
        <v>1367026</v>
      </c>
      <c r="D32" s="9" t="e">
        <f>VLOOKUP(A32,CXP!$A$2:$A$19,1,0)</f>
        <v>#N/A</v>
      </c>
      <c r="E32" s="9" t="e">
        <f>VLOOKUP(A32,GLOSAS!$A$2:$A$12,1,0)</f>
        <v>#N/A</v>
      </c>
      <c r="F32" s="9" t="e">
        <f>VLOOKUP(A32,CANCELADAS!$A$2:$A$162,1,0)</f>
        <v>#N/A</v>
      </c>
      <c r="G32" s="9" t="e">
        <f>VLOOKUP(A32,DEVOLUCIONES!$A$2:$A$102,1,0)</f>
        <v>#N/A</v>
      </c>
      <c r="H32" s="9" t="e">
        <f>VLOOKUP(A32,CANCELADAS!$A$176:$A$201,1,0)</f>
        <v>#N/A</v>
      </c>
      <c r="I32" s="11"/>
      <c r="J32" s="11"/>
      <c r="K32" s="11"/>
      <c r="L32" s="11">
        <f t="shared" ref="L32:L33" si="4">+C32</f>
        <v>1367026</v>
      </c>
      <c r="M32" s="11"/>
      <c r="N32" s="11"/>
      <c r="O32" s="11"/>
      <c r="P32" s="11"/>
      <c r="Q32" s="9"/>
      <c r="R32" s="9" t="s">
        <v>418</v>
      </c>
      <c r="S32" s="9"/>
      <c r="T32" s="13">
        <f t="shared" si="1"/>
        <v>0</v>
      </c>
    </row>
    <row r="33" spans="1:20">
      <c r="A33" s="32" t="s">
        <v>1028</v>
      </c>
      <c r="B33" s="11">
        <v>119100</v>
      </c>
      <c r="C33" s="11">
        <v>119100</v>
      </c>
      <c r="D33" s="9" t="e">
        <f>VLOOKUP(A33,CXP!$A$2:$A$19,1,0)</f>
        <v>#N/A</v>
      </c>
      <c r="E33" s="9" t="e">
        <f>VLOOKUP(A33,GLOSAS!$A$2:$A$12,1,0)</f>
        <v>#N/A</v>
      </c>
      <c r="F33" s="9" t="e">
        <f>VLOOKUP(A33,CANCELADAS!$A$2:$A$162,1,0)</f>
        <v>#N/A</v>
      </c>
      <c r="G33" s="9" t="e">
        <f>VLOOKUP(A33,DEVOLUCIONES!$A$2:$A$102,1,0)</f>
        <v>#N/A</v>
      </c>
      <c r="H33" s="9" t="e">
        <f>VLOOKUP(A33,CANCELADAS!$A$176:$A$201,1,0)</f>
        <v>#N/A</v>
      </c>
      <c r="I33" s="11"/>
      <c r="J33" s="11"/>
      <c r="K33" s="11"/>
      <c r="L33" s="11">
        <f t="shared" si="4"/>
        <v>119100</v>
      </c>
      <c r="M33" s="11"/>
      <c r="N33" s="11"/>
      <c r="O33" s="11"/>
      <c r="P33" s="11"/>
      <c r="Q33" s="9"/>
      <c r="R33" s="9" t="s">
        <v>418</v>
      </c>
      <c r="S33" s="9"/>
      <c r="T33" s="13">
        <f t="shared" si="1"/>
        <v>0</v>
      </c>
    </row>
    <row r="34" spans="1:20">
      <c r="A34" s="32" t="s">
        <v>742</v>
      </c>
      <c r="B34" s="11">
        <v>639479</v>
      </c>
      <c r="C34" s="11">
        <v>639479</v>
      </c>
      <c r="D34" s="9" t="str">
        <f>VLOOKUP(A34,CXP!$A$2:$A$19,1,0)</f>
        <v>P772559</v>
      </c>
      <c r="E34" s="9" t="e">
        <f>VLOOKUP(A34,GLOSAS!$A$2:$A$12,1,0)</f>
        <v>#N/A</v>
      </c>
      <c r="F34" s="9" t="e">
        <f>VLOOKUP(A34,CANCELADAS!$A$2:$A$162,1,0)</f>
        <v>#N/A</v>
      </c>
      <c r="G34" s="9" t="e">
        <f>VLOOKUP(A34,DEVOLUCIONES!$A$2:$A$102,1,0)</f>
        <v>#N/A</v>
      </c>
      <c r="H34" s="9" t="e">
        <f>VLOOKUP(A34,CANCELADAS!$A$176:$A$201,1,0)</f>
        <v>#N/A</v>
      </c>
      <c r="I34" s="11">
        <f>VLOOKUP(A34,CXP!$A$2:$J$19,10,0)</f>
        <v>639479</v>
      </c>
      <c r="J34" s="11"/>
      <c r="K34" s="11"/>
      <c r="L34" s="11"/>
      <c r="M34" s="11"/>
      <c r="N34" s="11"/>
      <c r="O34" s="11"/>
      <c r="P34" s="11"/>
      <c r="Q34" s="9"/>
      <c r="R34" s="9"/>
      <c r="S34" s="9"/>
      <c r="T34" s="13">
        <f t="shared" si="1"/>
        <v>0</v>
      </c>
    </row>
    <row r="35" spans="1:20">
      <c r="A35" s="32" t="s">
        <v>1029</v>
      </c>
      <c r="B35" s="11">
        <v>341364</v>
      </c>
      <c r="C35" s="11">
        <v>341364</v>
      </c>
      <c r="D35" s="9" t="e">
        <f>VLOOKUP(A35,CXP!$A$2:$A$19,1,0)</f>
        <v>#N/A</v>
      </c>
      <c r="E35" s="9" t="e">
        <f>VLOOKUP(A35,GLOSAS!$A$2:$A$12,1,0)</f>
        <v>#N/A</v>
      </c>
      <c r="F35" s="9" t="e">
        <f>VLOOKUP(A35,CANCELADAS!$A$2:$A$162,1,0)</f>
        <v>#N/A</v>
      </c>
      <c r="G35" s="9" t="e">
        <f>VLOOKUP(A35,DEVOLUCIONES!$A$2:$A$102,1,0)</f>
        <v>#N/A</v>
      </c>
      <c r="H35" s="9" t="e">
        <f>VLOOKUP(A35,CANCELADAS!$A$176:$A$201,1,0)</f>
        <v>#N/A</v>
      </c>
      <c r="I35" s="11"/>
      <c r="J35" s="11"/>
      <c r="K35" s="11"/>
      <c r="L35" s="11">
        <f t="shared" ref="L35:L38" si="5">+C35</f>
        <v>341364</v>
      </c>
      <c r="M35" s="11"/>
      <c r="N35" s="11"/>
      <c r="O35" s="11"/>
      <c r="P35" s="11"/>
      <c r="Q35" s="9"/>
      <c r="R35" s="9" t="s">
        <v>418</v>
      </c>
      <c r="S35" s="9"/>
      <c r="T35" s="13">
        <f t="shared" si="1"/>
        <v>0</v>
      </c>
    </row>
    <row r="36" spans="1:20">
      <c r="A36" s="32" t="s">
        <v>1030</v>
      </c>
      <c r="B36" s="11">
        <v>3231090</v>
      </c>
      <c r="C36" s="11">
        <v>3231090</v>
      </c>
      <c r="D36" s="9" t="e">
        <f>VLOOKUP(A36,CXP!$A$2:$A$19,1,0)</f>
        <v>#N/A</v>
      </c>
      <c r="E36" s="9" t="e">
        <f>VLOOKUP(A36,GLOSAS!$A$2:$A$12,1,0)</f>
        <v>#N/A</v>
      </c>
      <c r="F36" s="9" t="e">
        <f>VLOOKUP(A36,CANCELADAS!$A$2:$A$162,1,0)</f>
        <v>#N/A</v>
      </c>
      <c r="G36" s="9" t="e">
        <f>VLOOKUP(A36,DEVOLUCIONES!$A$2:$A$102,1,0)</f>
        <v>#N/A</v>
      </c>
      <c r="H36" s="9" t="e">
        <f>VLOOKUP(A36,CANCELADAS!$A$176:$A$201,1,0)</f>
        <v>#N/A</v>
      </c>
      <c r="I36" s="11"/>
      <c r="J36" s="11"/>
      <c r="K36" s="11"/>
      <c r="L36" s="11">
        <f t="shared" si="5"/>
        <v>3231090</v>
      </c>
      <c r="M36" s="11"/>
      <c r="N36" s="11"/>
      <c r="O36" s="11"/>
      <c r="P36" s="11"/>
      <c r="Q36" s="9"/>
      <c r="R36" s="9" t="s">
        <v>418</v>
      </c>
      <c r="S36" s="9"/>
      <c r="T36" s="13">
        <f t="shared" si="1"/>
        <v>0</v>
      </c>
    </row>
    <row r="37" spans="1:20">
      <c r="A37" s="32" t="s">
        <v>1031</v>
      </c>
      <c r="B37" s="11">
        <v>1872339</v>
      </c>
      <c r="C37" s="11">
        <v>1872339</v>
      </c>
      <c r="D37" s="9" t="e">
        <f>VLOOKUP(A37,CXP!$A$2:$A$19,1,0)</f>
        <v>#N/A</v>
      </c>
      <c r="E37" s="9" t="e">
        <f>VLOOKUP(A37,GLOSAS!$A$2:$A$12,1,0)</f>
        <v>#N/A</v>
      </c>
      <c r="F37" s="9" t="e">
        <f>VLOOKUP(A37,CANCELADAS!$A$2:$A$162,1,0)</f>
        <v>#N/A</v>
      </c>
      <c r="G37" s="9" t="e">
        <f>VLOOKUP(A37,DEVOLUCIONES!$A$2:$A$102,1,0)</f>
        <v>#N/A</v>
      </c>
      <c r="H37" s="9" t="e">
        <f>VLOOKUP(A37,CANCELADAS!$A$176:$A$201,1,0)</f>
        <v>#N/A</v>
      </c>
      <c r="I37" s="11"/>
      <c r="J37" s="11"/>
      <c r="K37" s="11"/>
      <c r="L37" s="11">
        <f t="shared" si="5"/>
        <v>1872339</v>
      </c>
      <c r="M37" s="11"/>
      <c r="N37" s="11"/>
      <c r="O37" s="11"/>
      <c r="P37" s="11"/>
      <c r="Q37" s="9"/>
      <c r="R37" s="9" t="s">
        <v>418</v>
      </c>
      <c r="S37" s="9"/>
      <c r="T37" s="13">
        <f t="shared" si="1"/>
        <v>0</v>
      </c>
    </row>
    <row r="38" spans="1:20">
      <c r="A38" s="32" t="s">
        <v>1032</v>
      </c>
      <c r="B38" s="11">
        <v>901929</v>
      </c>
      <c r="C38" s="11">
        <v>901929</v>
      </c>
      <c r="D38" s="9" t="e">
        <f>VLOOKUP(A38,CXP!$A$2:$A$19,1,0)</f>
        <v>#N/A</v>
      </c>
      <c r="E38" s="9" t="e">
        <f>VLOOKUP(A38,GLOSAS!$A$2:$A$12,1,0)</f>
        <v>#N/A</v>
      </c>
      <c r="F38" s="9" t="e">
        <f>VLOOKUP(A38,CANCELADAS!$A$2:$A$162,1,0)</f>
        <v>#N/A</v>
      </c>
      <c r="G38" s="9" t="e">
        <f>VLOOKUP(A38,DEVOLUCIONES!$A$2:$A$102,1,0)</f>
        <v>#N/A</v>
      </c>
      <c r="H38" s="9" t="e">
        <f>VLOOKUP(A38,CANCELADAS!$A$176:$A$201,1,0)</f>
        <v>#N/A</v>
      </c>
      <c r="I38" s="11"/>
      <c r="J38" s="11"/>
      <c r="K38" s="11"/>
      <c r="L38" s="11">
        <f t="shared" si="5"/>
        <v>901929</v>
      </c>
      <c r="M38" s="11"/>
      <c r="N38" s="11"/>
      <c r="O38" s="11"/>
      <c r="P38" s="11"/>
      <c r="Q38" s="9"/>
      <c r="R38" s="9" t="s">
        <v>418</v>
      </c>
      <c r="S38" s="9"/>
      <c r="T38" s="13">
        <f t="shared" si="1"/>
        <v>0</v>
      </c>
    </row>
    <row r="39" spans="1:20">
      <c r="A39" s="32" t="s">
        <v>702</v>
      </c>
      <c r="B39" s="11">
        <v>91086</v>
      </c>
      <c r="C39" s="11">
        <v>91086</v>
      </c>
      <c r="D39" s="9" t="str">
        <f>VLOOKUP(A39,CXP!$A$2:$A$19,1,0)</f>
        <v>P778502</v>
      </c>
      <c r="E39" s="9" t="e">
        <f>VLOOKUP(A39,GLOSAS!$A$2:$A$12,1,0)</f>
        <v>#N/A</v>
      </c>
      <c r="F39" s="9" t="e">
        <f>VLOOKUP(A39,CANCELADAS!$A$2:$A$162,1,0)</f>
        <v>#N/A</v>
      </c>
      <c r="G39" s="9" t="e">
        <f>VLOOKUP(A39,DEVOLUCIONES!$A$2:$A$102,1,0)</f>
        <v>#N/A</v>
      </c>
      <c r="H39" s="9" t="e">
        <f>VLOOKUP(A39,CANCELADAS!$A$176:$A$201,1,0)</f>
        <v>#N/A</v>
      </c>
      <c r="I39" s="11">
        <f>VLOOKUP(A39,CXP!$A$2:$J$19,10,0)</f>
        <v>91086</v>
      </c>
      <c r="J39" s="11"/>
      <c r="K39" s="11"/>
      <c r="L39" s="11"/>
      <c r="M39" s="11"/>
      <c r="N39" s="11"/>
      <c r="O39" s="11"/>
      <c r="P39" s="11"/>
      <c r="Q39" s="9"/>
      <c r="R39" s="9"/>
      <c r="S39" s="9"/>
      <c r="T39" s="13">
        <f t="shared" si="1"/>
        <v>0</v>
      </c>
    </row>
    <row r="40" spans="1:20">
      <c r="A40" s="32" t="s">
        <v>1033</v>
      </c>
      <c r="B40" s="11">
        <v>81700</v>
      </c>
      <c r="C40" s="11">
        <v>81700</v>
      </c>
      <c r="D40" s="9" t="e">
        <f>VLOOKUP(A40,CXP!$A$2:$A$19,1,0)</f>
        <v>#N/A</v>
      </c>
      <c r="E40" s="9" t="e">
        <f>VLOOKUP(A40,GLOSAS!$A$2:$A$12,1,0)</f>
        <v>#N/A</v>
      </c>
      <c r="F40" s="9" t="e">
        <f>VLOOKUP(A40,CANCELADAS!$A$2:$A$162,1,0)</f>
        <v>#N/A</v>
      </c>
      <c r="G40" s="9" t="e">
        <f>VLOOKUP(A40,DEVOLUCIONES!$A$2:$A$102,1,0)</f>
        <v>#N/A</v>
      </c>
      <c r="H40" s="9" t="e">
        <f>VLOOKUP(A40,CANCELADAS!$A$176:$A$201,1,0)</f>
        <v>#N/A</v>
      </c>
      <c r="I40" s="11"/>
      <c r="J40" s="11"/>
      <c r="K40" s="11"/>
      <c r="L40" s="11">
        <f t="shared" ref="L40:L41" si="6">+C40</f>
        <v>81700</v>
      </c>
      <c r="M40" s="11"/>
      <c r="N40" s="11"/>
      <c r="O40" s="11"/>
      <c r="P40" s="11"/>
      <c r="Q40" s="9"/>
      <c r="R40" s="9" t="s">
        <v>418</v>
      </c>
      <c r="S40" s="9"/>
      <c r="T40" s="13">
        <f t="shared" si="1"/>
        <v>0</v>
      </c>
    </row>
    <row r="41" spans="1:20">
      <c r="A41" s="32" t="s">
        <v>1034</v>
      </c>
      <c r="B41" s="11">
        <v>3943541</v>
      </c>
      <c r="C41" s="11">
        <v>3943541</v>
      </c>
      <c r="D41" s="9" t="e">
        <f>VLOOKUP(A41,CXP!$A$2:$A$19,1,0)</f>
        <v>#N/A</v>
      </c>
      <c r="E41" s="9" t="e">
        <f>VLOOKUP(A41,GLOSAS!$A$2:$A$12,1,0)</f>
        <v>#N/A</v>
      </c>
      <c r="F41" s="9" t="e">
        <f>VLOOKUP(A41,CANCELADAS!$A$2:$A$162,1,0)</f>
        <v>#N/A</v>
      </c>
      <c r="G41" s="9" t="e">
        <f>VLOOKUP(A41,DEVOLUCIONES!$A$2:$A$102,1,0)</f>
        <v>#N/A</v>
      </c>
      <c r="H41" s="9" t="e">
        <f>VLOOKUP(A41,CANCELADAS!$A$176:$A$201,1,0)</f>
        <v>#N/A</v>
      </c>
      <c r="I41" s="11"/>
      <c r="J41" s="11"/>
      <c r="K41" s="11"/>
      <c r="L41" s="11">
        <f t="shared" si="6"/>
        <v>3943541</v>
      </c>
      <c r="M41" s="11"/>
      <c r="N41" s="11"/>
      <c r="O41" s="11"/>
      <c r="P41" s="11"/>
      <c r="Q41" s="9"/>
      <c r="R41" s="9" t="s">
        <v>418</v>
      </c>
      <c r="S41" s="9"/>
      <c r="T41" s="13">
        <f t="shared" si="1"/>
        <v>0</v>
      </c>
    </row>
    <row r="42" spans="1:20">
      <c r="A42" s="32" t="s">
        <v>758</v>
      </c>
      <c r="B42" s="11">
        <v>186300</v>
      </c>
      <c r="C42" s="11">
        <v>186300</v>
      </c>
      <c r="D42" s="9" t="str">
        <f>VLOOKUP(A42,CXP!$A$2:$A$19,1,0)</f>
        <v>P779201</v>
      </c>
      <c r="E42" s="9" t="e">
        <f>VLOOKUP(A42,GLOSAS!$A$2:$A$12,1,0)</f>
        <v>#N/A</v>
      </c>
      <c r="F42" s="9" t="e">
        <f>VLOOKUP(A42,CANCELADAS!$A$2:$A$162,1,0)</f>
        <v>#N/A</v>
      </c>
      <c r="G42" s="9" t="e">
        <f>VLOOKUP(A42,DEVOLUCIONES!$A$2:$A$102,1,0)</f>
        <v>#N/A</v>
      </c>
      <c r="H42" s="9" t="e">
        <f>VLOOKUP(A42,CANCELADAS!$A$176:$A$201,1,0)</f>
        <v>#N/A</v>
      </c>
      <c r="I42" s="11">
        <f>VLOOKUP(A42,CXP!$A$2:$J$19,10,0)</f>
        <v>186300</v>
      </c>
      <c r="J42" s="11"/>
      <c r="K42" s="11"/>
      <c r="L42" s="11"/>
      <c r="M42" s="11"/>
      <c r="N42" s="11"/>
      <c r="O42" s="11"/>
      <c r="P42" s="11"/>
      <c r="Q42" s="9"/>
      <c r="R42" s="9"/>
      <c r="S42" s="9"/>
      <c r="T42" s="13">
        <f t="shared" si="1"/>
        <v>0</v>
      </c>
    </row>
    <row r="43" spans="1:20">
      <c r="A43" s="32" t="s">
        <v>1035</v>
      </c>
      <c r="B43" s="11">
        <v>1592483</v>
      </c>
      <c r="C43" s="11">
        <v>1592483</v>
      </c>
      <c r="D43" s="9" t="e">
        <f>VLOOKUP(A43,CXP!$A$2:$A$19,1,0)</f>
        <v>#N/A</v>
      </c>
      <c r="E43" s="9" t="e">
        <f>VLOOKUP(A43,GLOSAS!$A$2:$A$12,1,0)</f>
        <v>#N/A</v>
      </c>
      <c r="F43" s="9" t="e">
        <f>VLOOKUP(A43,CANCELADAS!$A$2:$A$162,1,0)</f>
        <v>#N/A</v>
      </c>
      <c r="G43" s="9" t="e">
        <f>VLOOKUP(A43,DEVOLUCIONES!$A$2:$A$102,1,0)</f>
        <v>#N/A</v>
      </c>
      <c r="H43" s="9" t="e">
        <f>VLOOKUP(A43,CANCELADAS!$A$176:$A$201,1,0)</f>
        <v>#N/A</v>
      </c>
      <c r="I43" s="11"/>
      <c r="J43" s="11"/>
      <c r="K43" s="11"/>
      <c r="L43" s="11">
        <f t="shared" ref="L43:L49" si="7">+C43</f>
        <v>1592483</v>
      </c>
      <c r="M43" s="11"/>
      <c r="N43" s="11"/>
      <c r="O43" s="11"/>
      <c r="P43" s="11"/>
      <c r="Q43" s="9"/>
      <c r="R43" s="9" t="s">
        <v>418</v>
      </c>
      <c r="S43" s="9"/>
      <c r="T43" s="13">
        <f t="shared" si="1"/>
        <v>0</v>
      </c>
    </row>
    <row r="44" spans="1:20">
      <c r="A44" s="32" t="s">
        <v>1036</v>
      </c>
      <c r="B44" s="11">
        <v>173642</v>
      </c>
      <c r="C44" s="11">
        <v>173642</v>
      </c>
      <c r="D44" s="9" t="e">
        <f>VLOOKUP(A44,CXP!$A$2:$A$19,1,0)</f>
        <v>#N/A</v>
      </c>
      <c r="E44" s="9" t="e">
        <f>VLOOKUP(A44,GLOSAS!$A$2:$A$12,1,0)</f>
        <v>#N/A</v>
      </c>
      <c r="F44" s="9" t="e">
        <f>VLOOKUP(A44,CANCELADAS!$A$2:$A$162,1,0)</f>
        <v>#N/A</v>
      </c>
      <c r="G44" s="9" t="e">
        <f>VLOOKUP(A44,DEVOLUCIONES!$A$2:$A$102,1,0)</f>
        <v>#N/A</v>
      </c>
      <c r="H44" s="9" t="e">
        <f>VLOOKUP(A44,CANCELADAS!$A$176:$A$201,1,0)</f>
        <v>#N/A</v>
      </c>
      <c r="I44" s="11"/>
      <c r="J44" s="11"/>
      <c r="K44" s="11"/>
      <c r="L44" s="11">
        <f t="shared" si="7"/>
        <v>173642</v>
      </c>
      <c r="M44" s="11"/>
      <c r="N44" s="11"/>
      <c r="O44" s="11"/>
      <c r="P44" s="11"/>
      <c r="Q44" s="9"/>
      <c r="R44" s="9" t="s">
        <v>418</v>
      </c>
      <c r="S44" s="9"/>
      <c r="T44" s="13">
        <f t="shared" si="1"/>
        <v>0</v>
      </c>
    </row>
    <row r="45" spans="1:20">
      <c r="A45" s="32" t="s">
        <v>1037</v>
      </c>
      <c r="B45" s="11">
        <v>68000</v>
      </c>
      <c r="C45" s="11">
        <v>68000</v>
      </c>
      <c r="D45" s="9" t="e">
        <f>VLOOKUP(A45,CXP!$A$2:$A$19,1,0)</f>
        <v>#N/A</v>
      </c>
      <c r="E45" s="9" t="e">
        <f>VLOOKUP(A45,GLOSAS!$A$2:$A$12,1,0)</f>
        <v>#N/A</v>
      </c>
      <c r="F45" s="9" t="e">
        <f>VLOOKUP(A45,CANCELADAS!$A$2:$A$162,1,0)</f>
        <v>#N/A</v>
      </c>
      <c r="G45" s="9" t="e">
        <f>VLOOKUP(A45,DEVOLUCIONES!$A$2:$A$102,1,0)</f>
        <v>#N/A</v>
      </c>
      <c r="H45" s="9" t="e">
        <f>VLOOKUP(A45,CANCELADAS!$A$176:$A$201,1,0)</f>
        <v>#N/A</v>
      </c>
      <c r="I45" s="11"/>
      <c r="J45" s="11"/>
      <c r="K45" s="11"/>
      <c r="L45" s="11">
        <f t="shared" si="7"/>
        <v>68000</v>
      </c>
      <c r="M45" s="11"/>
      <c r="N45" s="11"/>
      <c r="O45" s="11"/>
      <c r="P45" s="11"/>
      <c r="Q45" s="9"/>
      <c r="R45" s="9" t="s">
        <v>418</v>
      </c>
      <c r="S45" s="9"/>
      <c r="T45" s="13">
        <f t="shared" si="1"/>
        <v>0</v>
      </c>
    </row>
    <row r="46" spans="1:20">
      <c r="A46" s="32" t="s">
        <v>1038</v>
      </c>
      <c r="B46" s="11">
        <v>82969</v>
      </c>
      <c r="C46" s="11">
        <v>82969</v>
      </c>
      <c r="D46" s="9" t="e">
        <f>VLOOKUP(A46,CXP!$A$2:$A$19,1,0)</f>
        <v>#N/A</v>
      </c>
      <c r="E46" s="9" t="e">
        <f>VLOOKUP(A46,GLOSAS!$A$2:$A$12,1,0)</f>
        <v>#N/A</v>
      </c>
      <c r="F46" s="9" t="e">
        <f>VLOOKUP(A46,CANCELADAS!$A$2:$A$162,1,0)</f>
        <v>#N/A</v>
      </c>
      <c r="G46" s="9" t="e">
        <f>VLOOKUP(A46,DEVOLUCIONES!$A$2:$A$102,1,0)</f>
        <v>#N/A</v>
      </c>
      <c r="H46" s="9" t="e">
        <f>VLOOKUP(A46,CANCELADAS!$A$176:$A$201,1,0)</f>
        <v>#N/A</v>
      </c>
      <c r="I46" s="11"/>
      <c r="J46" s="11"/>
      <c r="K46" s="11"/>
      <c r="L46" s="11">
        <f t="shared" si="7"/>
        <v>82969</v>
      </c>
      <c r="M46" s="11"/>
      <c r="N46" s="11"/>
      <c r="O46" s="11"/>
      <c r="P46" s="11"/>
      <c r="Q46" s="9"/>
      <c r="R46" s="9" t="s">
        <v>418</v>
      </c>
      <c r="S46" s="9"/>
      <c r="T46" s="13">
        <f t="shared" si="1"/>
        <v>0</v>
      </c>
    </row>
    <row r="47" spans="1:20">
      <c r="A47" s="32" t="s">
        <v>1039</v>
      </c>
      <c r="B47" s="11">
        <v>70803</v>
      </c>
      <c r="C47" s="11">
        <v>70803</v>
      </c>
      <c r="D47" s="9" t="e">
        <f>VLOOKUP(A47,CXP!$A$2:$A$19,1,0)</f>
        <v>#N/A</v>
      </c>
      <c r="E47" s="9" t="e">
        <f>VLOOKUP(A47,GLOSAS!$A$2:$A$12,1,0)</f>
        <v>#N/A</v>
      </c>
      <c r="F47" s="9" t="e">
        <f>VLOOKUP(A47,CANCELADAS!$A$2:$A$162,1,0)</f>
        <v>#N/A</v>
      </c>
      <c r="G47" s="9" t="e">
        <f>VLOOKUP(A47,DEVOLUCIONES!$A$2:$A$102,1,0)</f>
        <v>#N/A</v>
      </c>
      <c r="H47" s="9" t="e">
        <f>VLOOKUP(A47,CANCELADAS!$A$176:$A$201,1,0)</f>
        <v>#N/A</v>
      </c>
      <c r="I47" s="11"/>
      <c r="J47" s="11"/>
      <c r="K47" s="11"/>
      <c r="L47" s="11">
        <f t="shared" si="7"/>
        <v>70803</v>
      </c>
      <c r="M47" s="11"/>
      <c r="N47" s="11"/>
      <c r="O47" s="11"/>
      <c r="P47" s="11"/>
      <c r="Q47" s="9"/>
      <c r="R47" s="9" t="s">
        <v>418</v>
      </c>
      <c r="S47" s="9"/>
      <c r="T47" s="13">
        <f t="shared" si="1"/>
        <v>0</v>
      </c>
    </row>
    <row r="48" spans="1:20">
      <c r="A48" s="32" t="s">
        <v>1040</v>
      </c>
      <c r="B48" s="11">
        <v>68000</v>
      </c>
      <c r="C48" s="11">
        <v>68000</v>
      </c>
      <c r="D48" s="9" t="e">
        <f>VLOOKUP(A48,CXP!$A$2:$A$19,1,0)</f>
        <v>#N/A</v>
      </c>
      <c r="E48" s="9" t="e">
        <f>VLOOKUP(A48,GLOSAS!$A$2:$A$12,1,0)</f>
        <v>#N/A</v>
      </c>
      <c r="F48" s="9" t="e">
        <f>VLOOKUP(A48,CANCELADAS!$A$2:$A$162,1,0)</f>
        <v>#N/A</v>
      </c>
      <c r="G48" s="9" t="e">
        <f>VLOOKUP(A48,DEVOLUCIONES!$A$2:$A$102,1,0)</f>
        <v>#N/A</v>
      </c>
      <c r="H48" s="9" t="e">
        <f>VLOOKUP(A48,CANCELADAS!$A$176:$A$201,1,0)</f>
        <v>#N/A</v>
      </c>
      <c r="I48" s="11"/>
      <c r="J48" s="11"/>
      <c r="K48" s="11"/>
      <c r="L48" s="11">
        <f t="shared" si="7"/>
        <v>68000</v>
      </c>
      <c r="M48" s="11"/>
      <c r="N48" s="11"/>
      <c r="O48" s="11"/>
      <c r="P48" s="11"/>
      <c r="Q48" s="9"/>
      <c r="R48" s="9" t="s">
        <v>418</v>
      </c>
      <c r="S48" s="9"/>
      <c r="T48" s="13">
        <f t="shared" si="1"/>
        <v>0</v>
      </c>
    </row>
    <row r="49" spans="1:20">
      <c r="A49" s="32" t="s">
        <v>1041</v>
      </c>
      <c r="B49" s="11">
        <v>5498369</v>
      </c>
      <c r="C49" s="11">
        <v>5498369</v>
      </c>
      <c r="D49" s="9" t="e">
        <f>VLOOKUP(A49,CXP!$A$2:$A$19,1,0)</f>
        <v>#N/A</v>
      </c>
      <c r="E49" s="9" t="e">
        <f>VLOOKUP(A49,GLOSAS!$A$2:$A$12,1,0)</f>
        <v>#N/A</v>
      </c>
      <c r="F49" s="9" t="e">
        <f>VLOOKUP(A49,CANCELADAS!$A$2:$A$162,1,0)</f>
        <v>#N/A</v>
      </c>
      <c r="G49" s="9" t="e">
        <f>VLOOKUP(A49,DEVOLUCIONES!$A$2:$A$102,1,0)</f>
        <v>#N/A</v>
      </c>
      <c r="H49" s="9" t="e">
        <f>VLOOKUP(A49,CANCELADAS!$A$176:$A$201,1,0)</f>
        <v>#N/A</v>
      </c>
      <c r="I49" s="11"/>
      <c r="J49" s="11"/>
      <c r="K49" s="11"/>
      <c r="L49" s="11">
        <f t="shared" si="7"/>
        <v>5498369</v>
      </c>
      <c r="M49" s="11"/>
      <c r="N49" s="11"/>
      <c r="O49" s="11"/>
      <c r="P49" s="11"/>
      <c r="Q49" s="9"/>
      <c r="R49" s="9" t="s">
        <v>418</v>
      </c>
      <c r="S49" s="9"/>
      <c r="T49" s="13">
        <f t="shared" si="1"/>
        <v>0</v>
      </c>
    </row>
    <row r="50" spans="1:20">
      <c r="A50" s="32" t="s">
        <v>730</v>
      </c>
      <c r="B50" s="11">
        <v>87600</v>
      </c>
      <c r="C50" s="11">
        <v>87600</v>
      </c>
      <c r="D50" s="9" t="str">
        <f>VLOOKUP(A50,CXP!$A$2:$A$19,1,0)</f>
        <v>P786637</v>
      </c>
      <c r="E50" s="9" t="e">
        <f>VLOOKUP(A50,GLOSAS!$A$2:$A$12,1,0)</f>
        <v>#N/A</v>
      </c>
      <c r="F50" s="9" t="str">
        <f>VLOOKUP(A50,CANCELADAS!$A$2:$A$162,1,0)</f>
        <v>P786637</v>
      </c>
      <c r="G50" s="9" t="e">
        <f>VLOOKUP(A50,DEVOLUCIONES!$A$2:$A$102,1,0)</f>
        <v>#N/A</v>
      </c>
      <c r="H50" s="9" t="e">
        <f>VLOOKUP(A50,CANCELADAS!$A$176:$A$201,1,0)</f>
        <v>#N/A</v>
      </c>
      <c r="I50" s="11">
        <f>VLOOKUP(A50,CXP!$A$2:$J$19,10,0)</f>
        <v>31089</v>
      </c>
      <c r="J50" s="11"/>
      <c r="K50" s="11"/>
      <c r="L50" s="11"/>
      <c r="M50" s="11"/>
      <c r="N50" s="11"/>
      <c r="O50" s="11"/>
      <c r="P50" s="11">
        <f>-VLOOKUP(A50,CANCELADAS!$A$2:$J$162,10,0)</f>
        <v>56511</v>
      </c>
      <c r="Q50" s="9">
        <v>2000326673</v>
      </c>
      <c r="R50" s="9" t="s">
        <v>1279</v>
      </c>
      <c r="S50" s="9"/>
      <c r="T50" s="13">
        <f t="shared" si="1"/>
        <v>0</v>
      </c>
    </row>
    <row r="51" spans="1:20">
      <c r="A51" s="32" t="s">
        <v>1042</v>
      </c>
      <c r="B51" s="11">
        <v>389905</v>
      </c>
      <c r="C51" s="11">
        <v>389905</v>
      </c>
      <c r="D51" s="9" t="e">
        <f>VLOOKUP(A51,CXP!$A$2:$A$19,1,0)</f>
        <v>#N/A</v>
      </c>
      <c r="E51" s="9" t="e">
        <f>VLOOKUP(A51,GLOSAS!$A$2:$A$12,1,0)</f>
        <v>#N/A</v>
      </c>
      <c r="F51" s="9" t="e">
        <f>VLOOKUP(A51,CANCELADAS!$A$2:$A$162,1,0)</f>
        <v>#N/A</v>
      </c>
      <c r="G51" s="9" t="e">
        <f>VLOOKUP(A51,DEVOLUCIONES!$A$2:$A$102,1,0)</f>
        <v>#N/A</v>
      </c>
      <c r="H51" s="9" t="e">
        <f>VLOOKUP(A51,CANCELADAS!$A$176:$A$201,1,0)</f>
        <v>#N/A</v>
      </c>
      <c r="I51" s="11"/>
      <c r="J51" s="11"/>
      <c r="K51" s="11"/>
      <c r="L51" s="11">
        <f t="shared" ref="L51:L52" si="8">+C51</f>
        <v>389905</v>
      </c>
      <c r="M51" s="11"/>
      <c r="N51" s="11"/>
      <c r="O51" s="11"/>
      <c r="P51" s="11"/>
      <c r="Q51" s="9"/>
      <c r="R51" s="9" t="s">
        <v>418</v>
      </c>
      <c r="S51" s="9"/>
      <c r="T51" s="13">
        <f t="shared" si="1"/>
        <v>0</v>
      </c>
    </row>
    <row r="52" spans="1:20">
      <c r="A52" s="32" t="s">
        <v>1043</v>
      </c>
      <c r="B52" s="11">
        <v>2532274</v>
      </c>
      <c r="C52" s="11">
        <v>2532274</v>
      </c>
      <c r="D52" s="9" t="e">
        <f>VLOOKUP(A52,CXP!$A$2:$A$19,1,0)</f>
        <v>#N/A</v>
      </c>
      <c r="E52" s="9" t="e">
        <f>VLOOKUP(A52,GLOSAS!$A$2:$A$12,1,0)</f>
        <v>#N/A</v>
      </c>
      <c r="F52" s="9" t="e">
        <f>VLOOKUP(A52,CANCELADAS!$A$2:$A$162,1,0)</f>
        <v>#N/A</v>
      </c>
      <c r="G52" s="9" t="e">
        <f>VLOOKUP(A52,DEVOLUCIONES!$A$2:$A$102,1,0)</f>
        <v>#N/A</v>
      </c>
      <c r="H52" s="9" t="e">
        <f>VLOOKUP(A52,CANCELADAS!$A$176:$A$201,1,0)</f>
        <v>#N/A</v>
      </c>
      <c r="I52" s="11"/>
      <c r="J52" s="11"/>
      <c r="K52" s="11"/>
      <c r="L52" s="11">
        <f t="shared" si="8"/>
        <v>2532274</v>
      </c>
      <c r="M52" s="11"/>
      <c r="N52" s="11"/>
      <c r="O52" s="11"/>
      <c r="P52" s="11"/>
      <c r="Q52" s="9"/>
      <c r="R52" s="9" t="s">
        <v>418</v>
      </c>
      <c r="S52" s="9"/>
      <c r="T52" s="13">
        <f t="shared" si="1"/>
        <v>0</v>
      </c>
    </row>
    <row r="53" spans="1:20">
      <c r="A53" s="32" t="s">
        <v>710</v>
      </c>
      <c r="B53" s="11">
        <v>132300</v>
      </c>
      <c r="C53" s="11">
        <v>132300</v>
      </c>
      <c r="D53" s="9" t="str">
        <f>VLOOKUP(A53,CXP!$A$2:$A$19,1,0)</f>
        <v>P789492</v>
      </c>
      <c r="E53" s="9" t="e">
        <f>VLOOKUP(A53,GLOSAS!$A$2:$A$12,1,0)</f>
        <v>#N/A</v>
      </c>
      <c r="F53" s="9" t="e">
        <f>VLOOKUP(A53,CANCELADAS!$A$2:$A$162,1,0)</f>
        <v>#N/A</v>
      </c>
      <c r="G53" s="9" t="e">
        <f>VLOOKUP(A53,DEVOLUCIONES!$A$2:$A$102,1,0)</f>
        <v>#N/A</v>
      </c>
      <c r="H53" s="9" t="e">
        <f>VLOOKUP(A53,CANCELADAS!$A$176:$A$201,1,0)</f>
        <v>#N/A</v>
      </c>
      <c r="I53" s="11">
        <f>VLOOKUP(A53,CXP!$A$2:$J$19,10,0)</f>
        <v>132300</v>
      </c>
      <c r="J53" s="11"/>
      <c r="K53" s="11"/>
      <c r="L53" s="11"/>
      <c r="M53" s="11"/>
      <c r="N53" s="11"/>
      <c r="O53" s="11"/>
      <c r="P53" s="11"/>
      <c r="Q53" s="9"/>
      <c r="R53" s="9"/>
      <c r="S53" s="9"/>
      <c r="T53" s="13">
        <f t="shared" si="1"/>
        <v>0</v>
      </c>
    </row>
    <row r="54" spans="1:20">
      <c r="A54" s="32" t="s">
        <v>753</v>
      </c>
      <c r="B54" s="11">
        <v>167658</v>
      </c>
      <c r="C54" s="11">
        <v>167658</v>
      </c>
      <c r="D54" s="9" t="str">
        <f>VLOOKUP(A54,CXP!$A$2:$A$19,1,0)</f>
        <v>P789823</v>
      </c>
      <c r="E54" s="9" t="str">
        <f>VLOOKUP(A54,GLOSAS!$A$2:$A$12,1,0)</f>
        <v>P789823</v>
      </c>
      <c r="F54" s="9" t="e">
        <f>VLOOKUP(A54,CANCELADAS!$A$2:$A$162,1,0)</f>
        <v>#N/A</v>
      </c>
      <c r="G54" s="9" t="e">
        <f>VLOOKUP(A54,DEVOLUCIONES!$A$2:$A$102,1,0)</f>
        <v>#N/A</v>
      </c>
      <c r="H54" s="9" t="e">
        <f>VLOOKUP(A54,CANCELADAS!$A$176:$A$201,1,0)</f>
        <v>#N/A</v>
      </c>
      <c r="I54" s="11">
        <f>VLOOKUP(A54,CXP!$A$2:$J$19,10,0)</f>
        <v>140780</v>
      </c>
      <c r="J54" s="11"/>
      <c r="K54" s="11"/>
      <c r="L54" s="11"/>
      <c r="M54" s="11">
        <f>VLOOKUP(A54,GLOSAS!$A$2:$J$12,10,0)</f>
        <v>26878</v>
      </c>
      <c r="N54" s="11"/>
      <c r="O54" s="11"/>
      <c r="P54" s="11"/>
      <c r="Q54" s="9"/>
      <c r="R54" s="9"/>
      <c r="S54" s="9"/>
      <c r="T54" s="13">
        <f t="shared" si="1"/>
        <v>0</v>
      </c>
    </row>
    <row r="55" spans="1:20">
      <c r="A55" s="32" t="s">
        <v>708</v>
      </c>
      <c r="B55" s="11">
        <v>342682</v>
      </c>
      <c r="C55" s="11">
        <v>342682</v>
      </c>
      <c r="D55" s="9" t="str">
        <f>VLOOKUP(A55,CXP!$A$2:$A$19,1,0)</f>
        <v>P789892</v>
      </c>
      <c r="E55" s="9" t="e">
        <f>VLOOKUP(A55,GLOSAS!$A$2:$A$12,1,0)</f>
        <v>#N/A</v>
      </c>
      <c r="F55" s="9" t="e">
        <f>VLOOKUP(A55,CANCELADAS!$A$2:$A$162,1,0)</f>
        <v>#N/A</v>
      </c>
      <c r="G55" s="9" t="e">
        <f>VLOOKUP(A55,DEVOLUCIONES!$A$2:$A$102,1,0)</f>
        <v>#N/A</v>
      </c>
      <c r="H55" s="9" t="e">
        <f>VLOOKUP(A55,CANCELADAS!$A$176:$A$201,1,0)</f>
        <v>#N/A</v>
      </c>
      <c r="I55" s="11">
        <f>VLOOKUP(A55,CXP!$A$2:$J$19,10,0)</f>
        <v>342682</v>
      </c>
      <c r="J55" s="11"/>
      <c r="K55" s="11"/>
      <c r="L55" s="11"/>
      <c r="M55" s="11"/>
      <c r="N55" s="11"/>
      <c r="O55" s="11"/>
      <c r="P55" s="11"/>
      <c r="Q55" s="9"/>
      <c r="R55" s="9"/>
      <c r="S55" s="9"/>
      <c r="T55" s="13">
        <f t="shared" si="1"/>
        <v>0</v>
      </c>
    </row>
    <row r="56" spans="1:20">
      <c r="A56" s="32" t="s">
        <v>1044</v>
      </c>
      <c r="B56" s="11">
        <v>8243418</v>
      </c>
      <c r="C56" s="11">
        <v>8243418</v>
      </c>
      <c r="D56" s="9" t="e">
        <f>VLOOKUP(A56,CXP!$A$2:$A$19,1,0)</f>
        <v>#N/A</v>
      </c>
      <c r="E56" s="9" t="e">
        <f>VLOOKUP(A56,GLOSAS!$A$2:$A$12,1,0)</f>
        <v>#N/A</v>
      </c>
      <c r="F56" s="9" t="e">
        <f>VLOOKUP(A56,CANCELADAS!$A$2:$A$162,1,0)</f>
        <v>#N/A</v>
      </c>
      <c r="G56" s="9" t="e">
        <f>VLOOKUP(A56,DEVOLUCIONES!$A$2:$A$102,1,0)</f>
        <v>#N/A</v>
      </c>
      <c r="H56" s="9" t="e">
        <f>VLOOKUP(A56,CANCELADAS!$A$176:$A$201,1,0)</f>
        <v>#N/A</v>
      </c>
      <c r="I56" s="11"/>
      <c r="J56" s="11"/>
      <c r="K56" s="11"/>
      <c r="L56" s="11">
        <f>+C56</f>
        <v>8243418</v>
      </c>
      <c r="M56" s="11"/>
      <c r="N56" s="11"/>
      <c r="O56" s="11"/>
      <c r="P56" s="11"/>
      <c r="Q56" s="9"/>
      <c r="R56" s="9" t="s">
        <v>418</v>
      </c>
      <c r="S56" s="9"/>
      <c r="T56" s="13">
        <f t="shared" si="1"/>
        <v>0</v>
      </c>
    </row>
    <row r="57" spans="1:20">
      <c r="A57" s="32" t="s">
        <v>724</v>
      </c>
      <c r="B57" s="11">
        <v>306787</v>
      </c>
      <c r="C57" s="11">
        <v>306787</v>
      </c>
      <c r="D57" s="9" t="str">
        <f>VLOOKUP(A57,CXP!$A$2:$A$19,1,0)</f>
        <v>P791849</v>
      </c>
      <c r="E57" s="9" t="e">
        <f>VLOOKUP(A57,GLOSAS!$A$2:$A$12,1,0)</f>
        <v>#N/A</v>
      </c>
      <c r="F57" s="9" t="e">
        <f>VLOOKUP(A57,CANCELADAS!$A$2:$A$162,1,0)</f>
        <v>#N/A</v>
      </c>
      <c r="G57" s="9" t="e">
        <f>VLOOKUP(A57,DEVOLUCIONES!$A$2:$A$102,1,0)</f>
        <v>#N/A</v>
      </c>
      <c r="H57" s="9" t="e">
        <f>VLOOKUP(A57,CANCELADAS!$A$176:$A$201,1,0)</f>
        <v>#N/A</v>
      </c>
      <c r="I57" s="11">
        <f>VLOOKUP(A57,CXP!$A$2:$J$19,10,0)</f>
        <v>306787</v>
      </c>
      <c r="J57" s="11"/>
      <c r="K57" s="11"/>
      <c r="L57" s="11"/>
      <c r="M57" s="11"/>
      <c r="N57" s="11"/>
      <c r="O57" s="11"/>
      <c r="P57" s="11"/>
      <c r="Q57" s="9"/>
      <c r="R57" s="9"/>
      <c r="S57" s="9"/>
      <c r="T57" s="13">
        <f t="shared" si="1"/>
        <v>0</v>
      </c>
    </row>
    <row r="58" spans="1:20">
      <c r="A58" s="32" t="s">
        <v>775</v>
      </c>
      <c r="B58" s="11">
        <v>1262362</v>
      </c>
      <c r="C58" s="11">
        <v>222856</v>
      </c>
      <c r="D58" s="9" t="e">
        <f>VLOOKUP(A58,CXP!$A$2:$A$19,1,0)</f>
        <v>#N/A</v>
      </c>
      <c r="E58" s="9" t="str">
        <f>VLOOKUP(A58,GLOSAS!$A$2:$A$12,1,0)</f>
        <v>P792139</v>
      </c>
      <c r="F58" s="9" t="str">
        <f>VLOOKUP(A58,CANCELADAS!$A$2:$A$162,1,0)</f>
        <v>P792139</v>
      </c>
      <c r="G58" s="9" t="e">
        <f>VLOOKUP(A58,DEVOLUCIONES!$A$2:$A$102,1,0)</f>
        <v>#N/A</v>
      </c>
      <c r="H58" s="9" t="e">
        <f>VLOOKUP(A58,CANCELADAS!$A$176:$A$201,1,0)</f>
        <v>#N/A</v>
      </c>
      <c r="I58" s="11"/>
      <c r="J58" s="11"/>
      <c r="K58" s="11"/>
      <c r="L58" s="11"/>
      <c r="M58" s="11">
        <f>VLOOKUP(A58,GLOSAS!$A$2:$J$12,10,0)</f>
        <v>222856</v>
      </c>
      <c r="N58" s="11"/>
      <c r="O58" s="11"/>
      <c r="P58" s="11"/>
      <c r="Q58" s="9"/>
      <c r="R58" s="9"/>
      <c r="S58" s="9"/>
      <c r="T58" s="13">
        <f t="shared" si="1"/>
        <v>0</v>
      </c>
    </row>
    <row r="59" spans="1:20">
      <c r="A59" s="32" t="s">
        <v>1045</v>
      </c>
      <c r="B59" s="11">
        <v>2261510</v>
      </c>
      <c r="C59" s="11">
        <v>2261510</v>
      </c>
      <c r="D59" s="9" t="e">
        <f>VLOOKUP(A59,CXP!$A$2:$A$19,1,0)</f>
        <v>#N/A</v>
      </c>
      <c r="E59" s="9" t="e">
        <f>VLOOKUP(A59,GLOSAS!$A$2:$A$12,1,0)</f>
        <v>#N/A</v>
      </c>
      <c r="F59" s="9" t="e">
        <f>VLOOKUP(A59,CANCELADAS!$A$2:$A$162,1,0)</f>
        <v>#N/A</v>
      </c>
      <c r="G59" s="9" t="e">
        <f>VLOOKUP(A59,DEVOLUCIONES!$A$2:$A$102,1,0)</f>
        <v>#N/A</v>
      </c>
      <c r="H59" s="9" t="e">
        <f>VLOOKUP(A59,CANCELADAS!$A$176:$A$201,1,0)</f>
        <v>#N/A</v>
      </c>
      <c r="I59" s="11"/>
      <c r="J59" s="11"/>
      <c r="K59" s="11"/>
      <c r="L59" s="11">
        <f t="shared" ref="L59:L60" si="9">+C59</f>
        <v>2261510</v>
      </c>
      <c r="M59" s="11"/>
      <c r="N59" s="11"/>
      <c r="O59" s="11"/>
      <c r="P59" s="11"/>
      <c r="Q59" s="9"/>
      <c r="R59" s="9" t="s">
        <v>418</v>
      </c>
      <c r="S59" s="9"/>
      <c r="T59" s="13">
        <f t="shared" si="1"/>
        <v>0</v>
      </c>
    </row>
    <row r="60" spans="1:20">
      <c r="A60" s="32" t="s">
        <v>1046</v>
      </c>
      <c r="B60" s="11">
        <v>163500</v>
      </c>
      <c r="C60" s="11">
        <v>163500</v>
      </c>
      <c r="D60" s="9" t="e">
        <f>VLOOKUP(A60,CXP!$A$2:$A$19,1,0)</f>
        <v>#N/A</v>
      </c>
      <c r="E60" s="9" t="e">
        <f>VLOOKUP(A60,GLOSAS!$A$2:$A$12,1,0)</f>
        <v>#N/A</v>
      </c>
      <c r="F60" s="9" t="e">
        <f>VLOOKUP(A60,CANCELADAS!$A$2:$A$162,1,0)</f>
        <v>#N/A</v>
      </c>
      <c r="G60" s="9" t="e">
        <f>VLOOKUP(A60,DEVOLUCIONES!$A$2:$A$102,1,0)</f>
        <v>#N/A</v>
      </c>
      <c r="H60" s="9" t="e">
        <f>VLOOKUP(A60,CANCELADAS!$A$176:$A$201,1,0)</f>
        <v>#N/A</v>
      </c>
      <c r="I60" s="11"/>
      <c r="J60" s="11"/>
      <c r="K60" s="11"/>
      <c r="L60" s="11">
        <f t="shared" si="9"/>
        <v>163500</v>
      </c>
      <c r="M60" s="11"/>
      <c r="N60" s="11"/>
      <c r="O60" s="11"/>
      <c r="P60" s="11"/>
      <c r="Q60" s="9"/>
      <c r="R60" s="9" t="s">
        <v>418</v>
      </c>
      <c r="S60" s="9"/>
      <c r="T60" s="13">
        <f t="shared" si="1"/>
        <v>0</v>
      </c>
    </row>
    <row r="61" spans="1:20">
      <c r="A61" s="32" t="s">
        <v>690</v>
      </c>
      <c r="B61" s="11">
        <v>238353</v>
      </c>
      <c r="C61" s="11">
        <v>238353</v>
      </c>
      <c r="D61" s="9" t="str">
        <f>VLOOKUP(A61,CXP!$A$2:$A$19,1,0)</f>
        <v>P794051</v>
      </c>
      <c r="E61" s="9" t="e">
        <f>VLOOKUP(A61,GLOSAS!$A$2:$A$12,1,0)</f>
        <v>#N/A</v>
      </c>
      <c r="F61" s="9" t="e">
        <f>VLOOKUP(A61,CANCELADAS!$A$2:$A$162,1,0)</f>
        <v>#N/A</v>
      </c>
      <c r="G61" s="9" t="e">
        <f>VLOOKUP(A61,DEVOLUCIONES!$A$2:$A$102,1,0)</f>
        <v>#N/A</v>
      </c>
      <c r="H61" s="9" t="e">
        <f>VLOOKUP(A61,CANCELADAS!$A$176:$A$201,1,0)</f>
        <v>#N/A</v>
      </c>
      <c r="I61" s="11">
        <f>VLOOKUP(A61,CXP!$A$2:$J$19,10,0)</f>
        <v>238353</v>
      </c>
      <c r="J61" s="11"/>
      <c r="K61" s="11"/>
      <c r="L61" s="11"/>
      <c r="M61" s="11"/>
      <c r="N61" s="11"/>
      <c r="O61" s="11"/>
      <c r="P61" s="11"/>
      <c r="Q61" s="9"/>
      <c r="R61" s="9"/>
      <c r="S61" s="9"/>
      <c r="T61" s="13">
        <f t="shared" si="1"/>
        <v>0</v>
      </c>
    </row>
    <row r="62" spans="1:20">
      <c r="A62" s="32" t="s">
        <v>1047</v>
      </c>
      <c r="B62" s="11">
        <v>1611278</v>
      </c>
      <c r="C62" s="11">
        <v>1611278</v>
      </c>
      <c r="D62" s="9" t="e">
        <f>VLOOKUP(A62,CXP!$A$2:$A$19,1,0)</f>
        <v>#N/A</v>
      </c>
      <c r="E62" s="9" t="e">
        <f>VLOOKUP(A62,GLOSAS!$A$2:$A$12,1,0)</f>
        <v>#N/A</v>
      </c>
      <c r="F62" s="9" t="e">
        <f>VLOOKUP(A62,CANCELADAS!$A$2:$A$162,1,0)</f>
        <v>#N/A</v>
      </c>
      <c r="G62" s="9" t="e">
        <f>VLOOKUP(A62,DEVOLUCIONES!$A$2:$A$102,1,0)</f>
        <v>#N/A</v>
      </c>
      <c r="H62" s="9" t="e">
        <f>VLOOKUP(A62,CANCELADAS!$A$176:$A$201,1,0)</f>
        <v>#N/A</v>
      </c>
      <c r="I62" s="11"/>
      <c r="J62" s="11"/>
      <c r="K62" s="11"/>
      <c r="L62" s="11">
        <f t="shared" ref="L62:L63" si="10">+C62</f>
        <v>1611278</v>
      </c>
      <c r="M62" s="11"/>
      <c r="N62" s="11"/>
      <c r="O62" s="11"/>
      <c r="P62" s="11"/>
      <c r="Q62" s="9"/>
      <c r="R62" s="9" t="s">
        <v>418</v>
      </c>
      <c r="S62" s="9"/>
      <c r="T62" s="13">
        <f t="shared" si="1"/>
        <v>0</v>
      </c>
    </row>
    <row r="63" spans="1:20">
      <c r="A63" s="32" t="s">
        <v>1048</v>
      </c>
      <c r="B63" s="11">
        <v>74024</v>
      </c>
      <c r="C63" s="11">
        <v>74024</v>
      </c>
      <c r="D63" s="9" t="e">
        <f>VLOOKUP(A63,CXP!$A$2:$A$19,1,0)</f>
        <v>#N/A</v>
      </c>
      <c r="E63" s="9" t="e">
        <f>VLOOKUP(A63,GLOSAS!$A$2:$A$12,1,0)</f>
        <v>#N/A</v>
      </c>
      <c r="F63" s="9" t="e">
        <f>VLOOKUP(A63,CANCELADAS!$A$2:$A$162,1,0)</f>
        <v>#N/A</v>
      </c>
      <c r="G63" s="9" t="e">
        <f>VLOOKUP(A63,DEVOLUCIONES!$A$2:$A$102,1,0)</f>
        <v>#N/A</v>
      </c>
      <c r="H63" s="9" t="e">
        <f>VLOOKUP(A63,CANCELADAS!$A$176:$A$201,1,0)</f>
        <v>#N/A</v>
      </c>
      <c r="I63" s="11">
        <v>59524</v>
      </c>
      <c r="J63" s="11"/>
      <c r="K63" s="11"/>
      <c r="L63" s="11"/>
      <c r="M63" s="11">
        <v>14500</v>
      </c>
      <c r="N63" s="11"/>
      <c r="O63" s="11"/>
      <c r="P63" s="11"/>
      <c r="Q63" s="9"/>
      <c r="R63" s="9"/>
      <c r="S63" s="9"/>
      <c r="T63" s="13">
        <f t="shared" si="1"/>
        <v>0</v>
      </c>
    </row>
    <row r="64" spans="1:20">
      <c r="A64" s="32" t="s">
        <v>687</v>
      </c>
      <c r="B64" s="11">
        <v>147643</v>
      </c>
      <c r="C64" s="11">
        <v>147643</v>
      </c>
      <c r="D64" s="9" t="str">
        <f>VLOOKUP(A64,CXP!$A$2:$A$19,1,0)</f>
        <v>P796183</v>
      </c>
      <c r="E64" s="9" t="e">
        <f>VLOOKUP(A64,GLOSAS!$A$2:$A$12,1,0)</f>
        <v>#N/A</v>
      </c>
      <c r="F64" s="9" t="e">
        <f>VLOOKUP(A64,CANCELADAS!$A$2:$A$162,1,0)</f>
        <v>#N/A</v>
      </c>
      <c r="G64" s="9" t="e">
        <f>VLOOKUP(A64,DEVOLUCIONES!$A$2:$A$102,1,0)</f>
        <v>#N/A</v>
      </c>
      <c r="H64" s="9" t="e">
        <f>VLOOKUP(A64,CANCELADAS!$A$176:$A$201,1,0)</f>
        <v>#N/A</v>
      </c>
      <c r="I64" s="11">
        <f>VLOOKUP(A64,CXP!$A$2:$J$19,10,0)</f>
        <v>147643</v>
      </c>
      <c r="J64" s="11"/>
      <c r="K64" s="11"/>
      <c r="L64" s="11"/>
      <c r="M64" s="11"/>
      <c r="N64" s="11"/>
      <c r="O64" s="11"/>
      <c r="P64" s="11"/>
      <c r="Q64" s="9"/>
      <c r="R64" s="9"/>
      <c r="S64" s="9"/>
      <c r="T64" s="13">
        <f t="shared" si="1"/>
        <v>0</v>
      </c>
    </row>
    <row r="65" spans="1:20">
      <c r="A65" s="32" t="s">
        <v>1049</v>
      </c>
      <c r="B65" s="11">
        <v>384000</v>
      </c>
      <c r="C65" s="11">
        <v>384000</v>
      </c>
      <c r="D65" s="9" t="e">
        <f>VLOOKUP(A65,CXP!$A$2:$A$19,1,0)</f>
        <v>#N/A</v>
      </c>
      <c r="E65" s="9" t="e">
        <f>VLOOKUP(A65,GLOSAS!$A$2:$A$12,1,0)</f>
        <v>#N/A</v>
      </c>
      <c r="F65" s="9" t="e">
        <f>VLOOKUP(A65,CANCELADAS!$A$2:$A$162,1,0)</f>
        <v>#N/A</v>
      </c>
      <c r="G65" s="9" t="e">
        <f>VLOOKUP(A65,DEVOLUCIONES!$A$2:$A$102,1,0)</f>
        <v>#N/A</v>
      </c>
      <c r="H65" s="9" t="e">
        <f>VLOOKUP(A65,CANCELADAS!$A$176:$A$201,1,0)</f>
        <v>#N/A</v>
      </c>
      <c r="I65" s="11"/>
      <c r="J65" s="11"/>
      <c r="K65" s="11"/>
      <c r="L65" s="11">
        <f t="shared" ref="L65:L66" si="11">+C65</f>
        <v>384000</v>
      </c>
      <c r="M65" s="11"/>
      <c r="N65" s="11"/>
      <c r="O65" s="11"/>
      <c r="P65" s="11"/>
      <c r="Q65" s="9"/>
      <c r="R65" s="9" t="s">
        <v>418</v>
      </c>
      <c r="S65" s="9"/>
      <c r="T65" s="13">
        <f t="shared" si="1"/>
        <v>0</v>
      </c>
    </row>
    <row r="66" spans="1:20">
      <c r="A66" s="32" t="s">
        <v>1050</v>
      </c>
      <c r="B66" s="11">
        <v>115026</v>
      </c>
      <c r="C66" s="11">
        <v>115026</v>
      </c>
      <c r="D66" s="9" t="e">
        <f>VLOOKUP(A66,CXP!$A$2:$A$19,1,0)</f>
        <v>#N/A</v>
      </c>
      <c r="E66" s="9" t="e">
        <f>VLOOKUP(A66,GLOSAS!$A$2:$A$12,1,0)</f>
        <v>#N/A</v>
      </c>
      <c r="F66" s="9" t="e">
        <f>VLOOKUP(A66,CANCELADAS!$A$2:$A$162,1,0)</f>
        <v>#N/A</v>
      </c>
      <c r="G66" s="9" t="e">
        <f>VLOOKUP(A66,DEVOLUCIONES!$A$2:$A$102,1,0)</f>
        <v>#N/A</v>
      </c>
      <c r="H66" s="9" t="e">
        <f>VLOOKUP(A66,CANCELADAS!$A$176:$A$201,1,0)</f>
        <v>#N/A</v>
      </c>
      <c r="I66" s="11"/>
      <c r="J66" s="11"/>
      <c r="K66" s="11"/>
      <c r="L66" s="11">
        <f t="shared" si="11"/>
        <v>115026</v>
      </c>
      <c r="M66" s="11"/>
      <c r="N66" s="11"/>
      <c r="O66" s="11"/>
      <c r="P66" s="11"/>
      <c r="Q66" s="9"/>
      <c r="R66" s="9" t="s">
        <v>418</v>
      </c>
      <c r="S66" s="9"/>
      <c r="T66" s="13">
        <f t="shared" si="1"/>
        <v>0</v>
      </c>
    </row>
    <row r="67" spans="1:20">
      <c r="A67" s="32" t="s">
        <v>683</v>
      </c>
      <c r="B67" s="11">
        <v>292935</v>
      </c>
      <c r="C67" s="11">
        <v>292935</v>
      </c>
      <c r="D67" s="9" t="str">
        <f>VLOOKUP(A67,CXP!$A$2:$A$19,1,0)</f>
        <v>P798608</v>
      </c>
      <c r="E67" s="9" t="e">
        <f>VLOOKUP(A67,GLOSAS!$A$2:$A$12,1,0)</f>
        <v>#N/A</v>
      </c>
      <c r="F67" s="9" t="e">
        <f>VLOOKUP(A67,CANCELADAS!$A$2:$A$162,1,0)</f>
        <v>#N/A</v>
      </c>
      <c r="G67" s="9" t="e">
        <f>VLOOKUP(A67,DEVOLUCIONES!$A$2:$A$102,1,0)</f>
        <v>#N/A</v>
      </c>
      <c r="H67" s="9" t="e">
        <f>VLOOKUP(A67,CANCELADAS!$A$176:$A$201,1,0)</f>
        <v>#N/A</v>
      </c>
      <c r="I67" s="11">
        <f>VLOOKUP(A67,CXP!$A$2:$J$19,10,0)</f>
        <v>292935</v>
      </c>
      <c r="J67" s="11"/>
      <c r="K67" s="11"/>
      <c r="L67" s="11"/>
      <c r="M67" s="11"/>
      <c r="N67" s="11"/>
      <c r="O67" s="11"/>
      <c r="P67" s="11"/>
      <c r="Q67" s="9"/>
      <c r="R67" s="9"/>
      <c r="S67" s="9"/>
      <c r="T67" s="13">
        <f t="shared" ref="T67:T71" si="12">+C67-SUM(I67:P67)</f>
        <v>0</v>
      </c>
    </row>
    <row r="68" spans="1:20">
      <c r="A68" s="32" t="s">
        <v>1051</v>
      </c>
      <c r="B68" s="11">
        <v>471066</v>
      </c>
      <c r="C68" s="11">
        <v>471066</v>
      </c>
      <c r="D68" s="9" t="e">
        <f>VLOOKUP(A68,CXP!$A$2:$A$19,1,0)</f>
        <v>#N/A</v>
      </c>
      <c r="E68" s="9" t="e">
        <f>VLOOKUP(A68,GLOSAS!$A$2:$A$12,1,0)</f>
        <v>#N/A</v>
      </c>
      <c r="F68" s="9" t="e">
        <f>VLOOKUP(A68,CANCELADAS!$A$2:$A$162,1,0)</f>
        <v>#N/A</v>
      </c>
      <c r="G68" s="9" t="e">
        <f>VLOOKUP(A68,DEVOLUCIONES!$A$2:$A$102,1,0)</f>
        <v>#N/A</v>
      </c>
      <c r="H68" s="9" t="e">
        <f>VLOOKUP(A68,CANCELADAS!$A$176:$A$201,1,0)</f>
        <v>#N/A</v>
      </c>
      <c r="I68" s="11"/>
      <c r="J68" s="11"/>
      <c r="K68" s="11"/>
      <c r="L68" s="11">
        <f t="shared" ref="L68:L71" si="13">+C68</f>
        <v>471066</v>
      </c>
      <c r="M68" s="11"/>
      <c r="N68" s="11"/>
      <c r="O68" s="11"/>
      <c r="P68" s="11"/>
      <c r="Q68" s="9"/>
      <c r="R68" s="9" t="s">
        <v>418</v>
      </c>
      <c r="S68" s="9"/>
      <c r="T68" s="13">
        <f t="shared" si="12"/>
        <v>0</v>
      </c>
    </row>
    <row r="69" spans="1:20">
      <c r="A69" s="32" t="s">
        <v>1052</v>
      </c>
      <c r="B69" s="11">
        <v>163500</v>
      </c>
      <c r="C69" s="11">
        <v>163500</v>
      </c>
      <c r="D69" s="9" t="e">
        <f>VLOOKUP(A69,CXP!$A$2:$A$19,1,0)</f>
        <v>#N/A</v>
      </c>
      <c r="E69" s="9" t="e">
        <f>VLOOKUP(A69,GLOSAS!$A$2:$A$12,1,0)</f>
        <v>#N/A</v>
      </c>
      <c r="F69" s="9" t="e">
        <f>VLOOKUP(A69,CANCELADAS!$A$2:$A$162,1,0)</f>
        <v>#N/A</v>
      </c>
      <c r="G69" s="9" t="e">
        <f>VLOOKUP(A69,DEVOLUCIONES!$A$2:$A$102,1,0)</f>
        <v>#N/A</v>
      </c>
      <c r="H69" s="9" t="e">
        <f>VLOOKUP(A69,CANCELADAS!$A$176:$A$201,1,0)</f>
        <v>#N/A</v>
      </c>
      <c r="I69" s="11"/>
      <c r="J69" s="11"/>
      <c r="K69" s="11"/>
      <c r="L69" s="11">
        <f t="shared" si="13"/>
        <v>163500</v>
      </c>
      <c r="M69" s="11"/>
      <c r="N69" s="11"/>
      <c r="O69" s="11"/>
      <c r="P69" s="11"/>
      <c r="Q69" s="9"/>
      <c r="R69" s="9" t="s">
        <v>418</v>
      </c>
      <c r="S69" s="9"/>
      <c r="T69" s="13">
        <f t="shared" si="12"/>
        <v>0</v>
      </c>
    </row>
    <row r="70" spans="1:20">
      <c r="A70" s="32" t="s">
        <v>1053</v>
      </c>
      <c r="B70" s="11">
        <v>120100</v>
      </c>
      <c r="C70" s="11">
        <v>120100</v>
      </c>
      <c r="D70" s="9" t="e">
        <f>VLOOKUP(A70,CXP!$A$2:$A$19,1,0)</f>
        <v>#N/A</v>
      </c>
      <c r="E70" s="9" t="e">
        <f>VLOOKUP(A70,GLOSAS!$A$2:$A$12,1,0)</f>
        <v>#N/A</v>
      </c>
      <c r="F70" s="9" t="e">
        <f>VLOOKUP(A70,CANCELADAS!$A$2:$A$162,1,0)</f>
        <v>#N/A</v>
      </c>
      <c r="G70" s="9" t="e">
        <f>VLOOKUP(A70,DEVOLUCIONES!$A$2:$A$102,1,0)</f>
        <v>#N/A</v>
      </c>
      <c r="H70" s="9" t="e">
        <f>VLOOKUP(A70,CANCELADAS!$A$176:$A$201,1,0)</f>
        <v>#N/A</v>
      </c>
      <c r="I70" s="11"/>
      <c r="J70" s="11"/>
      <c r="K70" s="11"/>
      <c r="L70" s="11">
        <f t="shared" si="13"/>
        <v>120100</v>
      </c>
      <c r="M70" s="11"/>
      <c r="N70" s="11"/>
      <c r="O70" s="11"/>
      <c r="P70" s="11"/>
      <c r="Q70" s="9"/>
      <c r="R70" s="9" t="s">
        <v>418</v>
      </c>
      <c r="S70" s="9"/>
      <c r="T70" s="13">
        <f t="shared" si="12"/>
        <v>0</v>
      </c>
    </row>
    <row r="71" spans="1:20">
      <c r="A71" s="32" t="s">
        <v>1054</v>
      </c>
      <c r="B71" s="11">
        <v>2501887</v>
      </c>
      <c r="C71" s="11">
        <v>2501887</v>
      </c>
      <c r="D71" s="9" t="e">
        <f>VLOOKUP(A71,CXP!$A$2:$A$19,1,0)</f>
        <v>#N/A</v>
      </c>
      <c r="E71" s="9" t="e">
        <f>VLOOKUP(A71,GLOSAS!$A$2:$A$12,1,0)</f>
        <v>#N/A</v>
      </c>
      <c r="F71" s="9" t="e">
        <f>VLOOKUP(A71,CANCELADAS!$A$2:$A$162,1,0)</f>
        <v>#N/A</v>
      </c>
      <c r="G71" s="9" t="e">
        <f>VLOOKUP(A71,DEVOLUCIONES!$A$2:$A$102,1,0)</f>
        <v>#N/A</v>
      </c>
      <c r="H71" s="9" t="e">
        <f>VLOOKUP(A71,CANCELADAS!$A$176:$A$201,1,0)</f>
        <v>#N/A</v>
      </c>
      <c r="I71" s="11"/>
      <c r="J71" s="11"/>
      <c r="K71" s="11"/>
      <c r="L71" s="11">
        <f t="shared" si="13"/>
        <v>2501887</v>
      </c>
      <c r="M71" s="11"/>
      <c r="N71" s="11"/>
      <c r="O71" s="11"/>
      <c r="P71" s="11"/>
      <c r="Q71" s="9"/>
      <c r="R71" s="9" t="s">
        <v>418</v>
      </c>
      <c r="S71" s="9"/>
      <c r="T71" s="13">
        <f t="shared" si="12"/>
        <v>0</v>
      </c>
    </row>
    <row r="72" spans="1:20">
      <c r="C72" s="10">
        <f>SUM(C2:C71)</f>
        <v>91424912</v>
      </c>
      <c r="I72" s="10">
        <f t="shared" ref="I72:P72" si="14">SUM(I2:I71)</f>
        <v>7697711</v>
      </c>
      <c r="J72" s="10">
        <f t="shared" si="14"/>
        <v>0</v>
      </c>
      <c r="K72" s="10">
        <f t="shared" si="14"/>
        <v>0</v>
      </c>
      <c r="L72" s="10">
        <f t="shared" si="14"/>
        <v>78381538</v>
      </c>
      <c r="M72" s="10">
        <f t="shared" si="14"/>
        <v>5286152</v>
      </c>
      <c r="N72" s="10">
        <f t="shared" si="14"/>
        <v>0</v>
      </c>
      <c r="O72" s="10">
        <f t="shared" si="14"/>
        <v>0</v>
      </c>
      <c r="P72" s="10">
        <f t="shared" si="14"/>
        <v>56511</v>
      </c>
      <c r="T72" s="63">
        <f>SUM(T2:T71)</f>
        <v>3000</v>
      </c>
    </row>
    <row r="74" spans="1:20">
      <c r="I74" s="13"/>
    </row>
    <row r="77" spans="1:20">
      <c r="A77" s="78" t="s">
        <v>421</v>
      </c>
      <c r="B77" s="78"/>
      <c r="C77" s="78"/>
      <c r="D77" s="78"/>
      <c r="E77" s="78"/>
      <c r="F77" s="78"/>
    </row>
    <row r="78" spans="1:20">
      <c r="A78" s="17" t="s">
        <v>420</v>
      </c>
      <c r="B78" s="17" t="s">
        <v>102</v>
      </c>
      <c r="C78" s="17" t="s">
        <v>419</v>
      </c>
      <c r="D78" s="77" t="s">
        <v>107</v>
      </c>
      <c r="E78" s="77"/>
      <c r="F78" s="77"/>
    </row>
    <row r="79" spans="1:20">
      <c r="A79" s="32" t="s">
        <v>798</v>
      </c>
      <c r="B79" s="59">
        <v>43713</v>
      </c>
      <c r="C79" s="60">
        <v>396200</v>
      </c>
      <c r="D79" s="79" t="s">
        <v>796</v>
      </c>
      <c r="E79" s="80"/>
      <c r="F79" s="81"/>
    </row>
    <row r="80" spans="1:20">
      <c r="A80" s="32" t="s">
        <v>795</v>
      </c>
      <c r="B80" s="59">
        <v>43725</v>
      </c>
      <c r="C80" s="60">
        <v>35100</v>
      </c>
      <c r="D80" s="79" t="s">
        <v>792</v>
      </c>
      <c r="E80" s="80"/>
      <c r="F80" s="81"/>
    </row>
    <row r="81" spans="1:6">
      <c r="A81" s="32" t="s">
        <v>785</v>
      </c>
      <c r="B81" s="59">
        <v>43646</v>
      </c>
      <c r="C81" s="60">
        <v>26015</v>
      </c>
      <c r="D81" s="79" t="s">
        <v>782</v>
      </c>
      <c r="E81" s="80"/>
      <c r="F81" s="81"/>
    </row>
    <row r="82" spans="1:6">
      <c r="C82" s="11">
        <f>SUBTOTAL(9,C79:C81)</f>
        <v>457315</v>
      </c>
    </row>
  </sheetData>
  <autoFilter ref="A1:T72" xr:uid="{54B1D361-7A20-4EE8-8628-2C6510527FDC}"/>
  <mergeCells count="5">
    <mergeCell ref="D78:F78"/>
    <mergeCell ref="A77:F77"/>
    <mergeCell ref="D79:F79"/>
    <mergeCell ref="D80:F80"/>
    <mergeCell ref="D81:F81"/>
  </mergeCells>
  <conditionalFormatting sqref="A78">
    <cfRule type="duplicateValues" dxfId="4" priority="4"/>
  </conditionalFormatting>
  <conditionalFormatting sqref="I79:I82">
    <cfRule type="duplicateValues" dxfId="3" priority="3"/>
  </conditionalFormatting>
  <conditionalFormatting sqref="A79:A81">
    <cfRule type="duplicateValues" dxfId="2" priority="2"/>
  </conditionalFormatting>
  <conditionalFormatting sqref="A1:A1048576">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10F28-FB64-406C-B3C9-E14E29371258}">
  <dimension ref="H3:I16"/>
  <sheetViews>
    <sheetView workbookViewId="0">
      <selection activeCell="I16" sqref="I16"/>
    </sheetView>
  </sheetViews>
  <sheetFormatPr baseColWidth="10" defaultRowHeight="15"/>
  <cols>
    <col min="1" max="7" width="11.42578125" style="1"/>
    <col min="8" max="8" width="46.7109375" style="1" customWidth="1"/>
    <col min="9" max="9" width="23.85546875" style="1" customWidth="1"/>
    <col min="10" max="16384" width="11.42578125" style="1"/>
  </cols>
  <sheetData>
    <row r="3" spans="8:9" ht="15.75">
      <c r="H3" s="82" t="s">
        <v>37</v>
      </c>
      <c r="I3" s="83"/>
    </row>
    <row r="4" spans="8:9" ht="15.75">
      <c r="H4" s="4" t="s">
        <v>38</v>
      </c>
      <c r="I4" s="5">
        <f>+CRUCE!C72</f>
        <v>91424912</v>
      </c>
    </row>
    <row r="5" spans="8:9">
      <c r="H5" s="6"/>
      <c r="I5" s="6"/>
    </row>
    <row r="6" spans="8:9">
      <c r="H6" s="6" t="s">
        <v>39</v>
      </c>
      <c r="I6" s="5">
        <f>+CRUCE!I72</f>
        <v>7697711</v>
      </c>
    </row>
    <row r="7" spans="8:9">
      <c r="H7" s="6" t="s">
        <v>40</v>
      </c>
      <c r="I7" s="5">
        <f>+CRUCE!J72</f>
        <v>0</v>
      </c>
    </row>
    <row r="8" spans="8:9">
      <c r="H8" s="6" t="s">
        <v>41</v>
      </c>
      <c r="I8" s="5">
        <f>+CRUCE!K72</f>
        <v>0</v>
      </c>
    </row>
    <row r="9" spans="8:9">
      <c r="H9" s="6" t="s">
        <v>42</v>
      </c>
      <c r="I9" s="5">
        <f>+CRUCE!L72</f>
        <v>78381538</v>
      </c>
    </row>
    <row r="10" spans="8:9">
      <c r="H10" s="6" t="s">
        <v>43</v>
      </c>
      <c r="I10" s="5">
        <f>+CRUCE!M72</f>
        <v>5286152</v>
      </c>
    </row>
    <row r="11" spans="8:9">
      <c r="H11" s="6" t="s">
        <v>44</v>
      </c>
      <c r="I11" s="5">
        <f>+CRUCE!N72</f>
        <v>0</v>
      </c>
    </row>
    <row r="12" spans="8:9">
      <c r="H12" s="6" t="s">
        <v>45</v>
      </c>
      <c r="I12" s="5">
        <f>+CRUCE!O72</f>
        <v>0</v>
      </c>
    </row>
    <row r="13" spans="8:9">
      <c r="H13" s="6" t="s">
        <v>46</v>
      </c>
      <c r="I13" s="5">
        <f>+CRUCE!P72</f>
        <v>56511</v>
      </c>
    </row>
    <row r="14" spans="8:9">
      <c r="H14" s="6" t="s">
        <v>47</v>
      </c>
      <c r="I14" s="5">
        <v>0</v>
      </c>
    </row>
    <row r="15" spans="8:9">
      <c r="H15" s="6" t="s">
        <v>48</v>
      </c>
      <c r="I15" s="5">
        <f>+CRUCE!T72</f>
        <v>3000</v>
      </c>
    </row>
    <row r="16" spans="8:9">
      <c r="H16" s="7"/>
      <c r="I16" s="5">
        <f>SUM(I6:I13)+I15</f>
        <v>91424912</v>
      </c>
    </row>
  </sheetData>
  <mergeCells count="1">
    <mergeCell ref="H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4E2E4-EC37-4FC7-9F36-4015EB0F1B2D}">
  <dimension ref="A1:S24"/>
  <sheetViews>
    <sheetView workbookViewId="0">
      <selection activeCell="J21" sqref="J21"/>
    </sheetView>
  </sheetViews>
  <sheetFormatPr baseColWidth="10" defaultRowHeight="12.75"/>
  <cols>
    <col min="1" max="16384" width="11.42578125" style="18"/>
  </cols>
  <sheetData>
    <row r="1" spans="1:19">
      <c r="A1" s="56" t="s">
        <v>96</v>
      </c>
      <c r="B1" s="56" t="s">
        <v>97</v>
      </c>
      <c r="C1" s="56" t="s">
        <v>98</v>
      </c>
      <c r="D1" s="56" t="s">
        <v>99</v>
      </c>
      <c r="E1" s="56" t="s">
        <v>100</v>
      </c>
      <c r="F1" s="56" t="s">
        <v>101</v>
      </c>
      <c r="G1" s="56" t="s">
        <v>102</v>
      </c>
      <c r="H1" s="56" t="s">
        <v>103</v>
      </c>
      <c r="I1" s="56" t="s">
        <v>104</v>
      </c>
      <c r="J1" s="56" t="s">
        <v>105</v>
      </c>
      <c r="K1" s="56" t="s">
        <v>106</v>
      </c>
      <c r="L1" s="56" t="s">
        <v>107</v>
      </c>
      <c r="M1" s="56" t="s">
        <v>108</v>
      </c>
      <c r="N1" s="56" t="s">
        <v>109</v>
      </c>
      <c r="O1" s="56" t="s">
        <v>110</v>
      </c>
      <c r="P1" s="56" t="s">
        <v>111</v>
      </c>
      <c r="Q1" s="56" t="s">
        <v>761</v>
      </c>
      <c r="R1" s="56" t="s">
        <v>760</v>
      </c>
      <c r="S1" s="56" t="s">
        <v>759</v>
      </c>
    </row>
    <row r="2" spans="1:19">
      <c r="A2" s="18" t="s">
        <v>758</v>
      </c>
      <c r="B2" s="18" t="s">
        <v>757</v>
      </c>
      <c r="C2" s="18" t="s">
        <v>144</v>
      </c>
      <c r="D2" s="18" t="s">
        <v>756</v>
      </c>
      <c r="E2" s="18" t="s">
        <v>115</v>
      </c>
      <c r="G2" s="55">
        <v>43791</v>
      </c>
      <c r="I2" s="55">
        <v>43993</v>
      </c>
      <c r="J2" s="54">
        <v>186300</v>
      </c>
      <c r="L2" s="18" t="s">
        <v>755</v>
      </c>
      <c r="M2" s="18" t="s">
        <v>118</v>
      </c>
      <c r="N2" s="54">
        <v>74</v>
      </c>
      <c r="O2" s="18" t="s">
        <v>119</v>
      </c>
      <c r="P2" s="18" t="s">
        <v>754</v>
      </c>
      <c r="S2" s="18" t="s">
        <v>665</v>
      </c>
    </row>
    <row r="3" spans="1:19">
      <c r="A3" s="18" t="s">
        <v>753</v>
      </c>
      <c r="B3" s="18" t="s">
        <v>752</v>
      </c>
      <c r="C3" s="18" t="s">
        <v>113</v>
      </c>
      <c r="D3" s="18" t="s">
        <v>751</v>
      </c>
      <c r="E3" s="18" t="s">
        <v>115</v>
      </c>
      <c r="G3" s="55">
        <v>43847</v>
      </c>
      <c r="I3" s="55">
        <v>43993</v>
      </c>
      <c r="J3" s="54">
        <v>140780</v>
      </c>
      <c r="L3" s="18" t="s">
        <v>750</v>
      </c>
      <c r="M3" s="18" t="s">
        <v>118</v>
      </c>
      <c r="N3" s="54">
        <v>72</v>
      </c>
      <c r="O3" s="18" t="s">
        <v>119</v>
      </c>
      <c r="P3" s="18" t="s">
        <v>749</v>
      </c>
      <c r="S3" s="18" t="s">
        <v>665</v>
      </c>
    </row>
    <row r="4" spans="1:19">
      <c r="A4" s="18" t="s">
        <v>93</v>
      </c>
      <c r="B4" s="18" t="s">
        <v>748</v>
      </c>
      <c r="C4" s="18" t="s">
        <v>113</v>
      </c>
      <c r="D4" s="18" t="s">
        <v>747</v>
      </c>
      <c r="E4" s="18" t="s">
        <v>227</v>
      </c>
      <c r="F4" s="18" t="s">
        <v>746</v>
      </c>
      <c r="G4" s="55">
        <v>43552</v>
      </c>
      <c r="I4" s="55">
        <v>43948</v>
      </c>
      <c r="J4" s="54">
        <v>880936</v>
      </c>
      <c r="L4" s="18" t="s">
        <v>745</v>
      </c>
      <c r="M4" s="18" t="s">
        <v>118</v>
      </c>
      <c r="N4" s="54">
        <v>110</v>
      </c>
      <c r="O4" s="18" t="s">
        <v>744</v>
      </c>
      <c r="P4" s="18" t="s">
        <v>743</v>
      </c>
      <c r="Q4" s="18" t="s">
        <v>667</v>
      </c>
      <c r="R4" s="18" t="s">
        <v>666</v>
      </c>
      <c r="S4" s="18" t="s">
        <v>665</v>
      </c>
    </row>
    <row r="5" spans="1:19">
      <c r="A5" s="18" t="s">
        <v>742</v>
      </c>
      <c r="B5" s="18" t="s">
        <v>735</v>
      </c>
      <c r="C5" s="18" t="s">
        <v>144</v>
      </c>
      <c r="D5" s="18" t="s">
        <v>741</v>
      </c>
      <c r="E5" s="18" t="s">
        <v>115</v>
      </c>
      <c r="F5" s="18" t="s">
        <v>146</v>
      </c>
      <c r="G5" s="55">
        <v>43757</v>
      </c>
      <c r="I5" s="55">
        <v>43955</v>
      </c>
      <c r="J5" s="54">
        <v>639479</v>
      </c>
      <c r="L5" s="18" t="s">
        <v>740</v>
      </c>
      <c r="M5" s="18" t="s">
        <v>118</v>
      </c>
      <c r="N5" s="54">
        <v>77</v>
      </c>
      <c r="O5" s="18" t="s">
        <v>119</v>
      </c>
      <c r="P5" s="18" t="s">
        <v>731</v>
      </c>
      <c r="Q5" s="18" t="s">
        <v>667</v>
      </c>
      <c r="R5" s="18" t="s">
        <v>666</v>
      </c>
      <c r="S5" s="18" t="s">
        <v>665</v>
      </c>
    </row>
    <row r="6" spans="1:19">
      <c r="A6" s="18" t="s">
        <v>739</v>
      </c>
      <c r="B6" s="18" t="s">
        <v>735</v>
      </c>
      <c r="C6" s="18" t="s">
        <v>144</v>
      </c>
      <c r="D6" s="18" t="s">
        <v>738</v>
      </c>
      <c r="E6" s="18" t="s">
        <v>115</v>
      </c>
      <c r="F6" s="18" t="s">
        <v>146</v>
      </c>
      <c r="G6" s="55">
        <v>43740</v>
      </c>
      <c r="I6" s="55">
        <v>43955</v>
      </c>
      <c r="J6" s="54">
        <v>131569</v>
      </c>
      <c r="L6" s="18" t="s">
        <v>737</v>
      </c>
      <c r="M6" s="18" t="s">
        <v>118</v>
      </c>
      <c r="N6" s="54">
        <v>77</v>
      </c>
      <c r="O6" s="18" t="s">
        <v>119</v>
      </c>
      <c r="P6" s="18" t="s">
        <v>731</v>
      </c>
      <c r="Q6" s="18" t="s">
        <v>667</v>
      </c>
      <c r="R6" s="18" t="s">
        <v>666</v>
      </c>
      <c r="S6" s="18" t="s">
        <v>665</v>
      </c>
    </row>
    <row r="7" spans="1:19">
      <c r="A7" s="18" t="s">
        <v>736</v>
      </c>
      <c r="B7" s="18" t="s">
        <v>735</v>
      </c>
      <c r="C7" s="18" t="s">
        <v>144</v>
      </c>
      <c r="D7" s="18" t="s">
        <v>734</v>
      </c>
      <c r="E7" s="18" t="s">
        <v>115</v>
      </c>
      <c r="F7" s="18" t="s">
        <v>733</v>
      </c>
      <c r="G7" s="55">
        <v>43758</v>
      </c>
      <c r="I7" s="55">
        <v>43955</v>
      </c>
      <c r="J7" s="54">
        <v>1016427</v>
      </c>
      <c r="L7" s="18" t="s">
        <v>732</v>
      </c>
      <c r="M7" s="18" t="s">
        <v>118</v>
      </c>
      <c r="N7" s="54">
        <v>77</v>
      </c>
      <c r="O7" s="18" t="s">
        <v>119</v>
      </c>
      <c r="P7" s="18" t="s">
        <v>731</v>
      </c>
      <c r="Q7" s="18" t="s">
        <v>667</v>
      </c>
      <c r="R7" s="18" t="s">
        <v>666</v>
      </c>
      <c r="S7" s="18" t="s">
        <v>665</v>
      </c>
    </row>
    <row r="8" spans="1:19">
      <c r="A8" s="18" t="s">
        <v>730</v>
      </c>
      <c r="B8" s="18" t="s">
        <v>729</v>
      </c>
      <c r="C8" s="18" t="s">
        <v>144</v>
      </c>
      <c r="D8" s="18" t="s">
        <v>728</v>
      </c>
      <c r="E8" s="18" t="s">
        <v>115</v>
      </c>
      <c r="F8" s="18" t="s">
        <v>727</v>
      </c>
      <c r="G8" s="55">
        <v>43830</v>
      </c>
      <c r="I8" s="55">
        <v>43956</v>
      </c>
      <c r="J8" s="54">
        <v>31089</v>
      </c>
      <c r="L8" s="18" t="s">
        <v>726</v>
      </c>
      <c r="M8" s="18" t="s">
        <v>118</v>
      </c>
      <c r="N8" s="54">
        <v>47</v>
      </c>
      <c r="O8" s="18" t="s">
        <v>725</v>
      </c>
      <c r="P8" s="18" t="s">
        <v>193</v>
      </c>
      <c r="Q8" s="18" t="s">
        <v>667</v>
      </c>
      <c r="R8" s="18" t="s">
        <v>666</v>
      </c>
      <c r="S8" s="18" t="s">
        <v>665</v>
      </c>
    </row>
    <row r="9" spans="1:19">
      <c r="A9" s="18" t="s">
        <v>724</v>
      </c>
      <c r="B9" s="18" t="s">
        <v>723</v>
      </c>
      <c r="C9" s="18" t="s">
        <v>113</v>
      </c>
      <c r="D9" s="18" t="s">
        <v>722</v>
      </c>
      <c r="E9" s="18" t="s">
        <v>115</v>
      </c>
      <c r="F9" s="18" t="s">
        <v>721</v>
      </c>
      <c r="G9" s="55">
        <v>43858</v>
      </c>
      <c r="I9" s="55">
        <v>43966</v>
      </c>
      <c r="J9" s="54">
        <v>306787</v>
      </c>
      <c r="L9" s="18" t="s">
        <v>720</v>
      </c>
      <c r="M9" s="18" t="s">
        <v>118</v>
      </c>
      <c r="N9" s="54">
        <v>72</v>
      </c>
      <c r="O9" s="18" t="s">
        <v>119</v>
      </c>
      <c r="P9" s="18" t="s">
        <v>719</v>
      </c>
      <c r="Q9" s="18" t="s">
        <v>667</v>
      </c>
      <c r="R9" s="18" t="s">
        <v>666</v>
      </c>
      <c r="S9" s="18" t="s">
        <v>665</v>
      </c>
    </row>
    <row r="10" spans="1:19">
      <c r="A10" s="18" t="s">
        <v>718</v>
      </c>
      <c r="B10" s="18" t="s">
        <v>717</v>
      </c>
      <c r="C10" s="18" t="s">
        <v>144</v>
      </c>
      <c r="D10" s="18" t="s">
        <v>716</v>
      </c>
      <c r="E10" s="18" t="s">
        <v>115</v>
      </c>
      <c r="F10" s="18" t="s">
        <v>693</v>
      </c>
      <c r="G10" s="55">
        <v>43604</v>
      </c>
      <c r="I10" s="55">
        <v>43952</v>
      </c>
      <c r="J10" s="54">
        <v>94300</v>
      </c>
      <c r="L10" s="18" t="s">
        <v>715</v>
      </c>
      <c r="M10" s="18" t="s">
        <v>118</v>
      </c>
      <c r="N10" s="54">
        <v>69</v>
      </c>
      <c r="O10" s="18" t="s">
        <v>119</v>
      </c>
      <c r="P10" s="18" t="s">
        <v>697</v>
      </c>
      <c r="Q10" s="18" t="s">
        <v>667</v>
      </c>
      <c r="R10" s="18" t="s">
        <v>666</v>
      </c>
      <c r="S10" s="18" t="s">
        <v>665</v>
      </c>
    </row>
    <row r="11" spans="1:19">
      <c r="A11" s="18" t="s">
        <v>714</v>
      </c>
      <c r="B11" s="18" t="s">
        <v>713</v>
      </c>
      <c r="C11" s="18" t="s">
        <v>144</v>
      </c>
      <c r="D11" s="18" t="s">
        <v>712</v>
      </c>
      <c r="E11" s="18" t="s">
        <v>115</v>
      </c>
      <c r="F11" s="18" t="s">
        <v>693</v>
      </c>
      <c r="G11" s="55">
        <v>43662</v>
      </c>
      <c r="I11" s="55">
        <v>43981</v>
      </c>
      <c r="J11" s="54">
        <v>93093</v>
      </c>
      <c r="L11" s="18" t="s">
        <v>711</v>
      </c>
      <c r="M11" s="18" t="s">
        <v>118</v>
      </c>
      <c r="N11" s="54">
        <v>69</v>
      </c>
      <c r="O11" s="18" t="s">
        <v>119</v>
      </c>
      <c r="P11" s="18" t="s">
        <v>691</v>
      </c>
      <c r="Q11" s="18" t="s">
        <v>667</v>
      </c>
      <c r="R11" s="18" t="s">
        <v>666</v>
      </c>
      <c r="S11" s="18" t="s">
        <v>665</v>
      </c>
    </row>
    <row r="12" spans="1:19">
      <c r="A12" s="18" t="s">
        <v>710</v>
      </c>
      <c r="B12" s="18" t="s">
        <v>707</v>
      </c>
      <c r="C12" s="18" t="s">
        <v>144</v>
      </c>
      <c r="D12" s="18" t="s">
        <v>709</v>
      </c>
      <c r="E12" s="18" t="s">
        <v>115</v>
      </c>
      <c r="F12" s="18" t="s">
        <v>705</v>
      </c>
      <c r="G12" s="55">
        <v>43845</v>
      </c>
      <c r="I12" s="55">
        <v>43972</v>
      </c>
      <c r="J12" s="54">
        <v>132300</v>
      </c>
      <c r="L12" s="18" t="s">
        <v>704</v>
      </c>
      <c r="M12" s="18" t="s">
        <v>118</v>
      </c>
      <c r="N12" s="54">
        <v>69</v>
      </c>
      <c r="O12" s="18" t="s">
        <v>119</v>
      </c>
      <c r="P12" s="18" t="s">
        <v>703</v>
      </c>
      <c r="Q12" s="18" t="s">
        <v>667</v>
      </c>
      <c r="R12" s="18" t="s">
        <v>666</v>
      </c>
      <c r="S12" s="18" t="s">
        <v>665</v>
      </c>
    </row>
    <row r="13" spans="1:19">
      <c r="A13" s="18" t="s">
        <v>708</v>
      </c>
      <c r="B13" s="18" t="s">
        <v>707</v>
      </c>
      <c r="C13" s="18" t="s">
        <v>144</v>
      </c>
      <c r="D13" s="18" t="s">
        <v>706</v>
      </c>
      <c r="E13" s="18" t="s">
        <v>115</v>
      </c>
      <c r="F13" s="18" t="s">
        <v>705</v>
      </c>
      <c r="G13" s="55">
        <v>43848</v>
      </c>
      <c r="I13" s="55">
        <v>43972</v>
      </c>
      <c r="J13" s="54">
        <v>342682</v>
      </c>
      <c r="L13" s="18" t="s">
        <v>704</v>
      </c>
      <c r="M13" s="18" t="s">
        <v>118</v>
      </c>
      <c r="N13" s="54">
        <v>69</v>
      </c>
      <c r="O13" s="18" t="s">
        <v>119</v>
      </c>
      <c r="P13" s="18" t="s">
        <v>703</v>
      </c>
      <c r="Q13" s="18" t="s">
        <v>667</v>
      </c>
      <c r="R13" s="18" t="s">
        <v>666</v>
      </c>
      <c r="S13" s="18" t="s">
        <v>665</v>
      </c>
    </row>
    <row r="14" spans="1:19">
      <c r="A14" s="18" t="s">
        <v>702</v>
      </c>
      <c r="B14" s="18" t="s">
        <v>701</v>
      </c>
      <c r="C14" s="18" t="s">
        <v>144</v>
      </c>
      <c r="D14" s="18" t="s">
        <v>700</v>
      </c>
      <c r="E14" s="18" t="s">
        <v>115</v>
      </c>
      <c r="F14" s="18" t="s">
        <v>699</v>
      </c>
      <c r="G14" s="55">
        <v>43788</v>
      </c>
      <c r="I14" s="55">
        <v>43952</v>
      </c>
      <c r="J14" s="54">
        <v>91086</v>
      </c>
      <c r="L14" s="18" t="s">
        <v>698</v>
      </c>
      <c r="M14" s="18" t="s">
        <v>118</v>
      </c>
      <c r="N14" s="54">
        <v>69</v>
      </c>
      <c r="O14" s="18" t="s">
        <v>119</v>
      </c>
      <c r="P14" s="18" t="s">
        <v>697</v>
      </c>
      <c r="Q14" s="18" t="s">
        <v>667</v>
      </c>
      <c r="R14" s="18" t="s">
        <v>666</v>
      </c>
      <c r="S14" s="18" t="s">
        <v>665</v>
      </c>
    </row>
    <row r="15" spans="1:19">
      <c r="A15" s="18" t="s">
        <v>696</v>
      </c>
      <c r="B15" s="18" t="s">
        <v>695</v>
      </c>
      <c r="C15" s="18" t="s">
        <v>144</v>
      </c>
      <c r="D15" s="18" t="s">
        <v>694</v>
      </c>
      <c r="E15" s="18" t="s">
        <v>115</v>
      </c>
      <c r="F15" s="18" t="s">
        <v>693</v>
      </c>
      <c r="G15" s="55">
        <v>43708</v>
      </c>
      <c r="I15" s="55">
        <v>43981</v>
      </c>
      <c r="J15" s="54">
        <v>2815917</v>
      </c>
      <c r="L15" s="18" t="s">
        <v>692</v>
      </c>
      <c r="M15" s="18" t="s">
        <v>118</v>
      </c>
      <c r="N15" s="54">
        <v>69</v>
      </c>
      <c r="O15" s="18" t="s">
        <v>119</v>
      </c>
      <c r="P15" s="18" t="s">
        <v>691</v>
      </c>
      <c r="Q15" s="18" t="s">
        <v>667</v>
      </c>
      <c r="R15" s="18" t="s">
        <v>666</v>
      </c>
      <c r="S15" s="18" t="s">
        <v>665</v>
      </c>
    </row>
    <row r="16" spans="1:19">
      <c r="A16" s="18" t="s">
        <v>690</v>
      </c>
      <c r="B16" s="18" t="s">
        <v>682</v>
      </c>
      <c r="C16" s="18" t="s">
        <v>144</v>
      </c>
      <c r="D16" s="18" t="s">
        <v>689</v>
      </c>
      <c r="E16" s="18" t="s">
        <v>115</v>
      </c>
      <c r="F16" s="18" t="s">
        <v>680</v>
      </c>
      <c r="G16" s="55">
        <v>43869</v>
      </c>
      <c r="I16" s="55">
        <v>43979</v>
      </c>
      <c r="J16" s="54">
        <v>238353</v>
      </c>
      <c r="L16" s="18" t="s">
        <v>688</v>
      </c>
      <c r="M16" s="18" t="s">
        <v>118</v>
      </c>
      <c r="N16" s="54">
        <v>42</v>
      </c>
      <c r="O16" s="18" t="s">
        <v>119</v>
      </c>
      <c r="P16" s="18" t="s">
        <v>678</v>
      </c>
      <c r="Q16" s="18" t="s">
        <v>667</v>
      </c>
      <c r="R16" s="18" t="s">
        <v>666</v>
      </c>
      <c r="S16" s="18" t="s">
        <v>665</v>
      </c>
    </row>
    <row r="17" spans="1:19">
      <c r="A17" s="18" t="s">
        <v>687</v>
      </c>
      <c r="B17" s="18" t="s">
        <v>682</v>
      </c>
      <c r="C17" s="18" t="s">
        <v>144</v>
      </c>
      <c r="D17" s="18" t="s">
        <v>686</v>
      </c>
      <c r="E17" s="18" t="s">
        <v>115</v>
      </c>
      <c r="F17" s="18" t="s">
        <v>685</v>
      </c>
      <c r="G17" s="55">
        <v>43879</v>
      </c>
      <c r="I17" s="55">
        <v>43955</v>
      </c>
      <c r="J17" s="54">
        <v>147643</v>
      </c>
      <c r="L17" s="18" t="s">
        <v>684</v>
      </c>
      <c r="M17" s="18" t="s">
        <v>118</v>
      </c>
      <c r="N17" s="54">
        <v>42</v>
      </c>
      <c r="O17" s="18" t="s">
        <v>119</v>
      </c>
      <c r="P17" s="18" t="s">
        <v>678</v>
      </c>
      <c r="Q17" s="18" t="s">
        <v>667</v>
      </c>
      <c r="R17" s="18" t="s">
        <v>666</v>
      </c>
      <c r="S17" s="18" t="s">
        <v>665</v>
      </c>
    </row>
    <row r="18" spans="1:19">
      <c r="A18" s="18" t="s">
        <v>683</v>
      </c>
      <c r="B18" s="18" t="s">
        <v>682</v>
      </c>
      <c r="C18" s="18" t="s">
        <v>144</v>
      </c>
      <c r="D18" s="18" t="s">
        <v>681</v>
      </c>
      <c r="E18" s="18" t="s">
        <v>115</v>
      </c>
      <c r="F18" s="18" t="s">
        <v>680</v>
      </c>
      <c r="G18" s="55">
        <v>43889</v>
      </c>
      <c r="I18" s="55">
        <v>43955</v>
      </c>
      <c r="J18" s="54">
        <v>292935</v>
      </c>
      <c r="L18" s="18" t="s">
        <v>679</v>
      </c>
      <c r="M18" s="18" t="s">
        <v>118</v>
      </c>
      <c r="N18" s="54">
        <v>42</v>
      </c>
      <c r="O18" s="18" t="s">
        <v>119</v>
      </c>
      <c r="P18" s="18" t="s">
        <v>678</v>
      </c>
      <c r="Q18" s="18" t="s">
        <v>667</v>
      </c>
      <c r="R18" s="18" t="s">
        <v>666</v>
      </c>
      <c r="S18" s="18" t="s">
        <v>665</v>
      </c>
    </row>
    <row r="19" spans="1:19">
      <c r="A19" s="18" t="s">
        <v>677</v>
      </c>
      <c r="B19" s="18" t="s">
        <v>676</v>
      </c>
      <c r="C19" s="18" t="s">
        <v>113</v>
      </c>
      <c r="D19" s="18" t="s">
        <v>675</v>
      </c>
      <c r="E19" s="18" t="s">
        <v>227</v>
      </c>
      <c r="F19" s="18" t="s">
        <v>169</v>
      </c>
      <c r="G19" s="55">
        <v>43955</v>
      </c>
      <c r="I19" s="55">
        <v>43958</v>
      </c>
      <c r="J19" s="54">
        <v>56511</v>
      </c>
      <c r="L19" s="18" t="s">
        <v>674</v>
      </c>
      <c r="M19" s="18" t="s">
        <v>118</v>
      </c>
      <c r="N19" s="54">
        <v>334</v>
      </c>
      <c r="O19" s="18" t="s">
        <v>673</v>
      </c>
      <c r="P19" s="18" t="s">
        <v>672</v>
      </c>
      <c r="Q19" s="18" t="s">
        <v>667</v>
      </c>
      <c r="R19" s="18" t="s">
        <v>666</v>
      </c>
      <c r="S19" s="18" t="s">
        <v>665</v>
      </c>
    </row>
    <row r="20" spans="1:19">
      <c r="J20" s="57">
        <f>SUM(J2:J19)</f>
        <v>7638187</v>
      </c>
    </row>
    <row r="24" spans="1:19">
      <c r="A24" s="18" t="s">
        <v>671</v>
      </c>
      <c r="B24" s="18" t="s">
        <v>265</v>
      </c>
      <c r="C24" s="18" t="s">
        <v>144</v>
      </c>
      <c r="D24" s="18" t="s">
        <v>670</v>
      </c>
      <c r="E24" s="18" t="s">
        <v>244</v>
      </c>
      <c r="F24" s="18" t="s">
        <v>267</v>
      </c>
      <c r="G24" s="55">
        <v>43959</v>
      </c>
      <c r="I24" s="55">
        <v>43959</v>
      </c>
      <c r="J24" s="54">
        <v>29358570</v>
      </c>
      <c r="L24" s="18" t="s">
        <v>669</v>
      </c>
      <c r="M24" s="18" t="s">
        <v>247</v>
      </c>
      <c r="N24" s="54">
        <v>40</v>
      </c>
      <c r="O24" s="18" t="s">
        <v>668</v>
      </c>
      <c r="P24" s="18" t="s">
        <v>265</v>
      </c>
      <c r="Q24" s="18" t="s">
        <v>667</v>
      </c>
      <c r="R24" s="18" t="s">
        <v>666</v>
      </c>
      <c r="S24" s="18" t="s">
        <v>665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5B581-AAAB-42DB-ADE7-943AC09BADFD}">
  <dimension ref="A1:S13"/>
  <sheetViews>
    <sheetView workbookViewId="0">
      <selection activeCell="H21" sqref="H21"/>
    </sheetView>
  </sheetViews>
  <sheetFormatPr baseColWidth="10" defaultRowHeight="12.75"/>
  <cols>
    <col min="1" max="16384" width="11.42578125" style="18"/>
  </cols>
  <sheetData>
    <row r="1" spans="1:19">
      <c r="A1" s="56" t="s">
        <v>96</v>
      </c>
      <c r="B1" s="56" t="s">
        <v>97</v>
      </c>
      <c r="C1" s="56" t="s">
        <v>98</v>
      </c>
      <c r="D1" s="56" t="s">
        <v>99</v>
      </c>
      <c r="E1" s="56" t="s">
        <v>100</v>
      </c>
      <c r="F1" s="56" t="s">
        <v>101</v>
      </c>
      <c r="G1" s="56" t="s">
        <v>102</v>
      </c>
      <c r="H1" s="56" t="s">
        <v>103</v>
      </c>
      <c r="I1" s="56" t="s">
        <v>104</v>
      </c>
      <c r="J1" s="56" t="s">
        <v>105</v>
      </c>
      <c r="K1" s="56" t="s">
        <v>106</v>
      </c>
      <c r="L1" s="56" t="s">
        <v>107</v>
      </c>
      <c r="M1" s="56" t="s">
        <v>108</v>
      </c>
      <c r="N1" s="56" t="s">
        <v>109</v>
      </c>
      <c r="O1" s="56" t="s">
        <v>110</v>
      </c>
      <c r="P1" s="56" t="s">
        <v>111</v>
      </c>
      <c r="Q1" s="56" t="s">
        <v>761</v>
      </c>
      <c r="R1" s="56" t="s">
        <v>760</v>
      </c>
      <c r="S1" s="56" t="s">
        <v>759</v>
      </c>
    </row>
    <row r="2" spans="1:19">
      <c r="A2" s="18" t="s">
        <v>753</v>
      </c>
      <c r="B2" s="18" t="s">
        <v>752</v>
      </c>
      <c r="C2" s="18" t="s">
        <v>800</v>
      </c>
      <c r="D2" s="18" t="s">
        <v>751</v>
      </c>
      <c r="E2" s="18" t="s">
        <v>115</v>
      </c>
      <c r="G2" s="55">
        <v>43847</v>
      </c>
      <c r="I2" s="55">
        <v>43993</v>
      </c>
      <c r="J2" s="54">
        <v>26878</v>
      </c>
      <c r="L2" s="18" t="s">
        <v>799</v>
      </c>
      <c r="M2" s="18" t="s">
        <v>118</v>
      </c>
      <c r="N2" s="54">
        <v>46</v>
      </c>
      <c r="O2" s="18" t="s">
        <v>119</v>
      </c>
      <c r="P2" s="18" t="s">
        <v>749</v>
      </c>
      <c r="S2" s="18" t="s">
        <v>665</v>
      </c>
    </row>
    <row r="3" spans="1:19">
      <c r="A3" s="18" t="s">
        <v>798</v>
      </c>
      <c r="B3" s="18" t="s">
        <v>794</v>
      </c>
      <c r="C3" s="18" t="s">
        <v>234</v>
      </c>
      <c r="D3" s="18" t="s">
        <v>797</v>
      </c>
      <c r="E3" s="18" t="s">
        <v>115</v>
      </c>
      <c r="F3" s="18" t="s">
        <v>788</v>
      </c>
      <c r="G3" s="55">
        <v>43713</v>
      </c>
      <c r="I3" s="55">
        <v>43922</v>
      </c>
      <c r="J3" s="54">
        <v>396200</v>
      </c>
      <c r="L3" s="18" t="s">
        <v>796</v>
      </c>
      <c r="M3" s="18" t="s">
        <v>118</v>
      </c>
      <c r="N3" s="54">
        <v>169</v>
      </c>
      <c r="O3" s="18" t="s">
        <v>263</v>
      </c>
      <c r="P3" s="18" t="s">
        <v>786</v>
      </c>
      <c r="Q3" s="18" t="s">
        <v>667</v>
      </c>
      <c r="R3" s="18" t="s">
        <v>666</v>
      </c>
      <c r="S3" s="18" t="s">
        <v>665</v>
      </c>
    </row>
    <row r="4" spans="1:19">
      <c r="A4" s="18" t="s">
        <v>795</v>
      </c>
      <c r="B4" s="18" t="s">
        <v>794</v>
      </c>
      <c r="C4" s="18" t="s">
        <v>234</v>
      </c>
      <c r="D4" s="18" t="s">
        <v>793</v>
      </c>
      <c r="E4" s="18" t="s">
        <v>115</v>
      </c>
      <c r="F4" s="18" t="s">
        <v>788</v>
      </c>
      <c r="G4" s="55">
        <v>43725</v>
      </c>
      <c r="I4" s="55">
        <v>43922</v>
      </c>
      <c r="J4" s="54">
        <v>35100</v>
      </c>
      <c r="L4" s="18" t="s">
        <v>792</v>
      </c>
      <c r="M4" s="18" t="s">
        <v>118</v>
      </c>
      <c r="N4" s="54">
        <v>169</v>
      </c>
      <c r="O4" s="18" t="s">
        <v>263</v>
      </c>
      <c r="P4" s="18" t="s">
        <v>786</v>
      </c>
      <c r="Q4" s="18" t="s">
        <v>667</v>
      </c>
      <c r="R4" s="18" t="s">
        <v>666</v>
      </c>
      <c r="S4" s="18" t="s">
        <v>665</v>
      </c>
    </row>
    <row r="5" spans="1:19">
      <c r="A5" s="18" t="s">
        <v>791</v>
      </c>
      <c r="B5" s="18" t="s">
        <v>790</v>
      </c>
      <c r="C5" s="18" t="s">
        <v>234</v>
      </c>
      <c r="D5" s="18" t="s">
        <v>789</v>
      </c>
      <c r="E5" s="18" t="s">
        <v>115</v>
      </c>
      <c r="F5" s="18" t="s">
        <v>788</v>
      </c>
      <c r="G5" s="55">
        <v>43676</v>
      </c>
      <c r="I5" s="55">
        <v>43922</v>
      </c>
      <c r="J5" s="54">
        <v>412681</v>
      </c>
      <c r="L5" s="18" t="s">
        <v>787</v>
      </c>
      <c r="M5" s="18" t="s">
        <v>118</v>
      </c>
      <c r="N5" s="54">
        <v>18401</v>
      </c>
      <c r="O5" s="18" t="s">
        <v>263</v>
      </c>
      <c r="P5" s="18" t="s">
        <v>786</v>
      </c>
      <c r="Q5" s="18" t="s">
        <v>667</v>
      </c>
      <c r="R5" s="18" t="s">
        <v>666</v>
      </c>
      <c r="S5" s="18" t="s">
        <v>665</v>
      </c>
    </row>
    <row r="6" spans="1:19">
      <c r="A6" s="18" t="s">
        <v>785</v>
      </c>
      <c r="B6" s="18" t="s">
        <v>784</v>
      </c>
      <c r="C6" s="18" t="s">
        <v>234</v>
      </c>
      <c r="D6" s="18" t="s">
        <v>783</v>
      </c>
      <c r="E6" s="18" t="s">
        <v>115</v>
      </c>
      <c r="F6" s="18" t="s">
        <v>328</v>
      </c>
      <c r="G6" s="55">
        <v>43646</v>
      </c>
      <c r="I6" s="55">
        <v>43801</v>
      </c>
      <c r="J6" s="54">
        <v>26015</v>
      </c>
      <c r="L6" s="18" t="s">
        <v>782</v>
      </c>
      <c r="M6" s="18" t="s">
        <v>118</v>
      </c>
      <c r="N6" s="54">
        <v>18401</v>
      </c>
      <c r="O6" s="18" t="s">
        <v>263</v>
      </c>
      <c r="P6" s="18" t="s">
        <v>781</v>
      </c>
      <c r="Q6" s="18" t="s">
        <v>667</v>
      </c>
      <c r="R6" s="18" t="s">
        <v>666</v>
      </c>
      <c r="S6" s="18" t="s">
        <v>665</v>
      </c>
    </row>
    <row r="7" spans="1:19">
      <c r="A7" s="18" t="s">
        <v>780</v>
      </c>
      <c r="B7" s="18" t="s">
        <v>779</v>
      </c>
      <c r="C7" s="18" t="s">
        <v>234</v>
      </c>
      <c r="D7" s="18" t="s">
        <v>778</v>
      </c>
      <c r="E7" s="18" t="s">
        <v>115</v>
      </c>
      <c r="F7" s="18" t="s">
        <v>777</v>
      </c>
      <c r="G7" s="55">
        <v>43716</v>
      </c>
      <c r="I7" s="55">
        <v>43924</v>
      </c>
      <c r="J7" s="54">
        <v>19200</v>
      </c>
      <c r="L7" s="18" t="s">
        <v>776</v>
      </c>
      <c r="M7" s="18" t="s">
        <v>118</v>
      </c>
      <c r="N7" s="54">
        <v>97</v>
      </c>
      <c r="O7" s="18" t="s">
        <v>263</v>
      </c>
      <c r="P7" s="18" t="s">
        <v>193</v>
      </c>
      <c r="Q7" s="18" t="s">
        <v>667</v>
      </c>
      <c r="R7" s="18" t="s">
        <v>666</v>
      </c>
      <c r="S7" s="18" t="s">
        <v>665</v>
      </c>
    </row>
    <row r="8" spans="1:19">
      <c r="A8" s="18" t="s">
        <v>775</v>
      </c>
      <c r="B8" s="18" t="s">
        <v>774</v>
      </c>
      <c r="C8" s="18" t="s">
        <v>234</v>
      </c>
      <c r="D8" s="18" t="s">
        <v>773</v>
      </c>
      <c r="E8" s="18" t="s">
        <v>115</v>
      </c>
      <c r="F8" s="18" t="s">
        <v>772</v>
      </c>
      <c r="G8" s="55">
        <v>43861</v>
      </c>
      <c r="I8" s="55">
        <v>43948</v>
      </c>
      <c r="J8" s="54">
        <v>222856</v>
      </c>
      <c r="L8" s="18" t="s">
        <v>771</v>
      </c>
      <c r="M8" s="18" t="s">
        <v>118</v>
      </c>
      <c r="N8" s="54">
        <v>74</v>
      </c>
      <c r="O8" s="18" t="s">
        <v>263</v>
      </c>
      <c r="P8" s="18" t="s">
        <v>193</v>
      </c>
      <c r="Q8" s="18" t="s">
        <v>667</v>
      </c>
      <c r="R8" s="18" t="s">
        <v>666</v>
      </c>
      <c r="S8" s="18" t="s">
        <v>665</v>
      </c>
    </row>
    <row r="9" spans="1:19">
      <c r="A9" s="18" t="s">
        <v>87</v>
      </c>
      <c r="B9" s="18" t="s">
        <v>764</v>
      </c>
      <c r="C9" s="18" t="s">
        <v>234</v>
      </c>
      <c r="D9" s="18" t="s">
        <v>770</v>
      </c>
      <c r="E9" s="18" t="s">
        <v>115</v>
      </c>
      <c r="F9" s="18" t="s">
        <v>372</v>
      </c>
      <c r="G9" s="55">
        <v>43528</v>
      </c>
      <c r="I9" s="55">
        <v>43709</v>
      </c>
      <c r="J9" s="54">
        <v>1360443</v>
      </c>
      <c r="L9" s="18" t="s">
        <v>769</v>
      </c>
      <c r="M9" s="18" t="s">
        <v>118</v>
      </c>
      <c r="N9" s="54">
        <v>325</v>
      </c>
      <c r="O9" s="18" t="s">
        <v>119</v>
      </c>
      <c r="P9" s="18" t="s">
        <v>198</v>
      </c>
      <c r="Q9" s="18" t="s">
        <v>667</v>
      </c>
      <c r="R9" s="18" t="s">
        <v>666</v>
      </c>
      <c r="S9" s="18" t="s">
        <v>665</v>
      </c>
    </row>
    <row r="10" spans="1:19">
      <c r="A10" s="18" t="s">
        <v>88</v>
      </c>
      <c r="B10" s="18" t="s">
        <v>764</v>
      </c>
      <c r="C10" s="18" t="s">
        <v>234</v>
      </c>
      <c r="D10" s="18" t="s">
        <v>768</v>
      </c>
      <c r="E10" s="18" t="s">
        <v>115</v>
      </c>
      <c r="F10" s="18" t="s">
        <v>130</v>
      </c>
      <c r="G10" s="55">
        <v>43545</v>
      </c>
      <c r="I10" s="55">
        <v>43709</v>
      </c>
      <c r="J10" s="54">
        <v>1454500</v>
      </c>
      <c r="L10" s="18" t="s">
        <v>767</v>
      </c>
      <c r="M10" s="18" t="s">
        <v>118</v>
      </c>
      <c r="N10" s="54">
        <v>325</v>
      </c>
      <c r="O10" s="18" t="s">
        <v>119</v>
      </c>
      <c r="P10" s="18" t="s">
        <v>198</v>
      </c>
      <c r="Q10" s="18" t="s">
        <v>667</v>
      </c>
      <c r="R10" s="18" t="s">
        <v>666</v>
      </c>
      <c r="S10" s="18" t="s">
        <v>665</v>
      </c>
    </row>
    <row r="11" spans="1:19">
      <c r="A11" s="18" t="s">
        <v>91</v>
      </c>
      <c r="B11" s="18" t="s">
        <v>764</v>
      </c>
      <c r="C11" s="18" t="s">
        <v>234</v>
      </c>
      <c r="D11" s="18" t="s">
        <v>766</v>
      </c>
      <c r="E11" s="18" t="s">
        <v>115</v>
      </c>
      <c r="F11" s="18" t="s">
        <v>150</v>
      </c>
      <c r="G11" s="55">
        <v>43578</v>
      </c>
      <c r="I11" s="55">
        <v>43709</v>
      </c>
      <c r="J11" s="54">
        <v>500517</v>
      </c>
      <c r="L11" s="18" t="s">
        <v>765</v>
      </c>
      <c r="M11" s="18" t="s">
        <v>118</v>
      </c>
      <c r="N11" s="54">
        <v>325</v>
      </c>
      <c r="O11" s="18" t="s">
        <v>119</v>
      </c>
      <c r="P11" s="18" t="s">
        <v>198</v>
      </c>
      <c r="Q11" s="18" t="s">
        <v>667</v>
      </c>
      <c r="R11" s="18" t="s">
        <v>666</v>
      </c>
      <c r="S11" s="18" t="s">
        <v>665</v>
      </c>
    </row>
    <row r="12" spans="1:19">
      <c r="A12" s="18" t="s">
        <v>92</v>
      </c>
      <c r="B12" s="18" t="s">
        <v>764</v>
      </c>
      <c r="C12" s="18" t="s">
        <v>234</v>
      </c>
      <c r="D12" s="18" t="s">
        <v>763</v>
      </c>
      <c r="E12" s="18" t="s">
        <v>115</v>
      </c>
      <c r="F12" s="18" t="s">
        <v>150</v>
      </c>
      <c r="G12" s="55">
        <v>43552</v>
      </c>
      <c r="I12" s="55">
        <v>43709</v>
      </c>
      <c r="J12" s="54">
        <v>1274577</v>
      </c>
      <c r="L12" s="18" t="s">
        <v>762</v>
      </c>
      <c r="M12" s="18" t="s">
        <v>118</v>
      </c>
      <c r="N12" s="54">
        <v>325</v>
      </c>
      <c r="O12" s="18" t="s">
        <v>119</v>
      </c>
      <c r="P12" s="18" t="s">
        <v>198</v>
      </c>
      <c r="Q12" s="18" t="s">
        <v>667</v>
      </c>
      <c r="R12" s="18" t="s">
        <v>666</v>
      </c>
      <c r="S12" s="18" t="s">
        <v>665</v>
      </c>
    </row>
    <row r="13" spans="1:19">
      <c r="J13" s="57">
        <f>SUM(J2:J12)</f>
        <v>5728967</v>
      </c>
    </row>
  </sheetData>
  <autoFilter ref="A1:S13" xr:uid="{84321690-BF44-4C92-9345-ED852E3FDCCF}"/>
  <conditionalFormatting sqref="A1:A1048576">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FABF-A7E5-41C4-B550-7D0B3705D01A}">
  <dimension ref="A1:S201"/>
  <sheetViews>
    <sheetView workbookViewId="0">
      <selection activeCell="L5" sqref="L5"/>
    </sheetView>
  </sheetViews>
  <sheetFormatPr baseColWidth="10" defaultRowHeight="12.75"/>
  <cols>
    <col min="1" max="16384" width="11.42578125" style="18"/>
  </cols>
  <sheetData>
    <row r="1" spans="1:19">
      <c r="A1" s="56" t="s">
        <v>96</v>
      </c>
      <c r="B1" s="56" t="s">
        <v>97</v>
      </c>
      <c r="C1" s="56" t="s">
        <v>98</v>
      </c>
      <c r="D1" s="56" t="s">
        <v>99</v>
      </c>
      <c r="E1" s="56" t="s">
        <v>100</v>
      </c>
      <c r="F1" s="56" t="s">
        <v>101</v>
      </c>
      <c r="G1" s="56" t="s">
        <v>102</v>
      </c>
      <c r="H1" s="56" t="s">
        <v>103</v>
      </c>
      <c r="I1" s="56" t="s">
        <v>104</v>
      </c>
      <c r="J1" s="56" t="s">
        <v>105</v>
      </c>
      <c r="K1" s="56" t="s">
        <v>106</v>
      </c>
      <c r="L1" s="56" t="s">
        <v>107</v>
      </c>
      <c r="M1" s="56" t="s">
        <v>108</v>
      </c>
      <c r="N1" s="56" t="s">
        <v>109</v>
      </c>
      <c r="O1" s="56" t="s">
        <v>110</v>
      </c>
      <c r="P1" s="56" t="s">
        <v>111</v>
      </c>
      <c r="Q1" s="56" t="s">
        <v>761</v>
      </c>
      <c r="R1" s="56" t="s">
        <v>760</v>
      </c>
      <c r="S1" s="56" t="s">
        <v>759</v>
      </c>
    </row>
    <row r="2" spans="1:19">
      <c r="A2" s="18" t="s">
        <v>1012</v>
      </c>
      <c r="B2" s="18" t="s">
        <v>1014</v>
      </c>
      <c r="C2" s="18" t="s">
        <v>144</v>
      </c>
      <c r="D2" s="18" t="s">
        <v>1013</v>
      </c>
      <c r="E2" s="18" t="s">
        <v>822</v>
      </c>
      <c r="F2" s="18" t="s">
        <v>727</v>
      </c>
      <c r="G2" s="55">
        <v>43980</v>
      </c>
      <c r="I2" s="55">
        <v>43980</v>
      </c>
      <c r="J2" s="54">
        <v>56511</v>
      </c>
      <c r="K2" s="18">
        <v>2000326673</v>
      </c>
      <c r="L2" s="18" t="s">
        <v>1012</v>
      </c>
      <c r="M2" s="18" t="s">
        <v>247</v>
      </c>
      <c r="N2" s="54">
        <v>0</v>
      </c>
      <c r="O2" s="18" t="s">
        <v>725</v>
      </c>
      <c r="P2" s="18" t="s">
        <v>1012</v>
      </c>
      <c r="Q2" s="18" t="s">
        <v>667</v>
      </c>
      <c r="R2" s="18" t="s">
        <v>666</v>
      </c>
      <c r="S2" s="18" t="s">
        <v>665</v>
      </c>
    </row>
    <row r="3" spans="1:19">
      <c r="A3" s="18" t="s">
        <v>1012</v>
      </c>
      <c r="B3" s="18" t="s">
        <v>1014</v>
      </c>
      <c r="C3" s="18" t="s">
        <v>144</v>
      </c>
      <c r="D3" s="18" t="s">
        <v>1013</v>
      </c>
      <c r="E3" s="18" t="s">
        <v>822</v>
      </c>
      <c r="F3" s="18" t="s">
        <v>1007</v>
      </c>
      <c r="G3" s="55">
        <v>43980</v>
      </c>
      <c r="I3" s="55">
        <v>43980</v>
      </c>
      <c r="J3" s="54">
        <v>-56511</v>
      </c>
      <c r="K3" s="18">
        <v>2000326673</v>
      </c>
      <c r="L3" s="18" t="s">
        <v>1012</v>
      </c>
      <c r="M3" s="18" t="s">
        <v>118</v>
      </c>
      <c r="N3" s="54">
        <v>0</v>
      </c>
      <c r="O3" s="18" t="s">
        <v>725</v>
      </c>
      <c r="P3" s="18" t="s">
        <v>1012</v>
      </c>
      <c r="Q3" s="18" t="s">
        <v>667</v>
      </c>
      <c r="R3" s="18" t="s">
        <v>666</v>
      </c>
      <c r="S3" s="18" t="s">
        <v>665</v>
      </c>
    </row>
    <row r="4" spans="1:19">
      <c r="A4" s="18" t="s">
        <v>730</v>
      </c>
      <c r="B4" s="18" t="s">
        <v>729</v>
      </c>
      <c r="C4" s="18" t="s">
        <v>144</v>
      </c>
      <c r="D4" s="18" t="s">
        <v>728</v>
      </c>
      <c r="E4" s="18" t="s">
        <v>115</v>
      </c>
      <c r="F4" s="18" t="s">
        <v>727</v>
      </c>
      <c r="G4" s="55">
        <v>43830</v>
      </c>
      <c r="I4" s="55">
        <v>43956</v>
      </c>
      <c r="J4" s="54">
        <v>-56511</v>
      </c>
      <c r="K4" s="18">
        <v>2000326673</v>
      </c>
      <c r="L4" s="18" t="s">
        <v>1011</v>
      </c>
      <c r="M4" s="18" t="s">
        <v>118</v>
      </c>
      <c r="N4" s="54">
        <v>58</v>
      </c>
      <c r="O4" s="18" t="s">
        <v>725</v>
      </c>
      <c r="P4" s="18" t="s">
        <v>193</v>
      </c>
      <c r="Q4" s="18" t="s">
        <v>667</v>
      </c>
      <c r="R4" s="18" t="s">
        <v>666</v>
      </c>
      <c r="S4" s="18" t="s">
        <v>665</v>
      </c>
    </row>
    <row r="5" spans="1:19">
      <c r="A5" s="18" t="s">
        <v>1010</v>
      </c>
      <c r="B5" s="18" t="s">
        <v>1009</v>
      </c>
      <c r="C5" s="18" t="s">
        <v>144</v>
      </c>
      <c r="D5" s="18" t="s">
        <v>1008</v>
      </c>
      <c r="E5" s="18" t="s">
        <v>244</v>
      </c>
      <c r="F5" s="18" t="s">
        <v>1007</v>
      </c>
      <c r="G5" s="55">
        <v>43903</v>
      </c>
      <c r="I5" s="55">
        <v>43903</v>
      </c>
      <c r="J5" s="54">
        <v>56511</v>
      </c>
      <c r="K5" s="18">
        <v>2000326673</v>
      </c>
      <c r="L5" s="64" t="s">
        <v>932</v>
      </c>
      <c r="M5" s="18" t="s">
        <v>247</v>
      </c>
      <c r="N5" s="54">
        <v>77</v>
      </c>
      <c r="O5" s="18" t="s">
        <v>668</v>
      </c>
      <c r="P5" s="18" t="s">
        <v>1006</v>
      </c>
      <c r="Q5" s="18" t="s">
        <v>667</v>
      </c>
      <c r="R5" s="18" t="s">
        <v>666</v>
      </c>
      <c r="S5" s="18" t="s">
        <v>665</v>
      </c>
    </row>
    <row r="6" spans="1:19">
      <c r="A6" s="18" t="s">
        <v>1005</v>
      </c>
      <c r="B6" s="18" t="s">
        <v>1001</v>
      </c>
      <c r="C6" s="18" t="s">
        <v>113</v>
      </c>
      <c r="D6" s="18" t="s">
        <v>1004</v>
      </c>
      <c r="E6" s="18" t="s">
        <v>115</v>
      </c>
      <c r="F6" s="18" t="s">
        <v>169</v>
      </c>
      <c r="G6" s="55">
        <v>43697</v>
      </c>
      <c r="I6" s="55">
        <v>43947</v>
      </c>
      <c r="J6" s="54">
        <v>-110884</v>
      </c>
      <c r="K6" s="18">
        <v>2000317434</v>
      </c>
      <c r="L6" s="18" t="s">
        <v>999</v>
      </c>
      <c r="M6" s="18" t="s">
        <v>118</v>
      </c>
      <c r="N6" s="54">
        <v>183</v>
      </c>
      <c r="O6" s="18" t="s">
        <v>263</v>
      </c>
      <c r="P6" s="18" t="s">
        <v>1003</v>
      </c>
      <c r="Q6" s="18" t="s">
        <v>667</v>
      </c>
      <c r="R6" s="18" t="s">
        <v>666</v>
      </c>
      <c r="S6" s="18" t="s">
        <v>665</v>
      </c>
    </row>
    <row r="7" spans="1:19">
      <c r="A7" s="18" t="s">
        <v>1002</v>
      </c>
      <c r="B7" s="18" t="s">
        <v>1001</v>
      </c>
      <c r="C7" s="18" t="s">
        <v>144</v>
      </c>
      <c r="D7" s="18" t="s">
        <v>1000</v>
      </c>
      <c r="E7" s="18" t="s">
        <v>115</v>
      </c>
      <c r="F7" s="18" t="s">
        <v>169</v>
      </c>
      <c r="G7" s="55">
        <v>43700</v>
      </c>
      <c r="I7" s="55">
        <v>43947</v>
      </c>
      <c r="J7" s="54">
        <v>-95158</v>
      </c>
      <c r="K7" s="18">
        <v>2000317434</v>
      </c>
      <c r="L7" s="18" t="s">
        <v>999</v>
      </c>
      <c r="M7" s="18" t="s">
        <v>118</v>
      </c>
      <c r="N7" s="54">
        <v>183</v>
      </c>
      <c r="O7" s="18" t="s">
        <v>263</v>
      </c>
      <c r="P7" s="18" t="s">
        <v>749</v>
      </c>
      <c r="Q7" s="18" t="s">
        <v>667</v>
      </c>
      <c r="R7" s="18" t="s">
        <v>666</v>
      </c>
      <c r="S7" s="18" t="s">
        <v>665</v>
      </c>
    </row>
    <row r="8" spans="1:19">
      <c r="A8" s="18" t="s">
        <v>998</v>
      </c>
      <c r="B8" s="18" t="s">
        <v>794</v>
      </c>
      <c r="C8" s="18" t="s">
        <v>144</v>
      </c>
      <c r="D8" s="18" t="s">
        <v>997</v>
      </c>
      <c r="E8" s="18" t="s">
        <v>115</v>
      </c>
      <c r="F8" s="18" t="s">
        <v>996</v>
      </c>
      <c r="G8" s="55">
        <v>43721</v>
      </c>
      <c r="I8" s="55">
        <v>43922</v>
      </c>
      <c r="J8" s="54">
        <v>-319452</v>
      </c>
      <c r="K8" s="18">
        <v>2000317434</v>
      </c>
      <c r="L8" s="18" t="s">
        <v>995</v>
      </c>
      <c r="M8" s="18" t="s">
        <v>118</v>
      </c>
      <c r="N8" s="54">
        <v>158</v>
      </c>
      <c r="O8" s="18" t="s">
        <v>263</v>
      </c>
      <c r="P8" s="18" t="s">
        <v>786</v>
      </c>
      <c r="Q8" s="18" t="s">
        <v>667</v>
      </c>
      <c r="R8" s="18" t="s">
        <v>666</v>
      </c>
      <c r="S8" s="18" t="s">
        <v>665</v>
      </c>
    </row>
    <row r="9" spans="1:19">
      <c r="A9" s="18" t="s">
        <v>798</v>
      </c>
      <c r="B9" s="18" t="s">
        <v>794</v>
      </c>
      <c r="C9" s="18" t="s">
        <v>144</v>
      </c>
      <c r="D9" s="18" t="s">
        <v>797</v>
      </c>
      <c r="E9" s="18" t="s">
        <v>115</v>
      </c>
      <c r="F9" s="18" t="s">
        <v>788</v>
      </c>
      <c r="G9" s="55">
        <v>43713</v>
      </c>
      <c r="I9" s="55">
        <v>43922</v>
      </c>
      <c r="J9" s="54">
        <v>-225464</v>
      </c>
      <c r="K9" s="18">
        <v>2000317434</v>
      </c>
      <c r="L9" s="18" t="s">
        <v>979</v>
      </c>
      <c r="M9" s="18" t="s">
        <v>118</v>
      </c>
      <c r="N9" s="54">
        <v>158</v>
      </c>
      <c r="O9" s="18" t="s">
        <v>263</v>
      </c>
      <c r="P9" s="18" t="s">
        <v>786</v>
      </c>
      <c r="Q9" s="18" t="s">
        <v>667</v>
      </c>
      <c r="R9" s="18" t="s">
        <v>666</v>
      </c>
      <c r="S9" s="18" t="s">
        <v>665</v>
      </c>
    </row>
    <row r="10" spans="1:19">
      <c r="A10" s="18" t="s">
        <v>795</v>
      </c>
      <c r="B10" s="18" t="s">
        <v>794</v>
      </c>
      <c r="C10" s="18" t="s">
        <v>144</v>
      </c>
      <c r="D10" s="18" t="s">
        <v>793</v>
      </c>
      <c r="E10" s="18" t="s">
        <v>115</v>
      </c>
      <c r="F10" s="18" t="s">
        <v>788</v>
      </c>
      <c r="G10" s="55">
        <v>43725</v>
      </c>
      <c r="I10" s="55">
        <v>43922</v>
      </c>
      <c r="J10" s="54">
        <v>-2164455</v>
      </c>
      <c r="K10" s="18">
        <v>2000317434</v>
      </c>
      <c r="L10" s="18" t="s">
        <v>979</v>
      </c>
      <c r="M10" s="18" t="s">
        <v>118</v>
      </c>
      <c r="N10" s="54">
        <v>158</v>
      </c>
      <c r="O10" s="18" t="s">
        <v>263</v>
      </c>
      <c r="P10" s="18" t="s">
        <v>786</v>
      </c>
      <c r="Q10" s="18" t="s">
        <v>667</v>
      </c>
      <c r="R10" s="18" t="s">
        <v>666</v>
      </c>
      <c r="S10" s="18" t="s">
        <v>665</v>
      </c>
    </row>
    <row r="11" spans="1:19">
      <c r="A11" s="18" t="s">
        <v>994</v>
      </c>
      <c r="B11" s="18" t="s">
        <v>790</v>
      </c>
      <c r="C11" s="18" t="s">
        <v>144</v>
      </c>
      <c r="D11" s="18" t="s">
        <v>993</v>
      </c>
      <c r="E11" s="18" t="s">
        <v>115</v>
      </c>
      <c r="F11" s="18" t="s">
        <v>133</v>
      </c>
      <c r="G11" s="55">
        <v>43649</v>
      </c>
      <c r="I11" s="55">
        <v>43922</v>
      </c>
      <c r="J11" s="54">
        <v>-48858</v>
      </c>
      <c r="K11" s="18">
        <v>2000317434</v>
      </c>
      <c r="L11" s="18" t="s">
        <v>992</v>
      </c>
      <c r="M11" s="18" t="s">
        <v>118</v>
      </c>
      <c r="N11" s="54">
        <v>158</v>
      </c>
      <c r="O11" s="18" t="s">
        <v>263</v>
      </c>
      <c r="P11" s="18" t="s">
        <v>786</v>
      </c>
      <c r="Q11" s="18" t="s">
        <v>667</v>
      </c>
      <c r="R11" s="18" t="s">
        <v>666</v>
      </c>
      <c r="S11" s="18" t="s">
        <v>665</v>
      </c>
    </row>
    <row r="12" spans="1:19">
      <c r="A12" s="18" t="s">
        <v>791</v>
      </c>
      <c r="B12" s="18" t="s">
        <v>790</v>
      </c>
      <c r="C12" s="18" t="s">
        <v>144</v>
      </c>
      <c r="D12" s="18" t="s">
        <v>789</v>
      </c>
      <c r="E12" s="18" t="s">
        <v>115</v>
      </c>
      <c r="F12" s="18" t="s">
        <v>788</v>
      </c>
      <c r="G12" s="55">
        <v>43676</v>
      </c>
      <c r="I12" s="55">
        <v>43922</v>
      </c>
      <c r="J12" s="54">
        <v>-1284242</v>
      </c>
      <c r="K12" s="18">
        <v>2000317434</v>
      </c>
      <c r="L12" s="18" t="s">
        <v>979</v>
      </c>
      <c r="M12" s="18" t="s">
        <v>118</v>
      </c>
      <c r="N12" s="54">
        <v>158</v>
      </c>
      <c r="O12" s="18" t="s">
        <v>263</v>
      </c>
      <c r="P12" s="18" t="s">
        <v>786</v>
      </c>
      <c r="Q12" s="18" t="s">
        <v>667</v>
      </c>
      <c r="R12" s="18" t="s">
        <v>666</v>
      </c>
      <c r="S12" s="18" t="s">
        <v>665</v>
      </c>
    </row>
    <row r="13" spans="1:19">
      <c r="A13" s="18" t="s">
        <v>991</v>
      </c>
      <c r="B13" s="18" t="s">
        <v>985</v>
      </c>
      <c r="C13" s="18" t="s">
        <v>144</v>
      </c>
      <c r="D13" s="18" t="s">
        <v>990</v>
      </c>
      <c r="E13" s="18" t="s">
        <v>115</v>
      </c>
      <c r="F13" s="18" t="s">
        <v>376</v>
      </c>
      <c r="G13" s="55">
        <v>43659</v>
      </c>
      <c r="I13" s="55">
        <v>43923</v>
      </c>
      <c r="J13" s="54">
        <v>-2358313</v>
      </c>
      <c r="K13" s="18">
        <v>2000317434</v>
      </c>
      <c r="L13" s="18" t="s">
        <v>989</v>
      </c>
      <c r="M13" s="18" t="s">
        <v>118</v>
      </c>
      <c r="N13" s="54">
        <v>157</v>
      </c>
      <c r="O13" s="18" t="s">
        <v>263</v>
      </c>
      <c r="P13" s="18" t="s">
        <v>781</v>
      </c>
      <c r="Q13" s="18" t="s">
        <v>667</v>
      </c>
      <c r="R13" s="18" t="s">
        <v>666</v>
      </c>
      <c r="S13" s="18" t="s">
        <v>665</v>
      </c>
    </row>
    <row r="14" spans="1:19">
      <c r="A14" s="18" t="s">
        <v>988</v>
      </c>
      <c r="B14" s="18" t="s">
        <v>985</v>
      </c>
      <c r="C14" s="18" t="s">
        <v>144</v>
      </c>
      <c r="D14" s="18" t="s">
        <v>987</v>
      </c>
      <c r="E14" s="18" t="s">
        <v>115</v>
      </c>
      <c r="F14" s="18" t="s">
        <v>328</v>
      </c>
      <c r="G14" s="55">
        <v>43656</v>
      </c>
      <c r="I14" s="55">
        <v>43923</v>
      </c>
      <c r="J14" s="54">
        <v>-3242927</v>
      </c>
      <c r="K14" s="18">
        <v>2000317434</v>
      </c>
      <c r="L14" s="18" t="s">
        <v>329</v>
      </c>
      <c r="M14" s="18" t="s">
        <v>118</v>
      </c>
      <c r="N14" s="54">
        <v>157</v>
      </c>
      <c r="O14" s="18" t="s">
        <v>263</v>
      </c>
      <c r="P14" s="18" t="s">
        <v>781</v>
      </c>
      <c r="Q14" s="18" t="s">
        <v>667</v>
      </c>
      <c r="R14" s="18" t="s">
        <v>666</v>
      </c>
      <c r="S14" s="18" t="s">
        <v>665</v>
      </c>
    </row>
    <row r="15" spans="1:19">
      <c r="A15" s="18" t="s">
        <v>986</v>
      </c>
      <c r="B15" s="18" t="s">
        <v>985</v>
      </c>
      <c r="C15" s="18" t="s">
        <v>144</v>
      </c>
      <c r="D15" s="18" t="s">
        <v>984</v>
      </c>
      <c r="E15" s="18" t="s">
        <v>115</v>
      </c>
      <c r="F15" s="18" t="s">
        <v>328</v>
      </c>
      <c r="G15" s="55">
        <v>43661</v>
      </c>
      <c r="I15" s="55">
        <v>43923</v>
      </c>
      <c r="J15" s="54">
        <v>-1670234</v>
      </c>
      <c r="K15" s="18">
        <v>2000317434</v>
      </c>
      <c r="L15" s="18" t="s">
        <v>983</v>
      </c>
      <c r="M15" s="18" t="s">
        <v>118</v>
      </c>
      <c r="N15" s="54">
        <v>157</v>
      </c>
      <c r="O15" s="18" t="s">
        <v>263</v>
      </c>
      <c r="P15" s="18" t="s">
        <v>781</v>
      </c>
      <c r="Q15" s="18" t="s">
        <v>667</v>
      </c>
      <c r="R15" s="18" t="s">
        <v>666</v>
      </c>
      <c r="S15" s="18" t="s">
        <v>665</v>
      </c>
    </row>
    <row r="16" spans="1:19">
      <c r="A16" s="18" t="s">
        <v>785</v>
      </c>
      <c r="B16" s="18" t="s">
        <v>784</v>
      </c>
      <c r="C16" s="18" t="s">
        <v>144</v>
      </c>
      <c r="D16" s="18" t="s">
        <v>783</v>
      </c>
      <c r="E16" s="18" t="s">
        <v>115</v>
      </c>
      <c r="F16" s="18" t="s">
        <v>328</v>
      </c>
      <c r="G16" s="55">
        <v>43646</v>
      </c>
      <c r="I16" s="55">
        <v>43801</v>
      </c>
      <c r="J16" s="54">
        <v>-918411</v>
      </c>
      <c r="K16" s="18">
        <v>2000317434</v>
      </c>
      <c r="L16" s="18" t="s">
        <v>982</v>
      </c>
      <c r="M16" s="18" t="s">
        <v>118</v>
      </c>
      <c r="N16" s="54">
        <v>157</v>
      </c>
      <c r="O16" s="18" t="s">
        <v>263</v>
      </c>
      <c r="P16" s="18" t="s">
        <v>781</v>
      </c>
      <c r="Q16" s="18" t="s">
        <v>667</v>
      </c>
      <c r="R16" s="18" t="s">
        <v>666</v>
      </c>
      <c r="S16" s="18" t="s">
        <v>665</v>
      </c>
    </row>
    <row r="17" spans="1:19">
      <c r="A17" s="18" t="s">
        <v>948</v>
      </c>
      <c r="B17" s="18" t="s">
        <v>947</v>
      </c>
      <c r="C17" s="18" t="s">
        <v>144</v>
      </c>
      <c r="D17" s="18" t="s">
        <v>946</v>
      </c>
      <c r="E17" s="18" t="s">
        <v>115</v>
      </c>
      <c r="F17" s="18" t="s">
        <v>945</v>
      </c>
      <c r="G17" s="55">
        <v>43754</v>
      </c>
      <c r="I17" s="55">
        <v>43863</v>
      </c>
      <c r="J17" s="54">
        <v>-1629702</v>
      </c>
      <c r="K17" s="18">
        <v>2000317434</v>
      </c>
      <c r="L17" s="18" t="s">
        <v>981</v>
      </c>
      <c r="M17" s="18" t="s">
        <v>118</v>
      </c>
      <c r="N17" s="54">
        <v>127</v>
      </c>
      <c r="O17" s="18" t="s">
        <v>938</v>
      </c>
      <c r="P17" s="18" t="s">
        <v>902</v>
      </c>
      <c r="Q17" s="18" t="s">
        <v>667</v>
      </c>
      <c r="R17" s="18" t="s">
        <v>666</v>
      </c>
      <c r="S17" s="18" t="s">
        <v>665</v>
      </c>
    </row>
    <row r="18" spans="1:19">
      <c r="A18" s="18" t="s">
        <v>956</v>
      </c>
      <c r="B18" s="18" t="s">
        <v>806</v>
      </c>
      <c r="C18" s="18" t="s">
        <v>144</v>
      </c>
      <c r="D18" s="18" t="s">
        <v>980</v>
      </c>
      <c r="E18" s="18" t="s">
        <v>822</v>
      </c>
      <c r="F18" s="18" t="s">
        <v>839</v>
      </c>
      <c r="G18" s="55">
        <v>43955</v>
      </c>
      <c r="I18" s="55">
        <v>43958</v>
      </c>
      <c r="J18" s="54">
        <v>-7214739</v>
      </c>
      <c r="K18" s="18">
        <v>2000317434</v>
      </c>
      <c r="L18" s="18" t="s">
        <v>821</v>
      </c>
      <c r="M18" s="18" t="s">
        <v>118</v>
      </c>
      <c r="N18" s="54">
        <v>3</v>
      </c>
      <c r="O18" s="18" t="s">
        <v>673</v>
      </c>
      <c r="P18" s="18" t="s">
        <v>821</v>
      </c>
      <c r="Q18" s="18" t="s">
        <v>667</v>
      </c>
      <c r="R18" s="18" t="s">
        <v>666</v>
      </c>
      <c r="S18" s="18" t="s">
        <v>665</v>
      </c>
    </row>
    <row r="19" spans="1:19">
      <c r="A19" s="18" t="s">
        <v>956</v>
      </c>
      <c r="B19" s="18" t="s">
        <v>806</v>
      </c>
      <c r="C19" s="18" t="s">
        <v>113</v>
      </c>
      <c r="D19" s="18" t="s">
        <v>980</v>
      </c>
      <c r="E19" s="18" t="s">
        <v>822</v>
      </c>
      <c r="F19" s="18" t="s">
        <v>811</v>
      </c>
      <c r="G19" s="55">
        <v>43955</v>
      </c>
      <c r="I19" s="55">
        <v>43958</v>
      </c>
      <c r="J19" s="54">
        <v>7214739</v>
      </c>
      <c r="K19" s="18">
        <v>2000317434</v>
      </c>
      <c r="L19" s="18" t="s">
        <v>821</v>
      </c>
      <c r="M19" s="18" t="s">
        <v>247</v>
      </c>
      <c r="N19" s="54">
        <v>3</v>
      </c>
      <c r="O19" s="18" t="s">
        <v>673</v>
      </c>
      <c r="P19" s="18" t="s">
        <v>821</v>
      </c>
      <c r="Q19" s="18" t="s">
        <v>667</v>
      </c>
      <c r="R19" s="18" t="s">
        <v>666</v>
      </c>
      <c r="S19" s="18" t="s">
        <v>665</v>
      </c>
    </row>
    <row r="20" spans="1:19">
      <c r="A20" s="18" t="s">
        <v>780</v>
      </c>
      <c r="B20" s="18" t="s">
        <v>779</v>
      </c>
      <c r="C20" s="18" t="s">
        <v>144</v>
      </c>
      <c r="D20" s="18" t="s">
        <v>778</v>
      </c>
      <c r="E20" s="18" t="s">
        <v>115</v>
      </c>
      <c r="F20" s="18" t="s">
        <v>777</v>
      </c>
      <c r="G20" s="55">
        <v>43716</v>
      </c>
      <c r="I20" s="55">
        <v>43924</v>
      </c>
      <c r="J20" s="54">
        <v>-93822</v>
      </c>
      <c r="K20" s="18">
        <v>2000317434</v>
      </c>
      <c r="L20" s="18" t="s">
        <v>979</v>
      </c>
      <c r="M20" s="18" t="s">
        <v>118</v>
      </c>
      <c r="N20" s="54">
        <v>63</v>
      </c>
      <c r="O20" s="18" t="s">
        <v>263</v>
      </c>
      <c r="P20" s="18" t="s">
        <v>193</v>
      </c>
      <c r="Q20" s="18" t="s">
        <v>667</v>
      </c>
      <c r="R20" s="18" t="s">
        <v>666</v>
      </c>
      <c r="S20" s="18" t="s">
        <v>665</v>
      </c>
    </row>
    <row r="21" spans="1:19">
      <c r="A21" s="18" t="s">
        <v>978</v>
      </c>
      <c r="B21" s="18" t="s">
        <v>977</v>
      </c>
      <c r="C21" s="18" t="s">
        <v>144</v>
      </c>
      <c r="D21" s="18" t="s">
        <v>976</v>
      </c>
      <c r="E21" s="18" t="s">
        <v>115</v>
      </c>
      <c r="F21" s="18" t="s">
        <v>975</v>
      </c>
      <c r="G21" s="55">
        <v>43734</v>
      </c>
      <c r="I21" s="55">
        <v>43922</v>
      </c>
      <c r="J21" s="54">
        <v>-588258</v>
      </c>
      <c r="K21" s="18">
        <v>2000317434</v>
      </c>
      <c r="L21" s="18" t="s">
        <v>974</v>
      </c>
      <c r="M21" s="18" t="s">
        <v>118</v>
      </c>
      <c r="N21" s="54">
        <v>63</v>
      </c>
      <c r="O21" s="18" t="s">
        <v>263</v>
      </c>
      <c r="P21" s="18" t="s">
        <v>902</v>
      </c>
      <c r="Q21" s="18" t="s">
        <v>667</v>
      </c>
      <c r="R21" s="18" t="s">
        <v>666</v>
      </c>
      <c r="S21" s="18" t="s">
        <v>665</v>
      </c>
    </row>
    <row r="22" spans="1:19">
      <c r="A22" s="18" t="s">
        <v>775</v>
      </c>
      <c r="B22" s="18" t="s">
        <v>774</v>
      </c>
      <c r="C22" s="18" t="s">
        <v>144</v>
      </c>
      <c r="D22" s="18" t="s">
        <v>773</v>
      </c>
      <c r="E22" s="18" t="s">
        <v>115</v>
      </c>
      <c r="F22" s="18" t="s">
        <v>772</v>
      </c>
      <c r="G22" s="55">
        <v>43861</v>
      </c>
      <c r="I22" s="55">
        <v>43948</v>
      </c>
      <c r="J22" s="54">
        <v>-1039506</v>
      </c>
      <c r="K22" s="18">
        <v>2000317434</v>
      </c>
      <c r="L22" s="18" t="s">
        <v>973</v>
      </c>
      <c r="M22" s="18" t="s">
        <v>118</v>
      </c>
      <c r="N22" s="54">
        <v>36</v>
      </c>
      <c r="O22" s="18" t="s">
        <v>263</v>
      </c>
      <c r="P22" s="18" t="s">
        <v>193</v>
      </c>
      <c r="Q22" s="18" t="s">
        <v>667</v>
      </c>
      <c r="R22" s="18" t="s">
        <v>666</v>
      </c>
      <c r="S22" s="18" t="s">
        <v>665</v>
      </c>
    </row>
    <row r="23" spans="1:19">
      <c r="A23" s="18" t="s">
        <v>972</v>
      </c>
      <c r="B23" s="18" t="s">
        <v>971</v>
      </c>
      <c r="C23" s="18" t="s">
        <v>144</v>
      </c>
      <c r="D23" s="18" t="s">
        <v>970</v>
      </c>
      <c r="E23" s="18" t="s">
        <v>115</v>
      </c>
      <c r="F23" s="18" t="s">
        <v>969</v>
      </c>
      <c r="G23" s="55">
        <v>43858</v>
      </c>
      <c r="I23" s="55">
        <v>43936</v>
      </c>
      <c r="J23" s="54">
        <v>-1541538</v>
      </c>
      <c r="K23" s="18">
        <v>2000317434</v>
      </c>
      <c r="L23" s="18" t="s">
        <v>968</v>
      </c>
      <c r="M23" s="18" t="s">
        <v>118</v>
      </c>
      <c r="N23" s="54">
        <v>36</v>
      </c>
      <c r="O23" s="18" t="s">
        <v>263</v>
      </c>
      <c r="P23" s="18" t="s">
        <v>781</v>
      </c>
      <c r="Q23" s="18" t="s">
        <v>667</v>
      </c>
      <c r="R23" s="18" t="s">
        <v>666</v>
      </c>
      <c r="S23" s="18" t="s">
        <v>665</v>
      </c>
    </row>
    <row r="24" spans="1:19">
      <c r="A24" s="18" t="s">
        <v>967</v>
      </c>
      <c r="B24" s="18" t="s">
        <v>966</v>
      </c>
      <c r="C24" s="18" t="s">
        <v>144</v>
      </c>
      <c r="D24" s="18" t="s">
        <v>965</v>
      </c>
      <c r="E24" s="18" t="s">
        <v>115</v>
      </c>
      <c r="F24" s="18" t="s">
        <v>964</v>
      </c>
      <c r="G24" s="55">
        <v>43773</v>
      </c>
      <c r="I24" s="55">
        <v>43942</v>
      </c>
      <c r="J24" s="54">
        <v>-111100</v>
      </c>
      <c r="K24" s="18">
        <v>2000317434</v>
      </c>
      <c r="L24" s="18" t="s">
        <v>963</v>
      </c>
      <c r="M24" s="18" t="s">
        <v>118</v>
      </c>
      <c r="N24" s="54">
        <v>27</v>
      </c>
      <c r="O24" s="18" t="s">
        <v>263</v>
      </c>
      <c r="P24" s="18" t="s">
        <v>962</v>
      </c>
      <c r="Q24" s="18" t="s">
        <v>667</v>
      </c>
      <c r="R24" s="18" t="s">
        <v>666</v>
      </c>
      <c r="S24" s="18" t="s">
        <v>665</v>
      </c>
    </row>
    <row r="25" spans="1:19">
      <c r="A25" s="18" t="s">
        <v>91</v>
      </c>
      <c r="B25" s="18" t="s">
        <v>764</v>
      </c>
      <c r="C25" s="18" t="s">
        <v>113</v>
      </c>
      <c r="D25" s="18" t="s">
        <v>766</v>
      </c>
      <c r="E25" s="18" t="s">
        <v>115</v>
      </c>
      <c r="F25" s="18" t="s">
        <v>150</v>
      </c>
      <c r="G25" s="55">
        <v>43578</v>
      </c>
      <c r="I25" s="55">
        <v>43709</v>
      </c>
      <c r="J25" s="54">
        <v>-1029585</v>
      </c>
      <c r="K25" s="18">
        <v>2000317434</v>
      </c>
      <c r="L25" s="18" t="s">
        <v>961</v>
      </c>
      <c r="M25" s="18" t="s">
        <v>118</v>
      </c>
      <c r="N25" s="54">
        <v>293</v>
      </c>
      <c r="O25" s="18" t="s">
        <v>119</v>
      </c>
      <c r="P25" s="18" t="s">
        <v>198</v>
      </c>
      <c r="Q25" s="18" t="s">
        <v>667</v>
      </c>
      <c r="R25" s="18" t="s">
        <v>666</v>
      </c>
      <c r="S25" s="18" t="s">
        <v>665</v>
      </c>
    </row>
    <row r="26" spans="1:19">
      <c r="A26" s="18" t="s">
        <v>677</v>
      </c>
      <c r="B26" s="18" t="s">
        <v>676</v>
      </c>
      <c r="C26" s="18" t="s">
        <v>113</v>
      </c>
      <c r="D26" s="18" t="s">
        <v>675</v>
      </c>
      <c r="E26" s="18" t="s">
        <v>227</v>
      </c>
      <c r="F26" s="18" t="s">
        <v>958</v>
      </c>
      <c r="G26" s="55">
        <v>43955</v>
      </c>
      <c r="I26" s="55">
        <v>43958</v>
      </c>
      <c r="J26" s="54">
        <v>-2466837</v>
      </c>
      <c r="K26" s="18">
        <v>2000317434</v>
      </c>
      <c r="L26" s="18" t="s">
        <v>960</v>
      </c>
      <c r="M26" s="18" t="s">
        <v>118</v>
      </c>
      <c r="N26" s="54">
        <v>-60</v>
      </c>
      <c r="O26" s="18" t="s">
        <v>673</v>
      </c>
      <c r="P26" s="18" t="s">
        <v>672</v>
      </c>
      <c r="Q26" s="18" t="s">
        <v>667</v>
      </c>
      <c r="R26" s="18" t="s">
        <v>666</v>
      </c>
      <c r="S26" s="18" t="s">
        <v>665</v>
      </c>
    </row>
    <row r="27" spans="1:19">
      <c r="A27" s="18" t="s">
        <v>208</v>
      </c>
      <c r="B27" s="18" t="s">
        <v>812</v>
      </c>
      <c r="C27" s="18" t="s">
        <v>113</v>
      </c>
      <c r="D27" s="18" t="s">
        <v>814</v>
      </c>
      <c r="E27" s="18" t="s">
        <v>227</v>
      </c>
      <c r="F27" s="18" t="s">
        <v>811</v>
      </c>
      <c r="G27" s="55">
        <v>43592</v>
      </c>
      <c r="I27" s="55">
        <v>43804</v>
      </c>
      <c r="J27" s="54">
        <v>-3607433</v>
      </c>
      <c r="K27" s="18">
        <v>2000317434</v>
      </c>
      <c r="L27" s="18" t="s">
        <v>959</v>
      </c>
      <c r="M27" s="18" t="s">
        <v>118</v>
      </c>
      <c r="N27" s="54">
        <v>254</v>
      </c>
      <c r="O27" s="18" t="s">
        <v>263</v>
      </c>
      <c r="P27" s="18" t="s">
        <v>801</v>
      </c>
      <c r="Q27" s="18" t="s">
        <v>667</v>
      </c>
      <c r="R27" s="18" t="s">
        <v>666</v>
      </c>
      <c r="S27" s="18" t="s">
        <v>665</v>
      </c>
    </row>
    <row r="28" spans="1:19">
      <c r="A28" s="18" t="s">
        <v>57</v>
      </c>
      <c r="B28" s="18" t="s">
        <v>225</v>
      </c>
      <c r="C28" s="18" t="s">
        <v>144</v>
      </c>
      <c r="D28" s="18" t="s">
        <v>226</v>
      </c>
      <c r="E28" s="18" t="s">
        <v>227</v>
      </c>
      <c r="F28" s="18" t="s">
        <v>958</v>
      </c>
      <c r="G28" s="55">
        <v>43592</v>
      </c>
      <c r="I28" s="55">
        <v>43643</v>
      </c>
      <c r="J28" s="54">
        <v>-4489500</v>
      </c>
      <c r="K28" s="18">
        <v>2000317434</v>
      </c>
      <c r="L28" s="18" t="s">
        <v>957</v>
      </c>
      <c r="M28" s="18" t="s">
        <v>118</v>
      </c>
      <c r="N28" s="54">
        <v>291</v>
      </c>
      <c r="O28" s="18" t="s">
        <v>228</v>
      </c>
      <c r="P28" s="18" t="s">
        <v>229</v>
      </c>
      <c r="Q28" s="18" t="s">
        <v>667</v>
      </c>
      <c r="R28" s="18" t="s">
        <v>666</v>
      </c>
      <c r="S28" s="18" t="s">
        <v>665</v>
      </c>
    </row>
    <row r="29" spans="1:19">
      <c r="A29" s="18" t="s">
        <v>956</v>
      </c>
      <c r="B29" s="18" t="s">
        <v>955</v>
      </c>
      <c r="C29" s="18" t="s">
        <v>144</v>
      </c>
      <c r="D29" s="18" t="s">
        <v>954</v>
      </c>
      <c r="E29" s="18" t="s">
        <v>244</v>
      </c>
      <c r="F29" s="18" t="s">
        <v>839</v>
      </c>
      <c r="G29" s="55">
        <v>43955</v>
      </c>
      <c r="I29" s="55">
        <v>43955</v>
      </c>
      <c r="J29" s="54">
        <v>29035679</v>
      </c>
      <c r="K29" s="18">
        <v>2000317434</v>
      </c>
      <c r="L29" s="18" t="s">
        <v>953</v>
      </c>
      <c r="M29" s="18" t="s">
        <v>247</v>
      </c>
      <c r="N29" s="54">
        <v>3</v>
      </c>
      <c r="O29" s="18" t="s">
        <v>668</v>
      </c>
      <c r="P29" s="18" t="s">
        <v>850</v>
      </c>
      <c r="Q29" s="18" t="s">
        <v>667</v>
      </c>
      <c r="R29" s="18" t="s">
        <v>666</v>
      </c>
      <c r="S29" s="18" t="s">
        <v>665</v>
      </c>
    </row>
    <row r="30" spans="1:19">
      <c r="A30" s="18" t="s">
        <v>952</v>
      </c>
      <c r="B30" s="18" t="s">
        <v>951</v>
      </c>
      <c r="C30" s="18" t="s">
        <v>113</v>
      </c>
      <c r="D30" s="18" t="s">
        <v>950</v>
      </c>
      <c r="E30" s="18" t="s">
        <v>115</v>
      </c>
      <c r="F30" s="18" t="s">
        <v>940</v>
      </c>
      <c r="G30" s="55">
        <v>43669</v>
      </c>
      <c r="I30" s="55">
        <v>43862</v>
      </c>
      <c r="J30" s="54">
        <v>-81591</v>
      </c>
      <c r="K30" s="18">
        <v>2000288252</v>
      </c>
      <c r="L30" s="18" t="s">
        <v>949</v>
      </c>
      <c r="M30" s="18" t="s">
        <v>118</v>
      </c>
      <c r="N30" s="54">
        <v>114</v>
      </c>
      <c r="O30" s="18" t="s">
        <v>938</v>
      </c>
      <c r="P30" s="18" t="s">
        <v>786</v>
      </c>
      <c r="Q30" s="18" t="s">
        <v>667</v>
      </c>
      <c r="R30" s="18" t="s">
        <v>666</v>
      </c>
      <c r="S30" s="18" t="s">
        <v>665</v>
      </c>
    </row>
    <row r="31" spans="1:19">
      <c r="A31" s="18" t="s">
        <v>948</v>
      </c>
      <c r="B31" s="18" t="s">
        <v>947</v>
      </c>
      <c r="C31" s="18" t="s">
        <v>144</v>
      </c>
      <c r="D31" s="18" t="s">
        <v>946</v>
      </c>
      <c r="E31" s="18" t="s">
        <v>115</v>
      </c>
      <c r="F31" s="18" t="s">
        <v>945</v>
      </c>
      <c r="G31" s="55">
        <v>43754</v>
      </c>
      <c r="I31" s="55">
        <v>43863</v>
      </c>
      <c r="J31" s="54">
        <v>-212538</v>
      </c>
      <c r="K31" s="18">
        <v>2000288252</v>
      </c>
      <c r="L31" s="18" t="s">
        <v>944</v>
      </c>
      <c r="M31" s="18" t="s">
        <v>118</v>
      </c>
      <c r="N31" s="54">
        <v>89</v>
      </c>
      <c r="O31" s="18" t="s">
        <v>938</v>
      </c>
      <c r="P31" s="18" t="s">
        <v>902</v>
      </c>
      <c r="Q31" s="18" t="s">
        <v>667</v>
      </c>
      <c r="R31" s="18" t="s">
        <v>666</v>
      </c>
      <c r="S31" s="18" t="s">
        <v>665</v>
      </c>
    </row>
    <row r="32" spans="1:19">
      <c r="A32" s="18" t="s">
        <v>943</v>
      </c>
      <c r="B32" s="18" t="s">
        <v>942</v>
      </c>
      <c r="C32" s="18" t="s">
        <v>144</v>
      </c>
      <c r="D32" s="18" t="s">
        <v>941</v>
      </c>
      <c r="E32" s="18" t="s">
        <v>822</v>
      </c>
      <c r="F32" s="18" t="s">
        <v>933</v>
      </c>
      <c r="G32" s="55">
        <v>43920</v>
      </c>
      <c r="I32" s="55">
        <v>43920</v>
      </c>
      <c r="J32" s="54">
        <v>-81591</v>
      </c>
      <c r="K32" s="18">
        <v>2000288252</v>
      </c>
      <c r="L32" s="18" t="s">
        <v>939</v>
      </c>
      <c r="M32" s="18" t="s">
        <v>118</v>
      </c>
      <c r="N32" s="54">
        <v>0</v>
      </c>
      <c r="O32" s="18" t="s">
        <v>938</v>
      </c>
      <c r="P32" s="18" t="s">
        <v>937</v>
      </c>
      <c r="Q32" s="18" t="s">
        <v>667</v>
      </c>
      <c r="R32" s="18" t="s">
        <v>666</v>
      </c>
      <c r="S32" s="18" t="s">
        <v>665</v>
      </c>
    </row>
    <row r="33" spans="1:19">
      <c r="A33" s="18" t="s">
        <v>943</v>
      </c>
      <c r="B33" s="18" t="s">
        <v>942</v>
      </c>
      <c r="C33" s="18" t="s">
        <v>113</v>
      </c>
      <c r="D33" s="18" t="s">
        <v>941</v>
      </c>
      <c r="E33" s="18" t="s">
        <v>822</v>
      </c>
      <c r="F33" s="18" t="s">
        <v>940</v>
      </c>
      <c r="G33" s="55">
        <v>43920</v>
      </c>
      <c r="I33" s="55">
        <v>43920</v>
      </c>
      <c r="J33" s="54">
        <v>81591</v>
      </c>
      <c r="K33" s="18">
        <v>2000288252</v>
      </c>
      <c r="L33" s="18" t="s">
        <v>939</v>
      </c>
      <c r="M33" s="18" t="s">
        <v>247</v>
      </c>
      <c r="N33" s="54">
        <v>0</v>
      </c>
      <c r="O33" s="18" t="s">
        <v>938</v>
      </c>
      <c r="P33" s="18" t="s">
        <v>937</v>
      </c>
      <c r="Q33" s="18" t="s">
        <v>667</v>
      </c>
      <c r="R33" s="18" t="s">
        <v>666</v>
      </c>
      <c r="S33" s="18" t="s">
        <v>665</v>
      </c>
    </row>
    <row r="34" spans="1:19">
      <c r="A34" s="18" t="s">
        <v>936</v>
      </c>
      <c r="B34" s="18" t="s">
        <v>935</v>
      </c>
      <c r="C34" s="18" t="s">
        <v>144</v>
      </c>
      <c r="D34" s="18" t="s">
        <v>934</v>
      </c>
      <c r="E34" s="18" t="s">
        <v>244</v>
      </c>
      <c r="F34" s="18" t="s">
        <v>933</v>
      </c>
      <c r="G34" s="55">
        <v>43903</v>
      </c>
      <c r="I34" s="55">
        <v>43903</v>
      </c>
      <c r="J34" s="54">
        <v>294129</v>
      </c>
      <c r="K34" s="18">
        <v>2000288252</v>
      </c>
      <c r="L34" s="18" t="s">
        <v>932</v>
      </c>
      <c r="M34" s="18" t="s">
        <v>247</v>
      </c>
      <c r="N34" s="54">
        <v>17</v>
      </c>
      <c r="O34" s="18" t="s">
        <v>668</v>
      </c>
      <c r="P34" s="18" t="s">
        <v>931</v>
      </c>
      <c r="Q34" s="18" t="s">
        <v>667</v>
      </c>
      <c r="R34" s="18" t="s">
        <v>666</v>
      </c>
      <c r="S34" s="18" t="s">
        <v>665</v>
      </c>
    </row>
    <row r="35" spans="1:19">
      <c r="A35" s="18" t="s">
        <v>785</v>
      </c>
      <c r="B35" s="18" t="s">
        <v>784</v>
      </c>
      <c r="C35" s="18" t="s">
        <v>144</v>
      </c>
      <c r="D35" s="18" t="s">
        <v>783</v>
      </c>
      <c r="E35" s="18" t="s">
        <v>115</v>
      </c>
      <c r="F35" s="18" t="s">
        <v>328</v>
      </c>
      <c r="G35" s="55">
        <v>43646</v>
      </c>
      <c r="I35" s="55">
        <v>43801</v>
      </c>
      <c r="J35" s="54">
        <v>-211666</v>
      </c>
      <c r="K35" s="18">
        <v>2000253048</v>
      </c>
      <c r="L35" s="18" t="s">
        <v>890</v>
      </c>
      <c r="M35" s="18" t="s">
        <v>118</v>
      </c>
      <c r="N35" s="54">
        <v>29</v>
      </c>
      <c r="O35" s="18" t="s">
        <v>263</v>
      </c>
      <c r="P35" s="18" t="s">
        <v>781</v>
      </c>
      <c r="Q35" s="18" t="s">
        <v>667</v>
      </c>
      <c r="R35" s="18" t="s">
        <v>666</v>
      </c>
      <c r="S35" s="18" t="s">
        <v>665</v>
      </c>
    </row>
    <row r="36" spans="1:19">
      <c r="A36" s="18" t="s">
        <v>923</v>
      </c>
      <c r="B36" s="18" t="s">
        <v>887</v>
      </c>
      <c r="C36" s="18" t="s">
        <v>144</v>
      </c>
      <c r="D36" s="18" t="s">
        <v>930</v>
      </c>
      <c r="E36" s="18" t="s">
        <v>822</v>
      </c>
      <c r="F36" s="18" t="s">
        <v>245</v>
      </c>
      <c r="G36" s="55">
        <v>43805</v>
      </c>
      <c r="I36" s="55">
        <v>43830</v>
      </c>
      <c r="J36" s="54">
        <v>-1294276</v>
      </c>
      <c r="K36" s="18">
        <v>2000253048</v>
      </c>
      <c r="L36" s="18" t="s">
        <v>821</v>
      </c>
      <c r="M36" s="18" t="s">
        <v>118</v>
      </c>
      <c r="N36" s="54">
        <v>25</v>
      </c>
      <c r="O36" s="18" t="s">
        <v>263</v>
      </c>
      <c r="P36" s="18" t="s">
        <v>821</v>
      </c>
      <c r="Q36" s="18" t="s">
        <v>667</v>
      </c>
      <c r="R36" s="18" t="s">
        <v>666</v>
      </c>
      <c r="S36" s="18" t="s">
        <v>665</v>
      </c>
    </row>
    <row r="37" spans="1:19">
      <c r="A37" s="18" t="s">
        <v>923</v>
      </c>
      <c r="B37" s="18" t="s">
        <v>887</v>
      </c>
      <c r="C37" s="18" t="s">
        <v>113</v>
      </c>
      <c r="D37" s="18" t="s">
        <v>930</v>
      </c>
      <c r="E37" s="18" t="s">
        <v>822</v>
      </c>
      <c r="F37" s="18" t="s">
        <v>928</v>
      </c>
      <c r="G37" s="55">
        <v>43805</v>
      </c>
      <c r="I37" s="55">
        <v>43830</v>
      </c>
      <c r="J37" s="54">
        <v>1294276</v>
      </c>
      <c r="K37" s="18">
        <v>2000253048</v>
      </c>
      <c r="L37" s="18" t="s">
        <v>821</v>
      </c>
      <c r="M37" s="18" t="s">
        <v>247</v>
      </c>
      <c r="N37" s="54">
        <v>25</v>
      </c>
      <c r="O37" s="18" t="s">
        <v>263</v>
      </c>
      <c r="P37" s="18" t="s">
        <v>821</v>
      </c>
      <c r="Q37" s="18" t="s">
        <v>667</v>
      </c>
      <c r="R37" s="18" t="s">
        <v>666</v>
      </c>
      <c r="S37" s="18" t="s">
        <v>665</v>
      </c>
    </row>
    <row r="38" spans="1:19">
      <c r="A38" s="18" t="s">
        <v>89</v>
      </c>
      <c r="B38" s="18" t="s">
        <v>764</v>
      </c>
      <c r="C38" s="18" t="s">
        <v>113</v>
      </c>
      <c r="D38" s="18" t="s">
        <v>929</v>
      </c>
      <c r="E38" s="18" t="s">
        <v>115</v>
      </c>
      <c r="F38" s="18" t="s">
        <v>928</v>
      </c>
      <c r="G38" s="55">
        <v>43544</v>
      </c>
      <c r="I38" s="55">
        <v>43709</v>
      </c>
      <c r="J38" s="54">
        <v>-1096497</v>
      </c>
      <c r="K38" s="18">
        <v>2000253048</v>
      </c>
      <c r="L38" s="18" t="s">
        <v>927</v>
      </c>
      <c r="M38" s="18" t="s">
        <v>118</v>
      </c>
      <c r="N38" s="54">
        <v>165</v>
      </c>
      <c r="O38" s="18" t="s">
        <v>119</v>
      </c>
      <c r="P38" s="18" t="s">
        <v>198</v>
      </c>
      <c r="Q38" s="18" t="s">
        <v>667</v>
      </c>
      <c r="R38" s="18" t="s">
        <v>666</v>
      </c>
      <c r="S38" s="18" t="s">
        <v>665</v>
      </c>
    </row>
    <row r="39" spans="1:19">
      <c r="A39" s="18" t="s">
        <v>926</v>
      </c>
      <c r="B39" s="18" t="s">
        <v>676</v>
      </c>
      <c r="C39" s="18" t="s">
        <v>113</v>
      </c>
      <c r="D39" s="18" t="s">
        <v>925</v>
      </c>
      <c r="E39" s="18" t="s">
        <v>115</v>
      </c>
      <c r="F39" s="18" t="s">
        <v>746</v>
      </c>
      <c r="G39" s="55">
        <v>43564</v>
      </c>
      <c r="I39" s="55">
        <v>43727</v>
      </c>
      <c r="J39" s="54">
        <v>-197779</v>
      </c>
      <c r="K39" s="18">
        <v>2000253048</v>
      </c>
      <c r="L39" s="18" t="s">
        <v>924</v>
      </c>
      <c r="M39" s="18" t="s">
        <v>118</v>
      </c>
      <c r="N39" s="54">
        <v>165</v>
      </c>
      <c r="O39" s="18" t="s">
        <v>119</v>
      </c>
      <c r="P39" s="18" t="s">
        <v>125</v>
      </c>
      <c r="Q39" s="18" t="s">
        <v>667</v>
      </c>
      <c r="R39" s="18" t="s">
        <v>666</v>
      </c>
      <c r="S39" s="18" t="s">
        <v>665</v>
      </c>
    </row>
    <row r="40" spans="1:19">
      <c r="A40" s="18" t="s">
        <v>923</v>
      </c>
      <c r="B40" s="18" t="s">
        <v>242</v>
      </c>
      <c r="C40" s="18" t="s">
        <v>144</v>
      </c>
      <c r="D40" s="18" t="s">
        <v>922</v>
      </c>
      <c r="E40" s="18" t="s">
        <v>244</v>
      </c>
      <c r="F40" s="18" t="s">
        <v>245</v>
      </c>
      <c r="G40" s="55">
        <v>43805</v>
      </c>
      <c r="I40" s="55">
        <v>43805</v>
      </c>
      <c r="J40" s="54">
        <v>1505942</v>
      </c>
      <c r="K40" s="18">
        <v>2000253048</v>
      </c>
      <c r="L40" s="18" t="s">
        <v>921</v>
      </c>
      <c r="M40" s="18" t="s">
        <v>247</v>
      </c>
      <c r="N40" s="54">
        <v>25</v>
      </c>
      <c r="O40" s="18" t="s">
        <v>668</v>
      </c>
      <c r="P40" s="18" t="s">
        <v>242</v>
      </c>
      <c r="Q40" s="18" t="s">
        <v>667</v>
      </c>
      <c r="R40" s="18" t="s">
        <v>666</v>
      </c>
      <c r="S40" s="18" t="s">
        <v>665</v>
      </c>
    </row>
    <row r="41" spans="1:19">
      <c r="A41" s="18" t="s">
        <v>920</v>
      </c>
      <c r="B41" s="18" t="s">
        <v>914</v>
      </c>
      <c r="C41" s="18" t="s">
        <v>144</v>
      </c>
      <c r="D41" s="18" t="s">
        <v>919</v>
      </c>
      <c r="E41" s="18" t="s">
        <v>115</v>
      </c>
      <c r="F41" s="18" t="s">
        <v>133</v>
      </c>
      <c r="G41" s="55">
        <v>43688</v>
      </c>
      <c r="I41" s="55">
        <v>43739</v>
      </c>
      <c r="J41" s="54">
        <v>-81797</v>
      </c>
      <c r="K41" s="18">
        <v>2000253047</v>
      </c>
      <c r="L41" s="18" t="s">
        <v>918</v>
      </c>
      <c r="M41" s="18" t="s">
        <v>118</v>
      </c>
      <c r="N41" s="54">
        <v>61</v>
      </c>
      <c r="O41" s="18" t="s">
        <v>119</v>
      </c>
      <c r="P41" s="18" t="s">
        <v>193</v>
      </c>
      <c r="Q41" s="18" t="s">
        <v>667</v>
      </c>
      <c r="R41" s="18" t="s">
        <v>666</v>
      </c>
      <c r="S41" s="18" t="s">
        <v>665</v>
      </c>
    </row>
    <row r="42" spans="1:19">
      <c r="A42" s="18" t="s">
        <v>917</v>
      </c>
      <c r="B42" s="18" t="s">
        <v>914</v>
      </c>
      <c r="C42" s="18" t="s">
        <v>144</v>
      </c>
      <c r="D42" s="18" t="s">
        <v>916</v>
      </c>
      <c r="E42" s="18" t="s">
        <v>115</v>
      </c>
      <c r="F42" s="18" t="s">
        <v>788</v>
      </c>
      <c r="G42" s="55">
        <v>43698</v>
      </c>
      <c r="I42" s="55">
        <v>43739</v>
      </c>
      <c r="J42" s="54">
        <v>-92778</v>
      </c>
      <c r="K42" s="18">
        <v>2000253047</v>
      </c>
      <c r="L42" s="18" t="s">
        <v>912</v>
      </c>
      <c r="M42" s="18" t="s">
        <v>118</v>
      </c>
      <c r="N42" s="54">
        <v>61</v>
      </c>
      <c r="O42" s="18" t="s">
        <v>119</v>
      </c>
      <c r="P42" s="18" t="s">
        <v>193</v>
      </c>
      <c r="Q42" s="18" t="s">
        <v>667</v>
      </c>
      <c r="R42" s="18" t="s">
        <v>666</v>
      </c>
      <c r="S42" s="18" t="s">
        <v>665</v>
      </c>
    </row>
    <row r="43" spans="1:19">
      <c r="A43" s="18" t="s">
        <v>915</v>
      </c>
      <c r="B43" s="18" t="s">
        <v>914</v>
      </c>
      <c r="C43" s="18" t="s">
        <v>144</v>
      </c>
      <c r="D43" s="18" t="s">
        <v>913</v>
      </c>
      <c r="E43" s="18" t="s">
        <v>115</v>
      </c>
      <c r="F43" s="18" t="s">
        <v>788</v>
      </c>
      <c r="G43" s="55">
        <v>43700</v>
      </c>
      <c r="I43" s="55">
        <v>43739</v>
      </c>
      <c r="J43" s="54">
        <v>-124231</v>
      </c>
      <c r="K43" s="18">
        <v>2000253047</v>
      </c>
      <c r="L43" s="18" t="s">
        <v>912</v>
      </c>
      <c r="M43" s="18" t="s">
        <v>118</v>
      </c>
      <c r="N43" s="54">
        <v>61</v>
      </c>
      <c r="O43" s="18" t="s">
        <v>119</v>
      </c>
      <c r="P43" s="18" t="s">
        <v>193</v>
      </c>
      <c r="Q43" s="18" t="s">
        <v>667</v>
      </c>
      <c r="R43" s="18" t="s">
        <v>666</v>
      </c>
      <c r="S43" s="18" t="s">
        <v>665</v>
      </c>
    </row>
    <row r="44" spans="1:19">
      <c r="A44" s="18" t="s">
        <v>911</v>
      </c>
      <c r="B44" s="18" t="s">
        <v>910</v>
      </c>
      <c r="C44" s="18" t="s">
        <v>144</v>
      </c>
      <c r="D44" s="18" t="s">
        <v>909</v>
      </c>
      <c r="E44" s="18" t="s">
        <v>115</v>
      </c>
      <c r="F44" s="18" t="s">
        <v>150</v>
      </c>
      <c r="G44" s="55">
        <v>43685</v>
      </c>
      <c r="I44" s="55">
        <v>43739</v>
      </c>
      <c r="J44" s="54">
        <v>-197288</v>
      </c>
      <c r="K44" s="18">
        <v>2000253047</v>
      </c>
      <c r="L44" s="18" t="s">
        <v>908</v>
      </c>
      <c r="M44" s="18" t="s">
        <v>118</v>
      </c>
      <c r="N44" s="54">
        <v>61</v>
      </c>
      <c r="O44" s="18" t="s">
        <v>119</v>
      </c>
      <c r="P44" s="18" t="s">
        <v>148</v>
      </c>
      <c r="Q44" s="18" t="s">
        <v>667</v>
      </c>
      <c r="R44" s="18" t="s">
        <v>666</v>
      </c>
      <c r="S44" s="18" t="s">
        <v>665</v>
      </c>
    </row>
    <row r="45" spans="1:19">
      <c r="A45" s="18" t="s">
        <v>907</v>
      </c>
      <c r="B45" s="18" t="s">
        <v>906</v>
      </c>
      <c r="C45" s="18" t="s">
        <v>144</v>
      </c>
      <c r="D45" s="18" t="s">
        <v>905</v>
      </c>
      <c r="E45" s="18" t="s">
        <v>115</v>
      </c>
      <c r="F45" s="18" t="s">
        <v>904</v>
      </c>
      <c r="G45" s="55">
        <v>43699</v>
      </c>
      <c r="I45" s="55">
        <v>43740</v>
      </c>
      <c r="J45" s="54">
        <v>-123435</v>
      </c>
      <c r="K45" s="18">
        <v>2000253047</v>
      </c>
      <c r="L45" s="18" t="s">
        <v>903</v>
      </c>
      <c r="M45" s="18" t="s">
        <v>118</v>
      </c>
      <c r="N45" s="54">
        <v>60</v>
      </c>
      <c r="O45" s="18" t="s">
        <v>119</v>
      </c>
      <c r="P45" s="18" t="s">
        <v>902</v>
      </c>
      <c r="Q45" s="18" t="s">
        <v>667</v>
      </c>
      <c r="R45" s="18" t="s">
        <v>666</v>
      </c>
      <c r="S45" s="18" t="s">
        <v>665</v>
      </c>
    </row>
    <row r="46" spans="1:19">
      <c r="A46" s="18" t="s">
        <v>901</v>
      </c>
      <c r="B46" s="18" t="s">
        <v>900</v>
      </c>
      <c r="C46" s="18" t="s">
        <v>144</v>
      </c>
      <c r="D46" s="18" t="s">
        <v>899</v>
      </c>
      <c r="E46" s="18" t="s">
        <v>115</v>
      </c>
      <c r="F46" s="18" t="s">
        <v>888</v>
      </c>
      <c r="G46" s="55">
        <v>43694</v>
      </c>
      <c r="I46" s="55">
        <v>43804</v>
      </c>
      <c r="J46" s="54">
        <v>-108082</v>
      </c>
      <c r="K46" s="18">
        <v>2000253047</v>
      </c>
      <c r="L46" s="18" t="s">
        <v>898</v>
      </c>
      <c r="M46" s="18" t="s">
        <v>118</v>
      </c>
      <c r="N46" s="54">
        <v>55</v>
      </c>
      <c r="O46" s="18" t="s">
        <v>263</v>
      </c>
      <c r="P46" s="18" t="s">
        <v>781</v>
      </c>
      <c r="Q46" s="18" t="s">
        <v>667</v>
      </c>
      <c r="R46" s="18" t="s">
        <v>666</v>
      </c>
      <c r="S46" s="18" t="s">
        <v>665</v>
      </c>
    </row>
    <row r="47" spans="1:19">
      <c r="A47" s="18" t="s">
        <v>897</v>
      </c>
      <c r="B47" s="18" t="s">
        <v>896</v>
      </c>
      <c r="C47" s="18" t="s">
        <v>144</v>
      </c>
      <c r="D47" s="18" t="s">
        <v>895</v>
      </c>
      <c r="E47" s="18" t="s">
        <v>115</v>
      </c>
      <c r="F47" s="18" t="s">
        <v>880</v>
      </c>
      <c r="G47" s="55">
        <v>43636</v>
      </c>
      <c r="I47" s="55">
        <v>43753</v>
      </c>
      <c r="J47" s="54">
        <v>-116629</v>
      </c>
      <c r="K47" s="18">
        <v>2000253047</v>
      </c>
      <c r="L47" s="18" t="s">
        <v>879</v>
      </c>
      <c r="M47" s="18" t="s">
        <v>118</v>
      </c>
      <c r="N47" s="54">
        <v>47</v>
      </c>
      <c r="O47" s="18" t="s">
        <v>119</v>
      </c>
      <c r="P47" s="18" t="s">
        <v>678</v>
      </c>
      <c r="Q47" s="18" t="s">
        <v>667</v>
      </c>
      <c r="R47" s="18" t="s">
        <v>666</v>
      </c>
      <c r="S47" s="18" t="s">
        <v>665</v>
      </c>
    </row>
    <row r="48" spans="1:19">
      <c r="A48" s="18" t="s">
        <v>894</v>
      </c>
      <c r="B48" s="18" t="s">
        <v>893</v>
      </c>
      <c r="C48" s="18" t="s">
        <v>889</v>
      </c>
      <c r="D48" s="18" t="s">
        <v>892</v>
      </c>
      <c r="E48" s="18" t="s">
        <v>115</v>
      </c>
      <c r="F48" s="18" t="s">
        <v>888</v>
      </c>
      <c r="G48" s="55">
        <v>43716</v>
      </c>
      <c r="I48" s="55">
        <v>43801</v>
      </c>
      <c r="J48" s="54">
        <v>-288326</v>
      </c>
      <c r="K48" s="18">
        <v>2000253047</v>
      </c>
      <c r="L48" s="18" t="s">
        <v>891</v>
      </c>
      <c r="M48" s="18" t="s">
        <v>118</v>
      </c>
      <c r="N48" s="54">
        <v>29</v>
      </c>
      <c r="O48" s="18" t="s">
        <v>263</v>
      </c>
      <c r="P48" s="18" t="s">
        <v>781</v>
      </c>
      <c r="Q48" s="18" t="s">
        <v>667</v>
      </c>
      <c r="R48" s="18" t="s">
        <v>666</v>
      </c>
      <c r="S48" s="18" t="s">
        <v>665</v>
      </c>
    </row>
    <row r="49" spans="1:19">
      <c r="A49" s="18" t="s">
        <v>785</v>
      </c>
      <c r="B49" s="18" t="s">
        <v>784</v>
      </c>
      <c r="C49" s="18" t="s">
        <v>144</v>
      </c>
      <c r="D49" s="18" t="s">
        <v>783</v>
      </c>
      <c r="E49" s="18" t="s">
        <v>115</v>
      </c>
      <c r="F49" s="18" t="s">
        <v>328</v>
      </c>
      <c r="G49" s="55">
        <v>43646</v>
      </c>
      <c r="I49" s="55">
        <v>43801</v>
      </c>
      <c r="J49" s="54">
        <v>-349224</v>
      </c>
      <c r="K49" s="18">
        <v>2000253047</v>
      </c>
      <c r="L49" s="18" t="s">
        <v>890</v>
      </c>
      <c r="M49" s="18" t="s">
        <v>118</v>
      </c>
      <c r="N49" s="54">
        <v>29</v>
      </c>
      <c r="O49" s="18" t="s">
        <v>263</v>
      </c>
      <c r="P49" s="18" t="s">
        <v>781</v>
      </c>
      <c r="Q49" s="18" t="s">
        <v>667</v>
      </c>
      <c r="R49" s="18" t="s">
        <v>666</v>
      </c>
      <c r="S49" s="18" t="s">
        <v>665</v>
      </c>
    </row>
    <row r="50" spans="1:19">
      <c r="A50" s="18" t="s">
        <v>859</v>
      </c>
      <c r="B50" s="18" t="s">
        <v>887</v>
      </c>
      <c r="C50" s="18" t="s">
        <v>889</v>
      </c>
      <c r="D50" s="18" t="s">
        <v>886</v>
      </c>
      <c r="E50" s="18" t="s">
        <v>822</v>
      </c>
      <c r="F50" s="18" t="s">
        <v>888</v>
      </c>
      <c r="G50" s="55">
        <v>43818</v>
      </c>
      <c r="I50" s="55">
        <v>43830</v>
      </c>
      <c r="J50" s="54">
        <v>288326</v>
      </c>
      <c r="K50" s="18">
        <v>2000253047</v>
      </c>
      <c r="L50" s="18" t="s">
        <v>821</v>
      </c>
      <c r="M50" s="18" t="s">
        <v>247</v>
      </c>
      <c r="N50" s="54">
        <v>12</v>
      </c>
      <c r="O50" s="18" t="s">
        <v>263</v>
      </c>
      <c r="P50" s="18" t="s">
        <v>821</v>
      </c>
      <c r="Q50" s="18" t="s">
        <v>667</v>
      </c>
      <c r="R50" s="18" t="s">
        <v>666</v>
      </c>
      <c r="S50" s="18" t="s">
        <v>665</v>
      </c>
    </row>
    <row r="51" spans="1:19">
      <c r="A51" s="18" t="s">
        <v>859</v>
      </c>
      <c r="B51" s="18" t="s">
        <v>887</v>
      </c>
      <c r="C51" s="18" t="s">
        <v>144</v>
      </c>
      <c r="D51" s="18" t="s">
        <v>886</v>
      </c>
      <c r="E51" s="18" t="s">
        <v>822</v>
      </c>
      <c r="F51" s="18" t="s">
        <v>839</v>
      </c>
      <c r="G51" s="55">
        <v>43818</v>
      </c>
      <c r="I51" s="55">
        <v>43830</v>
      </c>
      <c r="J51" s="54">
        <v>-4551029</v>
      </c>
      <c r="K51" s="18">
        <v>2000253047</v>
      </c>
      <c r="L51" s="18" t="s">
        <v>821</v>
      </c>
      <c r="M51" s="18" t="s">
        <v>118</v>
      </c>
      <c r="N51" s="54">
        <v>12</v>
      </c>
      <c r="O51" s="18" t="s">
        <v>263</v>
      </c>
      <c r="P51" s="18" t="s">
        <v>821</v>
      </c>
      <c r="Q51" s="18" t="s">
        <v>667</v>
      </c>
      <c r="R51" s="18" t="s">
        <v>666</v>
      </c>
      <c r="S51" s="18" t="s">
        <v>665</v>
      </c>
    </row>
    <row r="52" spans="1:19">
      <c r="A52" s="18" t="s">
        <v>859</v>
      </c>
      <c r="B52" s="18" t="s">
        <v>887</v>
      </c>
      <c r="C52" s="18" t="s">
        <v>113</v>
      </c>
      <c r="D52" s="18" t="s">
        <v>886</v>
      </c>
      <c r="E52" s="18" t="s">
        <v>822</v>
      </c>
      <c r="F52" s="18" t="s">
        <v>877</v>
      </c>
      <c r="G52" s="55">
        <v>43818</v>
      </c>
      <c r="I52" s="55">
        <v>43830</v>
      </c>
      <c r="J52" s="54">
        <v>4262703</v>
      </c>
      <c r="K52" s="18">
        <v>2000253047</v>
      </c>
      <c r="L52" s="18" t="s">
        <v>821</v>
      </c>
      <c r="M52" s="18" t="s">
        <v>247</v>
      </c>
      <c r="N52" s="54">
        <v>12</v>
      </c>
      <c r="O52" s="18" t="s">
        <v>263</v>
      </c>
      <c r="P52" s="18" t="s">
        <v>821</v>
      </c>
      <c r="Q52" s="18" t="s">
        <v>667</v>
      </c>
      <c r="R52" s="18" t="s">
        <v>666</v>
      </c>
      <c r="S52" s="18" t="s">
        <v>665</v>
      </c>
    </row>
    <row r="53" spans="1:19">
      <c r="A53" s="18" t="s">
        <v>199</v>
      </c>
      <c r="B53" s="18" t="s">
        <v>200</v>
      </c>
      <c r="C53" s="18" t="s">
        <v>144</v>
      </c>
      <c r="D53" s="18" t="s">
        <v>201</v>
      </c>
      <c r="E53" s="18" t="s">
        <v>115</v>
      </c>
      <c r="F53" s="18" t="s">
        <v>181</v>
      </c>
      <c r="G53" s="55">
        <v>43476</v>
      </c>
      <c r="I53" s="55">
        <v>43575</v>
      </c>
      <c r="J53" s="54">
        <v>-123267</v>
      </c>
      <c r="K53" s="18">
        <v>2000253047</v>
      </c>
      <c r="L53" s="18" t="s">
        <v>185</v>
      </c>
      <c r="M53" s="18" t="s">
        <v>118</v>
      </c>
      <c r="N53" s="54">
        <v>256</v>
      </c>
      <c r="O53" s="18" t="s">
        <v>119</v>
      </c>
      <c r="P53" s="18" t="s">
        <v>202</v>
      </c>
      <c r="Q53" s="18" t="s">
        <v>667</v>
      </c>
      <c r="R53" s="18" t="s">
        <v>666</v>
      </c>
      <c r="S53" s="18" t="s">
        <v>665</v>
      </c>
    </row>
    <row r="54" spans="1:19">
      <c r="A54" s="18" t="s">
        <v>203</v>
      </c>
      <c r="B54" s="18" t="s">
        <v>204</v>
      </c>
      <c r="C54" s="18" t="s">
        <v>113</v>
      </c>
      <c r="D54" s="18" t="s">
        <v>205</v>
      </c>
      <c r="E54" s="18" t="s">
        <v>115</v>
      </c>
      <c r="F54" s="18" t="s">
        <v>206</v>
      </c>
      <c r="G54" s="55">
        <v>43481</v>
      </c>
      <c r="I54" s="55">
        <v>43575</v>
      </c>
      <c r="J54" s="54">
        <v>-176015</v>
      </c>
      <c r="K54" s="18">
        <v>2000253047</v>
      </c>
      <c r="L54" s="18" t="s">
        <v>207</v>
      </c>
      <c r="M54" s="18" t="s">
        <v>118</v>
      </c>
      <c r="N54" s="54">
        <v>256</v>
      </c>
      <c r="O54" s="18" t="s">
        <v>119</v>
      </c>
      <c r="P54" s="18" t="s">
        <v>156</v>
      </c>
      <c r="Q54" s="18" t="s">
        <v>667</v>
      </c>
      <c r="R54" s="18" t="s">
        <v>666</v>
      </c>
      <c r="S54" s="18" t="s">
        <v>665</v>
      </c>
    </row>
    <row r="55" spans="1:19">
      <c r="A55" s="18" t="s">
        <v>87</v>
      </c>
      <c r="B55" s="18" t="s">
        <v>764</v>
      </c>
      <c r="C55" s="18" t="s">
        <v>113</v>
      </c>
      <c r="D55" s="18" t="s">
        <v>770</v>
      </c>
      <c r="E55" s="18" t="s">
        <v>115</v>
      </c>
      <c r="F55" s="18" t="s">
        <v>372</v>
      </c>
      <c r="G55" s="55">
        <v>43528</v>
      </c>
      <c r="I55" s="55">
        <v>43709</v>
      </c>
      <c r="J55" s="54">
        <v>-175976</v>
      </c>
      <c r="K55" s="18">
        <v>2000253047</v>
      </c>
      <c r="L55" s="18" t="s">
        <v>373</v>
      </c>
      <c r="M55" s="18" t="s">
        <v>118</v>
      </c>
      <c r="N55" s="54">
        <v>165</v>
      </c>
      <c r="O55" s="18" t="s">
        <v>119</v>
      </c>
      <c r="P55" s="18" t="s">
        <v>198</v>
      </c>
      <c r="Q55" s="18" t="s">
        <v>667</v>
      </c>
      <c r="R55" s="18" t="s">
        <v>666</v>
      </c>
      <c r="S55" s="18" t="s">
        <v>665</v>
      </c>
    </row>
    <row r="56" spans="1:19">
      <c r="A56" s="18" t="s">
        <v>88</v>
      </c>
      <c r="B56" s="18" t="s">
        <v>764</v>
      </c>
      <c r="C56" s="18" t="s">
        <v>113</v>
      </c>
      <c r="D56" s="18" t="s">
        <v>768</v>
      </c>
      <c r="E56" s="18" t="s">
        <v>115</v>
      </c>
      <c r="F56" s="18" t="s">
        <v>130</v>
      </c>
      <c r="G56" s="55">
        <v>43545</v>
      </c>
      <c r="I56" s="55">
        <v>43709</v>
      </c>
      <c r="J56" s="54">
        <v>-143521</v>
      </c>
      <c r="K56" s="18">
        <v>2000253047</v>
      </c>
      <c r="L56" s="18" t="s">
        <v>885</v>
      </c>
      <c r="M56" s="18" t="s">
        <v>118</v>
      </c>
      <c r="N56" s="54">
        <v>165</v>
      </c>
      <c r="O56" s="18" t="s">
        <v>119</v>
      </c>
      <c r="P56" s="18" t="s">
        <v>198</v>
      </c>
      <c r="Q56" s="18" t="s">
        <v>667</v>
      </c>
      <c r="R56" s="18" t="s">
        <v>666</v>
      </c>
      <c r="S56" s="18" t="s">
        <v>665</v>
      </c>
    </row>
    <row r="57" spans="1:19">
      <c r="A57" s="18" t="s">
        <v>92</v>
      </c>
      <c r="B57" s="18" t="s">
        <v>764</v>
      </c>
      <c r="C57" s="18" t="s">
        <v>113</v>
      </c>
      <c r="D57" s="18" t="s">
        <v>763</v>
      </c>
      <c r="E57" s="18" t="s">
        <v>115</v>
      </c>
      <c r="F57" s="18" t="s">
        <v>150</v>
      </c>
      <c r="G57" s="55">
        <v>43552</v>
      </c>
      <c r="I57" s="55">
        <v>43709</v>
      </c>
      <c r="J57" s="54">
        <v>-2052322</v>
      </c>
      <c r="K57" s="18">
        <v>2000253047</v>
      </c>
      <c r="L57" s="18" t="s">
        <v>884</v>
      </c>
      <c r="M57" s="18" t="s">
        <v>118</v>
      </c>
      <c r="N57" s="54">
        <v>165</v>
      </c>
      <c r="O57" s="18" t="s">
        <v>119</v>
      </c>
      <c r="P57" s="18" t="s">
        <v>198</v>
      </c>
      <c r="Q57" s="18" t="s">
        <v>667</v>
      </c>
      <c r="R57" s="18" t="s">
        <v>666</v>
      </c>
      <c r="S57" s="18" t="s">
        <v>665</v>
      </c>
    </row>
    <row r="58" spans="1:19">
      <c r="A58" s="18" t="s">
        <v>90</v>
      </c>
      <c r="B58" s="18" t="s">
        <v>764</v>
      </c>
      <c r="C58" s="18" t="s">
        <v>113</v>
      </c>
      <c r="D58" s="18" t="s">
        <v>883</v>
      </c>
      <c r="E58" s="18" t="s">
        <v>115</v>
      </c>
      <c r="F58" s="18" t="s">
        <v>116</v>
      </c>
      <c r="G58" s="55">
        <v>43542</v>
      </c>
      <c r="I58" s="55">
        <v>43709</v>
      </c>
      <c r="J58" s="54">
        <v>-333418</v>
      </c>
      <c r="K58" s="18">
        <v>2000253047</v>
      </c>
      <c r="L58" s="18" t="s">
        <v>882</v>
      </c>
      <c r="M58" s="18" t="s">
        <v>118</v>
      </c>
      <c r="N58" s="54">
        <v>165</v>
      </c>
      <c r="O58" s="18" t="s">
        <v>119</v>
      </c>
      <c r="P58" s="18" t="s">
        <v>198</v>
      </c>
      <c r="Q58" s="18" t="s">
        <v>667</v>
      </c>
      <c r="R58" s="18" t="s">
        <v>666</v>
      </c>
      <c r="S58" s="18" t="s">
        <v>665</v>
      </c>
    </row>
    <row r="59" spans="1:19">
      <c r="A59" s="18" t="s">
        <v>94</v>
      </c>
      <c r="B59" s="18" t="s">
        <v>764</v>
      </c>
      <c r="C59" s="18" t="s">
        <v>113</v>
      </c>
      <c r="D59" s="18" t="s">
        <v>881</v>
      </c>
      <c r="E59" s="18" t="s">
        <v>115</v>
      </c>
      <c r="F59" s="18" t="s">
        <v>880</v>
      </c>
      <c r="G59" s="55">
        <v>43547</v>
      </c>
      <c r="I59" s="55">
        <v>43709</v>
      </c>
      <c r="J59" s="54">
        <v>-68000</v>
      </c>
      <c r="K59" s="18">
        <v>2000253047</v>
      </c>
      <c r="L59" s="18" t="s">
        <v>879</v>
      </c>
      <c r="M59" s="18" t="s">
        <v>118</v>
      </c>
      <c r="N59" s="54">
        <v>165</v>
      </c>
      <c r="O59" s="18" t="s">
        <v>119</v>
      </c>
      <c r="P59" s="18" t="s">
        <v>198</v>
      </c>
      <c r="Q59" s="18" t="s">
        <v>667</v>
      </c>
      <c r="R59" s="18" t="s">
        <v>666</v>
      </c>
      <c r="S59" s="18" t="s">
        <v>665</v>
      </c>
    </row>
    <row r="60" spans="1:19">
      <c r="A60" s="18" t="s">
        <v>95</v>
      </c>
      <c r="B60" s="18" t="s">
        <v>764</v>
      </c>
      <c r="C60" s="18" t="s">
        <v>113</v>
      </c>
      <c r="D60" s="18" t="s">
        <v>878</v>
      </c>
      <c r="E60" s="18" t="s">
        <v>115</v>
      </c>
      <c r="F60" s="18" t="s">
        <v>877</v>
      </c>
      <c r="G60" s="55">
        <v>43554</v>
      </c>
      <c r="I60" s="55">
        <v>43709</v>
      </c>
      <c r="J60" s="54">
        <v>-240837</v>
      </c>
      <c r="K60" s="18">
        <v>2000253047</v>
      </c>
      <c r="L60" s="18" t="s">
        <v>876</v>
      </c>
      <c r="M60" s="18" t="s">
        <v>118</v>
      </c>
      <c r="N60" s="54">
        <v>165</v>
      </c>
      <c r="O60" s="18" t="s">
        <v>119</v>
      </c>
      <c r="P60" s="18" t="s">
        <v>198</v>
      </c>
      <c r="Q60" s="18" t="s">
        <v>667</v>
      </c>
      <c r="R60" s="18" t="s">
        <v>666</v>
      </c>
      <c r="S60" s="18" t="s">
        <v>665</v>
      </c>
    </row>
    <row r="61" spans="1:19">
      <c r="A61" s="18" t="s">
        <v>875</v>
      </c>
      <c r="B61" s="18" t="s">
        <v>676</v>
      </c>
      <c r="C61" s="18" t="s">
        <v>113</v>
      </c>
      <c r="D61" s="18" t="s">
        <v>874</v>
      </c>
      <c r="E61" s="18" t="s">
        <v>115</v>
      </c>
      <c r="F61" s="18" t="s">
        <v>137</v>
      </c>
      <c r="G61" s="55">
        <v>43566</v>
      </c>
      <c r="I61" s="55">
        <v>43727</v>
      </c>
      <c r="J61" s="54">
        <v>-135191</v>
      </c>
      <c r="K61" s="18">
        <v>2000253047</v>
      </c>
      <c r="L61" s="18" t="s">
        <v>873</v>
      </c>
      <c r="M61" s="18" t="s">
        <v>118</v>
      </c>
      <c r="N61" s="54">
        <v>165</v>
      </c>
      <c r="O61" s="18" t="s">
        <v>119</v>
      </c>
      <c r="P61" s="18" t="s">
        <v>125</v>
      </c>
      <c r="Q61" s="18" t="s">
        <v>667</v>
      </c>
      <c r="R61" s="18" t="s">
        <v>666</v>
      </c>
      <c r="S61" s="18" t="s">
        <v>665</v>
      </c>
    </row>
    <row r="62" spans="1:19">
      <c r="A62" s="18" t="s">
        <v>872</v>
      </c>
      <c r="B62" s="18" t="s">
        <v>676</v>
      </c>
      <c r="C62" s="18" t="s">
        <v>113</v>
      </c>
      <c r="D62" s="18" t="s">
        <v>871</v>
      </c>
      <c r="E62" s="18" t="s">
        <v>115</v>
      </c>
      <c r="F62" s="18" t="s">
        <v>133</v>
      </c>
      <c r="G62" s="55">
        <v>43575</v>
      </c>
      <c r="I62" s="55">
        <v>43727</v>
      </c>
      <c r="J62" s="54">
        <v>-146925</v>
      </c>
      <c r="K62" s="18">
        <v>2000253047</v>
      </c>
      <c r="L62" s="18" t="s">
        <v>870</v>
      </c>
      <c r="M62" s="18" t="s">
        <v>118</v>
      </c>
      <c r="N62" s="54">
        <v>165</v>
      </c>
      <c r="O62" s="18" t="s">
        <v>119</v>
      </c>
      <c r="P62" s="18" t="s">
        <v>125</v>
      </c>
      <c r="Q62" s="18" t="s">
        <v>667</v>
      </c>
      <c r="R62" s="18" t="s">
        <v>666</v>
      </c>
      <c r="S62" s="18" t="s">
        <v>665</v>
      </c>
    </row>
    <row r="63" spans="1:19">
      <c r="A63" s="18" t="s">
        <v>869</v>
      </c>
      <c r="B63" s="18" t="s">
        <v>676</v>
      </c>
      <c r="C63" s="18" t="s">
        <v>113</v>
      </c>
      <c r="D63" s="18" t="s">
        <v>868</v>
      </c>
      <c r="E63" s="18" t="s">
        <v>115</v>
      </c>
      <c r="F63" s="18" t="s">
        <v>169</v>
      </c>
      <c r="G63" s="55">
        <v>43577</v>
      </c>
      <c r="I63" s="55">
        <v>43727</v>
      </c>
      <c r="J63" s="54">
        <v>-211237</v>
      </c>
      <c r="K63" s="18">
        <v>2000253047</v>
      </c>
      <c r="L63" s="18" t="s">
        <v>867</v>
      </c>
      <c r="M63" s="18" t="s">
        <v>118</v>
      </c>
      <c r="N63" s="54">
        <v>165</v>
      </c>
      <c r="O63" s="18" t="s">
        <v>119</v>
      </c>
      <c r="P63" s="18" t="s">
        <v>125</v>
      </c>
      <c r="Q63" s="18" t="s">
        <v>667</v>
      </c>
      <c r="R63" s="18" t="s">
        <v>666</v>
      </c>
      <c r="S63" s="18" t="s">
        <v>665</v>
      </c>
    </row>
    <row r="64" spans="1:19">
      <c r="A64" s="18" t="s">
        <v>866</v>
      </c>
      <c r="B64" s="18" t="s">
        <v>676</v>
      </c>
      <c r="C64" s="18" t="s">
        <v>113</v>
      </c>
      <c r="D64" s="18" t="s">
        <v>865</v>
      </c>
      <c r="E64" s="18" t="s">
        <v>115</v>
      </c>
      <c r="F64" s="18" t="s">
        <v>864</v>
      </c>
      <c r="G64" s="55">
        <v>43578</v>
      </c>
      <c r="I64" s="55">
        <v>43727</v>
      </c>
      <c r="J64" s="54">
        <v>-301723</v>
      </c>
      <c r="K64" s="18">
        <v>2000253047</v>
      </c>
      <c r="L64" s="18" t="s">
        <v>863</v>
      </c>
      <c r="M64" s="18" t="s">
        <v>118</v>
      </c>
      <c r="N64" s="54">
        <v>165</v>
      </c>
      <c r="O64" s="18" t="s">
        <v>119</v>
      </c>
      <c r="P64" s="18" t="s">
        <v>125</v>
      </c>
      <c r="Q64" s="18" t="s">
        <v>667</v>
      </c>
      <c r="R64" s="18" t="s">
        <v>666</v>
      </c>
      <c r="S64" s="18" t="s">
        <v>665</v>
      </c>
    </row>
    <row r="65" spans="1:19">
      <c r="A65" s="18" t="s">
        <v>862</v>
      </c>
      <c r="B65" s="18" t="s">
        <v>676</v>
      </c>
      <c r="C65" s="18" t="s">
        <v>113</v>
      </c>
      <c r="D65" s="18" t="s">
        <v>861</v>
      </c>
      <c r="E65" s="18" t="s">
        <v>115</v>
      </c>
      <c r="F65" s="18" t="s">
        <v>146</v>
      </c>
      <c r="G65" s="55">
        <v>43581</v>
      </c>
      <c r="I65" s="55">
        <v>43727</v>
      </c>
      <c r="J65" s="54">
        <v>-277538</v>
      </c>
      <c r="K65" s="18">
        <v>2000253047</v>
      </c>
      <c r="L65" s="18" t="s">
        <v>860</v>
      </c>
      <c r="M65" s="18" t="s">
        <v>118</v>
      </c>
      <c r="N65" s="54">
        <v>165</v>
      </c>
      <c r="O65" s="18" t="s">
        <v>119</v>
      </c>
      <c r="P65" s="18" t="s">
        <v>125</v>
      </c>
      <c r="Q65" s="18" t="s">
        <v>667</v>
      </c>
      <c r="R65" s="18" t="s">
        <v>666</v>
      </c>
      <c r="S65" s="18" t="s">
        <v>665</v>
      </c>
    </row>
    <row r="66" spans="1:19">
      <c r="A66" s="18" t="s">
        <v>859</v>
      </c>
      <c r="B66" s="18" t="s">
        <v>850</v>
      </c>
      <c r="C66" s="18" t="s">
        <v>144</v>
      </c>
      <c r="D66" s="18" t="s">
        <v>858</v>
      </c>
      <c r="E66" s="18" t="s">
        <v>244</v>
      </c>
      <c r="F66" s="18" t="s">
        <v>839</v>
      </c>
      <c r="G66" s="55">
        <v>43818</v>
      </c>
      <c r="I66" s="55">
        <v>43818</v>
      </c>
      <c r="J66" s="54">
        <v>5867760</v>
      </c>
      <c r="K66" s="18">
        <v>2000253047</v>
      </c>
      <c r="L66" s="18" t="s">
        <v>857</v>
      </c>
      <c r="M66" s="18" t="s">
        <v>247</v>
      </c>
      <c r="N66" s="54">
        <v>12</v>
      </c>
      <c r="O66" s="18" t="s">
        <v>668</v>
      </c>
      <c r="P66" s="18" t="s">
        <v>850</v>
      </c>
      <c r="Q66" s="18" t="s">
        <v>667</v>
      </c>
      <c r="R66" s="18" t="s">
        <v>666</v>
      </c>
      <c r="S66" s="18" t="s">
        <v>665</v>
      </c>
    </row>
    <row r="67" spans="1:19">
      <c r="A67" s="18" t="s">
        <v>854</v>
      </c>
      <c r="B67" s="18" t="s">
        <v>815</v>
      </c>
      <c r="C67" s="18" t="s">
        <v>144</v>
      </c>
      <c r="D67" s="18" t="s">
        <v>856</v>
      </c>
      <c r="E67" s="18" t="s">
        <v>822</v>
      </c>
      <c r="F67" s="18" t="s">
        <v>839</v>
      </c>
      <c r="G67" s="55">
        <v>43776</v>
      </c>
      <c r="I67" s="55">
        <v>43804</v>
      </c>
      <c r="J67" s="54">
        <v>-782527</v>
      </c>
      <c r="K67" s="18">
        <v>2000237533</v>
      </c>
      <c r="L67" s="18" t="s">
        <v>821</v>
      </c>
      <c r="M67" s="18" t="s">
        <v>118</v>
      </c>
      <c r="N67" s="54">
        <v>28</v>
      </c>
      <c r="O67" s="18" t="s">
        <v>263</v>
      </c>
      <c r="P67" s="18" t="s">
        <v>821</v>
      </c>
      <c r="Q67" s="18" t="s">
        <v>667</v>
      </c>
      <c r="R67" s="18" t="s">
        <v>666</v>
      </c>
      <c r="S67" s="18" t="s">
        <v>665</v>
      </c>
    </row>
    <row r="68" spans="1:19">
      <c r="A68" s="18" t="s">
        <v>854</v>
      </c>
      <c r="B68" s="18" t="s">
        <v>815</v>
      </c>
      <c r="C68" s="18" t="s">
        <v>113</v>
      </c>
      <c r="D68" s="18" t="s">
        <v>856</v>
      </c>
      <c r="E68" s="18" t="s">
        <v>822</v>
      </c>
      <c r="F68" s="18" t="s">
        <v>811</v>
      </c>
      <c r="G68" s="55">
        <v>43776</v>
      </c>
      <c r="I68" s="55">
        <v>43804</v>
      </c>
      <c r="J68" s="54">
        <v>782527</v>
      </c>
      <c r="K68" s="18">
        <v>2000237533</v>
      </c>
      <c r="L68" s="18" t="s">
        <v>821</v>
      </c>
      <c r="M68" s="18" t="s">
        <v>247</v>
      </c>
      <c r="N68" s="54">
        <v>28</v>
      </c>
      <c r="O68" s="18" t="s">
        <v>263</v>
      </c>
      <c r="P68" s="18" t="s">
        <v>821</v>
      </c>
      <c r="Q68" s="18" t="s">
        <v>667</v>
      </c>
      <c r="R68" s="18" t="s">
        <v>666</v>
      </c>
      <c r="S68" s="18" t="s">
        <v>665</v>
      </c>
    </row>
    <row r="69" spans="1:19">
      <c r="A69" s="18" t="s">
        <v>78</v>
      </c>
      <c r="B69" s="18" t="s">
        <v>167</v>
      </c>
      <c r="C69" s="18" t="s">
        <v>113</v>
      </c>
      <c r="D69" s="18" t="s">
        <v>817</v>
      </c>
      <c r="E69" s="18" t="s">
        <v>227</v>
      </c>
      <c r="F69" s="18" t="s">
        <v>169</v>
      </c>
      <c r="G69" s="55">
        <v>43498</v>
      </c>
      <c r="I69" s="55">
        <v>43804</v>
      </c>
      <c r="J69" s="54">
        <v>-21860</v>
      </c>
      <c r="K69" s="18">
        <v>2000237533</v>
      </c>
      <c r="L69" s="18" t="s">
        <v>855</v>
      </c>
      <c r="M69" s="18" t="s">
        <v>118</v>
      </c>
      <c r="N69" s="54">
        <v>231</v>
      </c>
      <c r="O69" s="18" t="s">
        <v>263</v>
      </c>
      <c r="P69" s="18" t="s">
        <v>120</v>
      </c>
      <c r="Q69" s="18" t="s">
        <v>667</v>
      </c>
      <c r="R69" s="18" t="s">
        <v>666</v>
      </c>
      <c r="S69" s="18" t="s">
        <v>665</v>
      </c>
    </row>
    <row r="70" spans="1:19">
      <c r="A70" s="18" t="s">
        <v>76</v>
      </c>
      <c r="B70" s="18" t="s">
        <v>179</v>
      </c>
      <c r="C70" s="18" t="s">
        <v>144</v>
      </c>
      <c r="D70" s="18" t="s">
        <v>180</v>
      </c>
      <c r="E70" s="18" t="s">
        <v>115</v>
      </c>
      <c r="F70" s="18" t="s">
        <v>181</v>
      </c>
      <c r="G70" s="55">
        <v>43519</v>
      </c>
      <c r="I70" s="55">
        <v>43574</v>
      </c>
      <c r="J70" s="54">
        <v>-422819</v>
      </c>
      <c r="K70" s="18">
        <v>2000237533</v>
      </c>
      <c r="L70" s="18" t="s">
        <v>182</v>
      </c>
      <c r="M70" s="18" t="s">
        <v>118</v>
      </c>
      <c r="N70" s="54">
        <v>231</v>
      </c>
      <c r="O70" s="18" t="s">
        <v>119</v>
      </c>
      <c r="P70" s="18" t="s">
        <v>183</v>
      </c>
      <c r="Q70" s="18" t="s">
        <v>667</v>
      </c>
      <c r="R70" s="18" t="s">
        <v>666</v>
      </c>
      <c r="S70" s="18" t="s">
        <v>665</v>
      </c>
    </row>
    <row r="71" spans="1:19">
      <c r="A71" s="18" t="s">
        <v>208</v>
      </c>
      <c r="B71" s="18" t="s">
        <v>209</v>
      </c>
      <c r="C71" s="18" t="s">
        <v>144</v>
      </c>
      <c r="D71" s="18" t="s">
        <v>210</v>
      </c>
      <c r="E71" s="18" t="s">
        <v>115</v>
      </c>
      <c r="F71" s="18" t="s">
        <v>191</v>
      </c>
      <c r="G71" s="55">
        <v>43493</v>
      </c>
      <c r="I71" s="55">
        <v>43575</v>
      </c>
      <c r="J71" s="54">
        <v>-4329077</v>
      </c>
      <c r="K71" s="18">
        <v>2000237533</v>
      </c>
      <c r="L71" s="18" t="s">
        <v>192</v>
      </c>
      <c r="M71" s="18" t="s">
        <v>118</v>
      </c>
      <c r="N71" s="54">
        <v>230</v>
      </c>
      <c r="O71" s="18" t="s">
        <v>119</v>
      </c>
      <c r="P71" s="18" t="s">
        <v>193</v>
      </c>
      <c r="Q71" s="18" t="s">
        <v>667</v>
      </c>
      <c r="R71" s="18" t="s">
        <v>666</v>
      </c>
      <c r="S71" s="18" t="s">
        <v>665</v>
      </c>
    </row>
    <row r="72" spans="1:19">
      <c r="A72" s="18" t="s">
        <v>208</v>
      </c>
      <c r="B72" s="18" t="s">
        <v>812</v>
      </c>
      <c r="C72" s="18" t="s">
        <v>113</v>
      </c>
      <c r="D72" s="18" t="s">
        <v>814</v>
      </c>
      <c r="E72" s="18" t="s">
        <v>227</v>
      </c>
      <c r="F72" s="18" t="s">
        <v>811</v>
      </c>
      <c r="G72" s="55">
        <v>43592</v>
      </c>
      <c r="I72" s="55">
        <v>43804</v>
      </c>
      <c r="J72" s="54">
        <v>-760667</v>
      </c>
      <c r="K72" s="18">
        <v>2000237533</v>
      </c>
      <c r="L72" s="18" t="s">
        <v>813</v>
      </c>
      <c r="M72" s="18" t="s">
        <v>118</v>
      </c>
      <c r="N72" s="54">
        <v>-60</v>
      </c>
      <c r="O72" s="18" t="s">
        <v>263</v>
      </c>
      <c r="P72" s="18" t="s">
        <v>801</v>
      </c>
      <c r="Q72" s="18" t="s">
        <v>667</v>
      </c>
      <c r="R72" s="18" t="s">
        <v>666</v>
      </c>
      <c r="S72" s="18" t="s">
        <v>665</v>
      </c>
    </row>
    <row r="73" spans="1:19">
      <c r="A73" s="18" t="s">
        <v>65</v>
      </c>
      <c r="B73" s="18" t="s">
        <v>225</v>
      </c>
      <c r="C73" s="18" t="s">
        <v>144</v>
      </c>
      <c r="D73" s="18" t="s">
        <v>230</v>
      </c>
      <c r="E73" s="18" t="s">
        <v>222</v>
      </c>
      <c r="F73" s="18" t="s">
        <v>231</v>
      </c>
      <c r="G73" s="55">
        <v>43592</v>
      </c>
      <c r="I73" s="55">
        <v>43643</v>
      </c>
      <c r="J73" s="54">
        <v>-333337</v>
      </c>
      <c r="K73" s="18">
        <v>2000237533</v>
      </c>
      <c r="L73" s="18" t="s">
        <v>232</v>
      </c>
      <c r="M73" s="18" t="s">
        <v>118</v>
      </c>
      <c r="N73" s="54">
        <v>137</v>
      </c>
      <c r="O73" s="18" t="s">
        <v>228</v>
      </c>
      <c r="P73" s="18" t="s">
        <v>233</v>
      </c>
      <c r="Q73" s="18" t="s">
        <v>667</v>
      </c>
      <c r="R73" s="18" t="s">
        <v>666</v>
      </c>
      <c r="S73" s="18" t="s">
        <v>665</v>
      </c>
    </row>
    <row r="74" spans="1:19">
      <c r="A74" s="18" t="s">
        <v>854</v>
      </c>
      <c r="B74" s="18" t="s">
        <v>853</v>
      </c>
      <c r="C74" s="18" t="s">
        <v>144</v>
      </c>
      <c r="D74" s="18" t="s">
        <v>852</v>
      </c>
      <c r="E74" s="18" t="s">
        <v>244</v>
      </c>
      <c r="F74" s="18" t="s">
        <v>839</v>
      </c>
      <c r="G74" s="55">
        <v>43776</v>
      </c>
      <c r="I74" s="55">
        <v>43776</v>
      </c>
      <c r="J74" s="54">
        <v>5867760</v>
      </c>
      <c r="K74" s="18">
        <v>2000237533</v>
      </c>
      <c r="L74" s="18" t="s">
        <v>851</v>
      </c>
      <c r="M74" s="18" t="s">
        <v>247</v>
      </c>
      <c r="N74" s="54">
        <v>28</v>
      </c>
      <c r="O74" s="18" t="s">
        <v>248</v>
      </c>
      <c r="P74" s="18" t="s">
        <v>850</v>
      </c>
      <c r="Q74" s="18" t="s">
        <v>667</v>
      </c>
      <c r="R74" s="18" t="s">
        <v>666</v>
      </c>
      <c r="S74" s="18" t="s">
        <v>665</v>
      </c>
    </row>
    <row r="75" spans="1:19">
      <c r="A75" s="18" t="s">
        <v>847</v>
      </c>
      <c r="B75" s="18" t="s">
        <v>815</v>
      </c>
      <c r="C75" s="18" t="s">
        <v>144</v>
      </c>
      <c r="D75" s="18" t="s">
        <v>849</v>
      </c>
      <c r="E75" s="18" t="s">
        <v>822</v>
      </c>
      <c r="F75" s="18" t="s">
        <v>839</v>
      </c>
      <c r="G75" s="55">
        <v>43745</v>
      </c>
      <c r="I75" s="55">
        <v>43804</v>
      </c>
      <c r="J75" s="54">
        <v>-2290546</v>
      </c>
      <c r="K75" s="18">
        <v>2000237528</v>
      </c>
      <c r="L75" s="18" t="s">
        <v>821</v>
      </c>
      <c r="M75" s="18" t="s">
        <v>118</v>
      </c>
      <c r="N75" s="54">
        <v>59</v>
      </c>
      <c r="O75" s="18" t="s">
        <v>263</v>
      </c>
      <c r="P75" s="18" t="s">
        <v>821</v>
      </c>
      <c r="Q75" s="18" t="s">
        <v>667</v>
      </c>
      <c r="R75" s="18" t="s">
        <v>666</v>
      </c>
      <c r="S75" s="18" t="s">
        <v>665</v>
      </c>
    </row>
    <row r="76" spans="1:19">
      <c r="A76" s="18" t="s">
        <v>847</v>
      </c>
      <c r="B76" s="18" t="s">
        <v>815</v>
      </c>
      <c r="C76" s="18" t="s">
        <v>113</v>
      </c>
      <c r="D76" s="18" t="s">
        <v>849</v>
      </c>
      <c r="E76" s="18" t="s">
        <v>822</v>
      </c>
      <c r="F76" s="18" t="s">
        <v>196</v>
      </c>
      <c r="G76" s="55">
        <v>43745</v>
      </c>
      <c r="I76" s="55">
        <v>43804</v>
      </c>
      <c r="J76" s="54">
        <v>2290546</v>
      </c>
      <c r="K76" s="18">
        <v>2000237528</v>
      </c>
      <c r="L76" s="18" t="s">
        <v>821</v>
      </c>
      <c r="M76" s="18" t="s">
        <v>247</v>
      </c>
      <c r="N76" s="54">
        <v>59</v>
      </c>
      <c r="O76" s="18" t="s">
        <v>263</v>
      </c>
      <c r="P76" s="18" t="s">
        <v>821</v>
      </c>
      <c r="Q76" s="18" t="s">
        <v>667</v>
      </c>
      <c r="R76" s="18" t="s">
        <v>666</v>
      </c>
      <c r="S76" s="18" t="s">
        <v>665</v>
      </c>
    </row>
    <row r="77" spans="1:19">
      <c r="A77" s="18" t="s">
        <v>62</v>
      </c>
      <c r="B77" s="18" t="s">
        <v>143</v>
      </c>
      <c r="C77" s="18" t="s">
        <v>144</v>
      </c>
      <c r="D77" s="18" t="s">
        <v>819</v>
      </c>
      <c r="E77" s="18" t="s">
        <v>227</v>
      </c>
      <c r="F77" s="18" t="s">
        <v>150</v>
      </c>
      <c r="G77" s="55">
        <v>43395</v>
      </c>
      <c r="I77" s="55">
        <v>43745</v>
      </c>
      <c r="J77" s="54">
        <v>-1780055</v>
      </c>
      <c r="K77" s="18">
        <v>2000237528</v>
      </c>
      <c r="L77" s="18" t="s">
        <v>848</v>
      </c>
      <c r="M77" s="18" t="s">
        <v>118</v>
      </c>
      <c r="N77" s="54">
        <v>231</v>
      </c>
      <c r="O77" s="18" t="s">
        <v>673</v>
      </c>
      <c r="P77" s="18" t="s">
        <v>148</v>
      </c>
      <c r="Q77" s="18" t="s">
        <v>667</v>
      </c>
      <c r="R77" s="18" t="s">
        <v>666</v>
      </c>
      <c r="S77" s="18" t="s">
        <v>665</v>
      </c>
    </row>
    <row r="78" spans="1:19">
      <c r="A78" s="18" t="s">
        <v>57</v>
      </c>
      <c r="B78" s="18" t="s">
        <v>160</v>
      </c>
      <c r="C78" s="18" t="s">
        <v>144</v>
      </c>
      <c r="D78" s="18" t="s">
        <v>161</v>
      </c>
      <c r="E78" s="18" t="s">
        <v>115</v>
      </c>
      <c r="F78" s="18" t="s">
        <v>162</v>
      </c>
      <c r="G78" s="55">
        <v>43378</v>
      </c>
      <c r="I78" s="55">
        <v>43574</v>
      </c>
      <c r="J78" s="54">
        <v>-2397402</v>
      </c>
      <c r="K78" s="18">
        <v>2000237528</v>
      </c>
      <c r="L78" s="18" t="s">
        <v>163</v>
      </c>
      <c r="M78" s="18" t="s">
        <v>118</v>
      </c>
      <c r="N78" s="54">
        <v>231</v>
      </c>
      <c r="O78" s="18" t="s">
        <v>119</v>
      </c>
      <c r="P78" s="18" t="s">
        <v>164</v>
      </c>
      <c r="Q78" s="18" t="s">
        <v>667</v>
      </c>
      <c r="R78" s="18" t="s">
        <v>666</v>
      </c>
      <c r="S78" s="18" t="s">
        <v>665</v>
      </c>
    </row>
    <row r="79" spans="1:19">
      <c r="A79" s="18" t="s">
        <v>78</v>
      </c>
      <c r="B79" s="18" t="s">
        <v>167</v>
      </c>
      <c r="C79" s="18" t="s">
        <v>113</v>
      </c>
      <c r="D79" s="18" t="s">
        <v>817</v>
      </c>
      <c r="E79" s="18" t="s">
        <v>227</v>
      </c>
      <c r="F79" s="18" t="s">
        <v>169</v>
      </c>
      <c r="G79" s="55">
        <v>43498</v>
      </c>
      <c r="I79" s="55">
        <v>43804</v>
      </c>
      <c r="J79" s="54">
        <v>-630193</v>
      </c>
      <c r="K79" s="18">
        <v>2000237528</v>
      </c>
      <c r="L79" s="18" t="s">
        <v>816</v>
      </c>
      <c r="M79" s="18" t="s">
        <v>118</v>
      </c>
      <c r="N79" s="54">
        <v>-60</v>
      </c>
      <c r="O79" s="18" t="s">
        <v>263</v>
      </c>
      <c r="P79" s="18" t="s">
        <v>120</v>
      </c>
      <c r="Q79" s="18" t="s">
        <v>667</v>
      </c>
      <c r="R79" s="18" t="s">
        <v>666</v>
      </c>
      <c r="S79" s="18" t="s">
        <v>665</v>
      </c>
    </row>
    <row r="80" spans="1:19">
      <c r="A80" s="18" t="s">
        <v>49</v>
      </c>
      <c r="B80" s="18" t="s">
        <v>194</v>
      </c>
      <c r="C80" s="18" t="s">
        <v>113</v>
      </c>
      <c r="D80" s="18" t="s">
        <v>195</v>
      </c>
      <c r="E80" s="18" t="s">
        <v>115</v>
      </c>
      <c r="F80" s="18" t="s">
        <v>196</v>
      </c>
      <c r="G80" s="55">
        <v>43053</v>
      </c>
      <c r="I80" s="55">
        <v>43179</v>
      </c>
      <c r="J80" s="54">
        <v>-1242070</v>
      </c>
      <c r="K80" s="18">
        <v>2000237528</v>
      </c>
      <c r="L80" s="18" t="s">
        <v>197</v>
      </c>
      <c r="M80" s="18" t="s">
        <v>118</v>
      </c>
      <c r="N80" s="54">
        <v>595</v>
      </c>
      <c r="O80" s="18" t="s">
        <v>119</v>
      </c>
      <c r="P80" s="18" t="s">
        <v>198</v>
      </c>
      <c r="Q80" s="18" t="s">
        <v>667</v>
      </c>
      <c r="R80" s="18" t="s">
        <v>666</v>
      </c>
      <c r="S80" s="18" t="s">
        <v>665</v>
      </c>
    </row>
    <row r="81" spans="1:19">
      <c r="A81" s="18" t="s">
        <v>56</v>
      </c>
      <c r="B81" s="18" t="s">
        <v>211</v>
      </c>
      <c r="C81" s="18" t="s">
        <v>113</v>
      </c>
      <c r="D81" s="18" t="s">
        <v>212</v>
      </c>
      <c r="E81" s="18" t="s">
        <v>115</v>
      </c>
      <c r="F81" s="18" t="s">
        <v>181</v>
      </c>
      <c r="G81" s="55">
        <v>43247</v>
      </c>
      <c r="I81" s="55">
        <v>43524</v>
      </c>
      <c r="J81" s="54">
        <v>-418283</v>
      </c>
      <c r="K81" s="18">
        <v>2000237528</v>
      </c>
      <c r="L81" s="18" t="s">
        <v>213</v>
      </c>
      <c r="M81" s="18" t="s">
        <v>118</v>
      </c>
      <c r="N81" s="54">
        <v>505</v>
      </c>
      <c r="O81" s="18" t="s">
        <v>215</v>
      </c>
      <c r="P81" s="18" t="s">
        <v>56</v>
      </c>
      <c r="Q81" s="18" t="s">
        <v>667</v>
      </c>
      <c r="R81" s="18" t="s">
        <v>666</v>
      </c>
      <c r="S81" s="18" t="s">
        <v>665</v>
      </c>
    </row>
    <row r="82" spans="1:19">
      <c r="A82" s="18" t="s">
        <v>847</v>
      </c>
      <c r="B82" s="18" t="s">
        <v>846</v>
      </c>
      <c r="C82" s="18" t="s">
        <v>144</v>
      </c>
      <c r="D82" s="18" t="s">
        <v>845</v>
      </c>
      <c r="E82" s="18" t="s">
        <v>244</v>
      </c>
      <c r="F82" s="18" t="s">
        <v>839</v>
      </c>
      <c r="G82" s="55">
        <v>43745</v>
      </c>
      <c r="I82" s="55">
        <v>43745</v>
      </c>
      <c r="J82" s="54">
        <v>6468003</v>
      </c>
      <c r="K82" s="18">
        <v>2000237528</v>
      </c>
      <c r="L82" s="18" t="s">
        <v>844</v>
      </c>
      <c r="M82" s="18" t="s">
        <v>247</v>
      </c>
      <c r="N82" s="54">
        <v>59</v>
      </c>
      <c r="O82" s="18" t="s">
        <v>248</v>
      </c>
      <c r="P82" s="18" t="s">
        <v>837</v>
      </c>
      <c r="Q82" s="18" t="s">
        <v>667</v>
      </c>
      <c r="R82" s="18" t="s">
        <v>666</v>
      </c>
      <c r="S82" s="18" t="s">
        <v>665</v>
      </c>
    </row>
    <row r="83" spans="1:19">
      <c r="A83" s="18" t="s">
        <v>66</v>
      </c>
      <c r="B83" s="18" t="s">
        <v>112</v>
      </c>
      <c r="C83" s="18" t="s">
        <v>113</v>
      </c>
      <c r="D83" s="18" t="s">
        <v>114</v>
      </c>
      <c r="E83" s="18" t="s">
        <v>115</v>
      </c>
      <c r="F83" s="18" t="s">
        <v>116</v>
      </c>
      <c r="G83" s="55">
        <v>43367</v>
      </c>
      <c r="I83" s="55">
        <v>43437</v>
      </c>
      <c r="J83" s="54">
        <v>-64769</v>
      </c>
      <c r="K83" s="18">
        <v>2000204327</v>
      </c>
      <c r="L83" s="18" t="s">
        <v>117</v>
      </c>
      <c r="M83" s="18" t="s">
        <v>118</v>
      </c>
      <c r="N83" s="54">
        <v>310</v>
      </c>
      <c r="O83" s="18" t="s">
        <v>119</v>
      </c>
      <c r="P83" s="18" t="s">
        <v>120</v>
      </c>
      <c r="Q83" s="18" t="s">
        <v>667</v>
      </c>
      <c r="R83" s="18" t="s">
        <v>666</v>
      </c>
      <c r="S83" s="18" t="s">
        <v>665</v>
      </c>
    </row>
    <row r="84" spans="1:19">
      <c r="A84" s="18" t="s">
        <v>67</v>
      </c>
      <c r="B84" s="18" t="s">
        <v>121</v>
      </c>
      <c r="C84" s="18" t="s">
        <v>113</v>
      </c>
      <c r="D84" s="18" t="s">
        <v>122</v>
      </c>
      <c r="E84" s="18" t="s">
        <v>115</v>
      </c>
      <c r="F84" s="18" t="s">
        <v>123</v>
      </c>
      <c r="G84" s="55">
        <v>43408</v>
      </c>
      <c r="I84" s="55">
        <v>43448</v>
      </c>
      <c r="J84" s="54">
        <v>-108086</v>
      </c>
      <c r="K84" s="18">
        <v>2000204327</v>
      </c>
      <c r="L84" s="18" t="s">
        <v>124</v>
      </c>
      <c r="M84" s="18" t="s">
        <v>118</v>
      </c>
      <c r="N84" s="54">
        <v>267</v>
      </c>
      <c r="O84" s="18" t="s">
        <v>119</v>
      </c>
      <c r="P84" s="18" t="s">
        <v>125</v>
      </c>
      <c r="Q84" s="18" t="s">
        <v>667</v>
      </c>
      <c r="R84" s="18" t="s">
        <v>666</v>
      </c>
      <c r="S84" s="18" t="s">
        <v>665</v>
      </c>
    </row>
    <row r="85" spans="1:19">
      <c r="A85" s="18" t="s">
        <v>68</v>
      </c>
      <c r="B85" s="18" t="s">
        <v>121</v>
      </c>
      <c r="C85" s="18" t="s">
        <v>113</v>
      </c>
      <c r="D85" s="18" t="s">
        <v>126</v>
      </c>
      <c r="E85" s="18" t="s">
        <v>115</v>
      </c>
      <c r="F85" s="18" t="s">
        <v>127</v>
      </c>
      <c r="G85" s="55">
        <v>43417</v>
      </c>
      <c r="I85" s="55">
        <v>43448</v>
      </c>
      <c r="J85" s="54">
        <v>-286084</v>
      </c>
      <c r="K85" s="18">
        <v>2000204327</v>
      </c>
      <c r="L85" s="18" t="s">
        <v>128</v>
      </c>
      <c r="M85" s="18" t="s">
        <v>118</v>
      </c>
      <c r="N85" s="54">
        <v>267</v>
      </c>
      <c r="O85" s="18" t="s">
        <v>119</v>
      </c>
      <c r="P85" s="18" t="s">
        <v>125</v>
      </c>
      <c r="Q85" s="18" t="s">
        <v>667</v>
      </c>
      <c r="R85" s="18" t="s">
        <v>666</v>
      </c>
      <c r="S85" s="18" t="s">
        <v>665</v>
      </c>
    </row>
    <row r="86" spans="1:19">
      <c r="A86" s="18" t="s">
        <v>69</v>
      </c>
      <c r="B86" s="18" t="s">
        <v>121</v>
      </c>
      <c r="C86" s="18" t="s">
        <v>113</v>
      </c>
      <c r="D86" s="18" t="s">
        <v>129</v>
      </c>
      <c r="E86" s="18" t="s">
        <v>115</v>
      </c>
      <c r="F86" s="18" t="s">
        <v>130</v>
      </c>
      <c r="G86" s="55">
        <v>43422</v>
      </c>
      <c r="I86" s="55">
        <v>43448</v>
      </c>
      <c r="J86" s="54">
        <v>-73306</v>
      </c>
      <c r="K86" s="18">
        <v>2000204327</v>
      </c>
      <c r="L86" s="18" t="s">
        <v>131</v>
      </c>
      <c r="M86" s="18" t="s">
        <v>118</v>
      </c>
      <c r="N86" s="54">
        <v>267</v>
      </c>
      <c r="O86" s="18" t="s">
        <v>119</v>
      </c>
      <c r="P86" s="18" t="s">
        <v>125</v>
      </c>
      <c r="Q86" s="18" t="s">
        <v>667</v>
      </c>
      <c r="R86" s="18" t="s">
        <v>666</v>
      </c>
      <c r="S86" s="18" t="s">
        <v>665</v>
      </c>
    </row>
    <row r="87" spans="1:19">
      <c r="A87" s="18" t="s">
        <v>70</v>
      </c>
      <c r="B87" s="18" t="s">
        <v>121</v>
      </c>
      <c r="C87" s="18" t="s">
        <v>113</v>
      </c>
      <c r="D87" s="18" t="s">
        <v>132</v>
      </c>
      <c r="E87" s="18" t="s">
        <v>115</v>
      </c>
      <c r="F87" s="18" t="s">
        <v>133</v>
      </c>
      <c r="G87" s="55">
        <v>43426</v>
      </c>
      <c r="I87" s="55">
        <v>43448</v>
      </c>
      <c r="J87" s="54">
        <v>-65536</v>
      </c>
      <c r="K87" s="18">
        <v>2000204327</v>
      </c>
      <c r="L87" s="18" t="s">
        <v>134</v>
      </c>
      <c r="M87" s="18" t="s">
        <v>118</v>
      </c>
      <c r="N87" s="54">
        <v>267</v>
      </c>
      <c r="O87" s="18" t="s">
        <v>119</v>
      </c>
      <c r="P87" s="18" t="s">
        <v>125</v>
      </c>
      <c r="Q87" s="18" t="s">
        <v>667</v>
      </c>
      <c r="R87" s="18" t="s">
        <v>666</v>
      </c>
      <c r="S87" s="18" t="s">
        <v>665</v>
      </c>
    </row>
    <row r="88" spans="1:19">
      <c r="A88" s="18" t="s">
        <v>842</v>
      </c>
      <c r="B88" s="18" t="s">
        <v>820</v>
      </c>
      <c r="C88" s="18" t="s">
        <v>220</v>
      </c>
      <c r="D88" s="18" t="s">
        <v>843</v>
      </c>
      <c r="E88" s="18" t="s">
        <v>822</v>
      </c>
      <c r="F88" s="18" t="s">
        <v>140</v>
      </c>
      <c r="G88" s="55">
        <v>43725</v>
      </c>
      <c r="I88" s="55">
        <v>43745</v>
      </c>
      <c r="J88" s="54">
        <v>213876</v>
      </c>
      <c r="K88" s="18">
        <v>2000204327</v>
      </c>
      <c r="L88" s="18" t="s">
        <v>821</v>
      </c>
      <c r="M88" s="18" t="s">
        <v>247</v>
      </c>
      <c r="N88" s="54">
        <v>20</v>
      </c>
      <c r="O88" s="18" t="s">
        <v>673</v>
      </c>
      <c r="P88" s="18" t="s">
        <v>821</v>
      </c>
      <c r="Q88" s="18" t="s">
        <v>667</v>
      </c>
      <c r="R88" s="18" t="s">
        <v>666</v>
      </c>
      <c r="S88" s="18" t="s">
        <v>665</v>
      </c>
    </row>
    <row r="89" spans="1:19">
      <c r="A89" s="18" t="s">
        <v>842</v>
      </c>
      <c r="B89" s="18" t="s">
        <v>820</v>
      </c>
      <c r="C89" s="18" t="s">
        <v>144</v>
      </c>
      <c r="D89" s="18" t="s">
        <v>843</v>
      </c>
      <c r="E89" s="18" t="s">
        <v>822</v>
      </c>
      <c r="F89" s="18" t="s">
        <v>839</v>
      </c>
      <c r="G89" s="55">
        <v>43725</v>
      </c>
      <c r="I89" s="55">
        <v>43745</v>
      </c>
      <c r="J89" s="54">
        <v>-5304242</v>
      </c>
      <c r="K89" s="18">
        <v>2000204327</v>
      </c>
      <c r="L89" s="18" t="s">
        <v>821</v>
      </c>
      <c r="M89" s="18" t="s">
        <v>118</v>
      </c>
      <c r="N89" s="54">
        <v>20</v>
      </c>
      <c r="O89" s="18" t="s">
        <v>673</v>
      </c>
      <c r="P89" s="18" t="s">
        <v>821</v>
      </c>
      <c r="Q89" s="18" t="s">
        <v>667</v>
      </c>
      <c r="R89" s="18" t="s">
        <v>666</v>
      </c>
      <c r="S89" s="18" t="s">
        <v>665</v>
      </c>
    </row>
    <row r="90" spans="1:19">
      <c r="A90" s="18" t="s">
        <v>842</v>
      </c>
      <c r="B90" s="18" t="s">
        <v>820</v>
      </c>
      <c r="C90" s="18" t="s">
        <v>113</v>
      </c>
      <c r="D90" s="18" t="s">
        <v>843</v>
      </c>
      <c r="E90" s="18" t="s">
        <v>822</v>
      </c>
      <c r="F90" s="18" t="s">
        <v>176</v>
      </c>
      <c r="G90" s="55">
        <v>43725</v>
      </c>
      <c r="I90" s="55">
        <v>43745</v>
      </c>
      <c r="J90" s="54">
        <v>1863771</v>
      </c>
      <c r="K90" s="18">
        <v>2000204327</v>
      </c>
      <c r="L90" s="18" t="s">
        <v>821</v>
      </c>
      <c r="M90" s="18" t="s">
        <v>247</v>
      </c>
      <c r="N90" s="54">
        <v>20</v>
      </c>
      <c r="O90" s="18" t="s">
        <v>673</v>
      </c>
      <c r="P90" s="18" t="s">
        <v>821</v>
      </c>
      <c r="Q90" s="18" t="s">
        <v>667</v>
      </c>
      <c r="R90" s="18" t="s">
        <v>666</v>
      </c>
      <c r="S90" s="18" t="s">
        <v>665</v>
      </c>
    </row>
    <row r="91" spans="1:19">
      <c r="A91" s="18" t="s">
        <v>50</v>
      </c>
      <c r="B91" s="18" t="s">
        <v>135</v>
      </c>
      <c r="C91" s="18" t="s">
        <v>113</v>
      </c>
      <c r="D91" s="18" t="s">
        <v>136</v>
      </c>
      <c r="E91" s="18" t="s">
        <v>115</v>
      </c>
      <c r="F91" s="18" t="s">
        <v>137</v>
      </c>
      <c r="G91" s="55">
        <v>43139</v>
      </c>
      <c r="I91" s="55">
        <v>43171</v>
      </c>
      <c r="J91" s="54">
        <v>-144022</v>
      </c>
      <c r="K91" s="18">
        <v>2000204327</v>
      </c>
      <c r="L91" s="18" t="s">
        <v>138</v>
      </c>
      <c r="M91" s="18" t="s">
        <v>118</v>
      </c>
      <c r="N91" s="54">
        <v>544</v>
      </c>
      <c r="O91" s="18" t="s">
        <v>119</v>
      </c>
      <c r="P91" s="18" t="s">
        <v>125</v>
      </c>
      <c r="Q91" s="18" t="s">
        <v>667</v>
      </c>
      <c r="R91" s="18" t="s">
        <v>666</v>
      </c>
      <c r="S91" s="18" t="s">
        <v>665</v>
      </c>
    </row>
    <row r="92" spans="1:19">
      <c r="A92" s="18" t="s">
        <v>54</v>
      </c>
      <c r="B92" s="18" t="s">
        <v>135</v>
      </c>
      <c r="C92" s="18" t="s">
        <v>113</v>
      </c>
      <c r="D92" s="18" t="s">
        <v>139</v>
      </c>
      <c r="E92" s="18" t="s">
        <v>115</v>
      </c>
      <c r="F92" s="18" t="s">
        <v>140</v>
      </c>
      <c r="G92" s="55">
        <v>43148</v>
      </c>
      <c r="I92" s="55">
        <v>43171</v>
      </c>
      <c r="J92" s="54">
        <v>-99876</v>
      </c>
      <c r="K92" s="18">
        <v>2000204327</v>
      </c>
      <c r="L92" s="18" t="s">
        <v>141</v>
      </c>
      <c r="M92" s="18" t="s">
        <v>118</v>
      </c>
      <c r="N92" s="54">
        <v>544</v>
      </c>
      <c r="O92" s="18" t="s">
        <v>119</v>
      </c>
      <c r="P92" s="18" t="s">
        <v>125</v>
      </c>
      <c r="Q92" s="18" t="s">
        <v>667</v>
      </c>
      <c r="R92" s="18" t="s">
        <v>666</v>
      </c>
      <c r="S92" s="18" t="s">
        <v>665</v>
      </c>
    </row>
    <row r="93" spans="1:19">
      <c r="A93" s="18" t="s">
        <v>55</v>
      </c>
      <c r="B93" s="18" t="s">
        <v>135</v>
      </c>
      <c r="C93" s="18" t="s">
        <v>113</v>
      </c>
      <c r="D93" s="18" t="s">
        <v>142</v>
      </c>
      <c r="E93" s="18" t="s">
        <v>115</v>
      </c>
      <c r="F93" s="18" t="s">
        <v>140</v>
      </c>
      <c r="G93" s="55">
        <v>43154</v>
      </c>
      <c r="I93" s="55">
        <v>43171</v>
      </c>
      <c r="J93" s="54">
        <v>-121757</v>
      </c>
      <c r="K93" s="18">
        <v>2000204327</v>
      </c>
      <c r="L93" s="18" t="s">
        <v>141</v>
      </c>
      <c r="M93" s="18" t="s">
        <v>118</v>
      </c>
      <c r="N93" s="54">
        <v>544</v>
      </c>
      <c r="O93" s="18" t="s">
        <v>119</v>
      </c>
      <c r="P93" s="18" t="s">
        <v>125</v>
      </c>
      <c r="Q93" s="18" t="s">
        <v>667</v>
      </c>
      <c r="R93" s="18" t="s">
        <v>666</v>
      </c>
      <c r="S93" s="18" t="s">
        <v>665</v>
      </c>
    </row>
    <row r="94" spans="1:19">
      <c r="A94" s="18" t="s">
        <v>62</v>
      </c>
      <c r="B94" s="18" t="s">
        <v>143</v>
      </c>
      <c r="C94" s="18" t="s">
        <v>144</v>
      </c>
      <c r="D94" s="18" t="s">
        <v>819</v>
      </c>
      <c r="E94" s="18" t="s">
        <v>227</v>
      </c>
      <c r="F94" s="18" t="s">
        <v>150</v>
      </c>
      <c r="G94" s="55">
        <v>43395</v>
      </c>
      <c r="I94" s="55">
        <v>43745</v>
      </c>
      <c r="J94" s="54">
        <v>-50031</v>
      </c>
      <c r="K94" s="18">
        <v>2000204327</v>
      </c>
      <c r="L94" s="18" t="s">
        <v>818</v>
      </c>
      <c r="M94" s="18" t="s">
        <v>118</v>
      </c>
      <c r="N94" s="54">
        <v>-60</v>
      </c>
      <c r="O94" s="18" t="s">
        <v>673</v>
      </c>
      <c r="P94" s="18" t="s">
        <v>148</v>
      </c>
      <c r="Q94" s="18" t="s">
        <v>667</v>
      </c>
      <c r="R94" s="18" t="s">
        <v>666</v>
      </c>
      <c r="S94" s="18" t="s">
        <v>665</v>
      </c>
    </row>
    <row r="95" spans="1:19">
      <c r="A95" s="18" t="s">
        <v>61</v>
      </c>
      <c r="B95" s="18" t="s">
        <v>143</v>
      </c>
      <c r="C95" s="18" t="s">
        <v>144</v>
      </c>
      <c r="D95" s="18" t="s">
        <v>145</v>
      </c>
      <c r="E95" s="18" t="s">
        <v>115</v>
      </c>
      <c r="F95" s="18" t="s">
        <v>146</v>
      </c>
      <c r="G95" s="55">
        <v>43385</v>
      </c>
      <c r="I95" s="55">
        <v>43574</v>
      </c>
      <c r="J95" s="54">
        <v>-83339</v>
      </c>
      <c r="K95" s="18">
        <v>2000204327</v>
      </c>
      <c r="L95" s="18" t="s">
        <v>147</v>
      </c>
      <c r="M95" s="18" t="s">
        <v>118</v>
      </c>
      <c r="N95" s="54">
        <v>172</v>
      </c>
      <c r="O95" s="18" t="s">
        <v>119</v>
      </c>
      <c r="P95" s="18" t="s">
        <v>148</v>
      </c>
      <c r="Q95" s="18" t="s">
        <v>667</v>
      </c>
      <c r="R95" s="18" t="s">
        <v>666</v>
      </c>
      <c r="S95" s="18" t="s">
        <v>665</v>
      </c>
    </row>
    <row r="96" spans="1:19">
      <c r="A96" s="18" t="s">
        <v>58</v>
      </c>
      <c r="B96" s="18" t="s">
        <v>152</v>
      </c>
      <c r="C96" s="18" t="s">
        <v>113</v>
      </c>
      <c r="D96" s="18" t="s">
        <v>153</v>
      </c>
      <c r="E96" s="18" t="s">
        <v>115</v>
      </c>
      <c r="F96" s="18" t="s">
        <v>154</v>
      </c>
      <c r="G96" s="55">
        <v>43374</v>
      </c>
      <c r="I96" s="55">
        <v>43574</v>
      </c>
      <c r="J96" s="54">
        <v>-66228</v>
      </c>
      <c r="K96" s="18">
        <v>2000204327</v>
      </c>
      <c r="L96" s="18" t="s">
        <v>155</v>
      </c>
      <c r="M96" s="18" t="s">
        <v>118</v>
      </c>
      <c r="N96" s="54">
        <v>172</v>
      </c>
      <c r="O96" s="18" t="s">
        <v>119</v>
      </c>
      <c r="P96" s="18" t="s">
        <v>156</v>
      </c>
      <c r="Q96" s="18" t="s">
        <v>667</v>
      </c>
      <c r="R96" s="18" t="s">
        <v>666</v>
      </c>
      <c r="S96" s="18" t="s">
        <v>665</v>
      </c>
    </row>
    <row r="97" spans="1:19">
      <c r="A97" s="18" t="s">
        <v>60</v>
      </c>
      <c r="B97" s="18" t="s">
        <v>152</v>
      </c>
      <c r="C97" s="18" t="s">
        <v>113</v>
      </c>
      <c r="D97" s="18" t="s">
        <v>157</v>
      </c>
      <c r="E97" s="18" t="s">
        <v>115</v>
      </c>
      <c r="F97" s="18" t="s">
        <v>158</v>
      </c>
      <c r="G97" s="55">
        <v>43379</v>
      </c>
      <c r="I97" s="55">
        <v>43574</v>
      </c>
      <c r="J97" s="54">
        <v>-103600</v>
      </c>
      <c r="K97" s="18">
        <v>2000204327</v>
      </c>
      <c r="L97" s="18" t="s">
        <v>159</v>
      </c>
      <c r="M97" s="18" t="s">
        <v>118</v>
      </c>
      <c r="N97" s="54">
        <v>172</v>
      </c>
      <c r="O97" s="18" t="s">
        <v>119</v>
      </c>
      <c r="P97" s="18" t="s">
        <v>156</v>
      </c>
      <c r="Q97" s="18" t="s">
        <v>667</v>
      </c>
      <c r="R97" s="18" t="s">
        <v>666</v>
      </c>
      <c r="S97" s="18" t="s">
        <v>665</v>
      </c>
    </row>
    <row r="98" spans="1:19">
      <c r="A98" s="18" t="s">
        <v>59</v>
      </c>
      <c r="B98" s="18" t="s">
        <v>160</v>
      </c>
      <c r="C98" s="18" t="s">
        <v>144</v>
      </c>
      <c r="D98" s="18" t="s">
        <v>165</v>
      </c>
      <c r="E98" s="18" t="s">
        <v>115</v>
      </c>
      <c r="F98" s="18" t="s">
        <v>162</v>
      </c>
      <c r="G98" s="55">
        <v>43377</v>
      </c>
      <c r="I98" s="55">
        <v>43574</v>
      </c>
      <c r="J98" s="54">
        <v>-75808</v>
      </c>
      <c r="K98" s="18">
        <v>2000204327</v>
      </c>
      <c r="L98" s="18" t="s">
        <v>166</v>
      </c>
      <c r="M98" s="18" t="s">
        <v>118</v>
      </c>
      <c r="N98" s="54">
        <v>172</v>
      </c>
      <c r="O98" s="18" t="s">
        <v>119</v>
      </c>
      <c r="P98" s="18" t="s">
        <v>164</v>
      </c>
      <c r="Q98" s="18" t="s">
        <v>667</v>
      </c>
      <c r="R98" s="18" t="s">
        <v>666</v>
      </c>
      <c r="S98" s="18" t="s">
        <v>665</v>
      </c>
    </row>
    <row r="99" spans="1:19">
      <c r="A99" s="18" t="s">
        <v>84</v>
      </c>
      <c r="B99" s="18" t="s">
        <v>167</v>
      </c>
      <c r="C99" s="18" t="s">
        <v>113</v>
      </c>
      <c r="D99" s="18" t="s">
        <v>168</v>
      </c>
      <c r="E99" s="18" t="s">
        <v>115</v>
      </c>
      <c r="F99" s="18" t="s">
        <v>169</v>
      </c>
      <c r="G99" s="55">
        <v>43521</v>
      </c>
      <c r="I99" s="55">
        <v>43574</v>
      </c>
      <c r="J99" s="54">
        <v>-144200</v>
      </c>
      <c r="K99" s="18">
        <v>2000204327</v>
      </c>
      <c r="L99" s="18" t="s">
        <v>170</v>
      </c>
      <c r="M99" s="18" t="s">
        <v>118</v>
      </c>
      <c r="N99" s="54">
        <v>172</v>
      </c>
      <c r="O99" s="18" t="s">
        <v>119</v>
      </c>
      <c r="P99" s="18" t="s">
        <v>120</v>
      </c>
      <c r="Q99" s="18" t="s">
        <v>667</v>
      </c>
      <c r="R99" s="18" t="s">
        <v>666</v>
      </c>
      <c r="S99" s="18" t="s">
        <v>665</v>
      </c>
    </row>
    <row r="100" spans="1:19">
      <c r="A100" s="18" t="s">
        <v>79</v>
      </c>
      <c r="B100" s="18" t="s">
        <v>167</v>
      </c>
      <c r="C100" s="18" t="s">
        <v>113</v>
      </c>
      <c r="D100" s="18" t="s">
        <v>173</v>
      </c>
      <c r="E100" s="18" t="s">
        <v>115</v>
      </c>
      <c r="F100" s="18" t="s">
        <v>169</v>
      </c>
      <c r="G100" s="55">
        <v>43499</v>
      </c>
      <c r="I100" s="55">
        <v>43574</v>
      </c>
      <c r="J100" s="54">
        <v>-334623</v>
      </c>
      <c r="K100" s="18">
        <v>2000204327</v>
      </c>
      <c r="L100" s="18" t="s">
        <v>174</v>
      </c>
      <c r="M100" s="18" t="s">
        <v>118</v>
      </c>
      <c r="N100" s="54">
        <v>172</v>
      </c>
      <c r="O100" s="18" t="s">
        <v>119</v>
      </c>
      <c r="P100" s="18" t="s">
        <v>120</v>
      </c>
      <c r="Q100" s="18" t="s">
        <v>667</v>
      </c>
      <c r="R100" s="18" t="s">
        <v>666</v>
      </c>
      <c r="S100" s="18" t="s">
        <v>665</v>
      </c>
    </row>
    <row r="101" spans="1:19">
      <c r="A101" s="18" t="s">
        <v>83</v>
      </c>
      <c r="B101" s="18" t="s">
        <v>167</v>
      </c>
      <c r="C101" s="18" t="s">
        <v>113</v>
      </c>
      <c r="D101" s="18" t="s">
        <v>175</v>
      </c>
      <c r="E101" s="18" t="s">
        <v>115</v>
      </c>
      <c r="F101" s="18" t="s">
        <v>176</v>
      </c>
      <c r="G101" s="55">
        <v>43520</v>
      </c>
      <c r="I101" s="55">
        <v>43574</v>
      </c>
      <c r="J101" s="54">
        <v>-68000</v>
      </c>
      <c r="K101" s="18">
        <v>2000204327</v>
      </c>
      <c r="L101" s="18" t="s">
        <v>177</v>
      </c>
      <c r="M101" s="18" t="s">
        <v>118</v>
      </c>
      <c r="N101" s="54">
        <v>172</v>
      </c>
      <c r="O101" s="18" t="s">
        <v>119</v>
      </c>
      <c r="P101" s="18" t="s">
        <v>120</v>
      </c>
      <c r="Q101" s="18" t="s">
        <v>667</v>
      </c>
      <c r="R101" s="18" t="s">
        <v>666</v>
      </c>
      <c r="S101" s="18" t="s">
        <v>665</v>
      </c>
    </row>
    <row r="102" spans="1:19">
      <c r="A102" s="18" t="s">
        <v>85</v>
      </c>
      <c r="B102" s="18" t="s">
        <v>167</v>
      </c>
      <c r="C102" s="18" t="s">
        <v>113</v>
      </c>
      <c r="D102" s="18" t="s">
        <v>178</v>
      </c>
      <c r="E102" s="18" t="s">
        <v>115</v>
      </c>
      <c r="F102" s="18" t="s">
        <v>176</v>
      </c>
      <c r="G102" s="55">
        <v>43523</v>
      </c>
      <c r="I102" s="55">
        <v>43574</v>
      </c>
      <c r="J102" s="54">
        <v>-94300</v>
      </c>
      <c r="K102" s="18">
        <v>2000204327</v>
      </c>
      <c r="L102" s="18" t="s">
        <v>177</v>
      </c>
      <c r="M102" s="18" t="s">
        <v>118</v>
      </c>
      <c r="N102" s="54">
        <v>172</v>
      </c>
      <c r="O102" s="18" t="s">
        <v>119</v>
      </c>
      <c r="P102" s="18" t="s">
        <v>120</v>
      </c>
      <c r="Q102" s="18" t="s">
        <v>667</v>
      </c>
      <c r="R102" s="18" t="s">
        <v>666</v>
      </c>
      <c r="S102" s="18" t="s">
        <v>665</v>
      </c>
    </row>
    <row r="103" spans="1:19">
      <c r="A103" s="18" t="s">
        <v>77</v>
      </c>
      <c r="B103" s="18" t="s">
        <v>179</v>
      </c>
      <c r="C103" s="18" t="s">
        <v>144</v>
      </c>
      <c r="D103" s="18" t="s">
        <v>184</v>
      </c>
      <c r="E103" s="18" t="s">
        <v>115</v>
      </c>
      <c r="F103" s="18" t="s">
        <v>181</v>
      </c>
      <c r="G103" s="55">
        <v>43489</v>
      </c>
      <c r="I103" s="55">
        <v>43574</v>
      </c>
      <c r="J103" s="54">
        <v>-97000</v>
      </c>
      <c r="K103" s="18">
        <v>2000204327</v>
      </c>
      <c r="L103" s="18" t="s">
        <v>185</v>
      </c>
      <c r="M103" s="18" t="s">
        <v>118</v>
      </c>
      <c r="N103" s="54">
        <v>172</v>
      </c>
      <c r="O103" s="18" t="s">
        <v>119</v>
      </c>
      <c r="P103" s="18" t="s">
        <v>183</v>
      </c>
      <c r="Q103" s="18" t="s">
        <v>667</v>
      </c>
      <c r="R103" s="18" t="s">
        <v>666</v>
      </c>
      <c r="S103" s="18" t="s">
        <v>665</v>
      </c>
    </row>
    <row r="104" spans="1:19">
      <c r="A104" s="18" t="s">
        <v>80</v>
      </c>
      <c r="B104" s="18" t="s">
        <v>179</v>
      </c>
      <c r="C104" s="18" t="s">
        <v>144</v>
      </c>
      <c r="D104" s="18" t="s">
        <v>186</v>
      </c>
      <c r="E104" s="18" t="s">
        <v>115</v>
      </c>
      <c r="F104" s="18" t="s">
        <v>187</v>
      </c>
      <c r="G104" s="55">
        <v>43503</v>
      </c>
      <c r="I104" s="55">
        <v>43574</v>
      </c>
      <c r="J104" s="54">
        <v>-128825</v>
      </c>
      <c r="K104" s="18">
        <v>2000204327</v>
      </c>
      <c r="L104" s="18" t="s">
        <v>188</v>
      </c>
      <c r="M104" s="18" t="s">
        <v>118</v>
      </c>
      <c r="N104" s="54">
        <v>172</v>
      </c>
      <c r="O104" s="18" t="s">
        <v>119</v>
      </c>
      <c r="P104" s="18" t="s">
        <v>183</v>
      </c>
      <c r="Q104" s="18" t="s">
        <v>667</v>
      </c>
      <c r="R104" s="18" t="s">
        <v>666</v>
      </c>
      <c r="S104" s="18" t="s">
        <v>665</v>
      </c>
    </row>
    <row r="105" spans="1:19">
      <c r="A105" s="18" t="s">
        <v>82</v>
      </c>
      <c r="B105" s="18" t="s">
        <v>189</v>
      </c>
      <c r="C105" s="18" t="s">
        <v>144</v>
      </c>
      <c r="D105" s="18" t="s">
        <v>190</v>
      </c>
      <c r="E105" s="18" t="s">
        <v>115</v>
      </c>
      <c r="F105" s="18" t="s">
        <v>191</v>
      </c>
      <c r="G105" s="55">
        <v>43514</v>
      </c>
      <c r="I105" s="55">
        <v>43574</v>
      </c>
      <c r="J105" s="54">
        <v>-128515</v>
      </c>
      <c r="K105" s="18">
        <v>2000204327</v>
      </c>
      <c r="L105" s="18" t="s">
        <v>192</v>
      </c>
      <c r="M105" s="18" t="s">
        <v>118</v>
      </c>
      <c r="N105" s="54">
        <v>172</v>
      </c>
      <c r="O105" s="18" t="s">
        <v>119</v>
      </c>
      <c r="P105" s="18" t="s">
        <v>193</v>
      </c>
      <c r="Q105" s="18" t="s">
        <v>667</v>
      </c>
      <c r="R105" s="18" t="s">
        <v>666</v>
      </c>
      <c r="S105" s="18" t="s">
        <v>665</v>
      </c>
    </row>
    <row r="106" spans="1:19">
      <c r="A106" s="18" t="s">
        <v>63</v>
      </c>
      <c r="B106" s="18" t="s">
        <v>216</v>
      </c>
      <c r="C106" s="18" t="s">
        <v>113</v>
      </c>
      <c r="D106" s="18" t="s">
        <v>217</v>
      </c>
      <c r="E106" s="18" t="s">
        <v>115</v>
      </c>
      <c r="F106" s="18" t="s">
        <v>218</v>
      </c>
      <c r="G106" s="55">
        <v>43293</v>
      </c>
      <c r="I106" s="55">
        <v>43325</v>
      </c>
      <c r="J106" s="54">
        <v>-89384</v>
      </c>
      <c r="K106" s="18">
        <v>2000204327</v>
      </c>
      <c r="L106" s="18" t="s">
        <v>219</v>
      </c>
      <c r="M106" s="18" t="s">
        <v>118</v>
      </c>
      <c r="N106" s="54">
        <v>390</v>
      </c>
      <c r="O106" s="18" t="s">
        <v>119</v>
      </c>
      <c r="P106" s="18" t="s">
        <v>156</v>
      </c>
      <c r="Q106" s="18" t="s">
        <v>667</v>
      </c>
      <c r="R106" s="18" t="s">
        <v>666</v>
      </c>
      <c r="S106" s="18" t="s">
        <v>665</v>
      </c>
    </row>
    <row r="107" spans="1:19">
      <c r="A107" s="18" t="s">
        <v>52</v>
      </c>
      <c r="B107" s="18" t="s">
        <v>14</v>
      </c>
      <c r="C107" s="18" t="s">
        <v>220</v>
      </c>
      <c r="D107" s="18" t="s">
        <v>221</v>
      </c>
      <c r="E107" s="18" t="s">
        <v>222</v>
      </c>
      <c r="F107" s="18" t="s">
        <v>140</v>
      </c>
      <c r="G107" s="55">
        <v>43410</v>
      </c>
      <c r="I107" s="55">
        <v>43464</v>
      </c>
      <c r="J107" s="54">
        <v>-213876</v>
      </c>
      <c r="K107" s="18">
        <v>2000204327</v>
      </c>
      <c r="L107" s="18" t="s">
        <v>223</v>
      </c>
      <c r="M107" s="18" t="s">
        <v>118</v>
      </c>
      <c r="N107" s="54">
        <v>335</v>
      </c>
      <c r="O107" s="18" t="s">
        <v>224</v>
      </c>
      <c r="P107" s="18" t="s">
        <v>14</v>
      </c>
      <c r="Q107" s="18" t="s">
        <v>667</v>
      </c>
      <c r="R107" s="18" t="s">
        <v>666</v>
      </c>
      <c r="S107" s="18" t="s">
        <v>665</v>
      </c>
    </row>
    <row r="108" spans="1:19">
      <c r="A108" s="18" t="s">
        <v>842</v>
      </c>
      <c r="B108" s="18" t="s">
        <v>841</v>
      </c>
      <c r="C108" s="18" t="s">
        <v>144</v>
      </c>
      <c r="D108" s="18" t="s">
        <v>840</v>
      </c>
      <c r="E108" s="18" t="s">
        <v>244</v>
      </c>
      <c r="F108" s="18" t="s">
        <v>839</v>
      </c>
      <c r="G108" s="55">
        <v>43725</v>
      </c>
      <c r="I108" s="55">
        <v>43725</v>
      </c>
      <c r="J108" s="54">
        <v>5867760</v>
      </c>
      <c r="K108" s="18">
        <v>2000204327</v>
      </c>
      <c r="L108" s="18" t="s">
        <v>838</v>
      </c>
      <c r="M108" s="18" t="s">
        <v>247</v>
      </c>
      <c r="N108" s="54">
        <v>20</v>
      </c>
      <c r="O108" s="18" t="s">
        <v>248</v>
      </c>
      <c r="P108" s="18" t="s">
        <v>837</v>
      </c>
      <c r="Q108" s="18" t="s">
        <v>667</v>
      </c>
      <c r="R108" s="18" t="s">
        <v>666</v>
      </c>
      <c r="S108" s="18" t="s">
        <v>665</v>
      </c>
    </row>
    <row r="109" spans="1:19">
      <c r="A109" s="18" t="s">
        <v>72</v>
      </c>
      <c r="B109" s="18" t="s">
        <v>236</v>
      </c>
      <c r="C109" s="18" t="s">
        <v>113</v>
      </c>
      <c r="D109" s="18" t="s">
        <v>237</v>
      </c>
      <c r="E109" s="18" t="s">
        <v>115</v>
      </c>
      <c r="F109" s="18" t="s">
        <v>238</v>
      </c>
      <c r="G109" s="55">
        <v>43438</v>
      </c>
      <c r="I109" s="55">
        <v>43497</v>
      </c>
      <c r="J109" s="54">
        <v>-801651</v>
      </c>
      <c r="K109" s="18">
        <v>2000108142</v>
      </c>
      <c r="L109" s="18" t="s">
        <v>239</v>
      </c>
      <c r="M109" s="18" t="s">
        <v>118</v>
      </c>
      <c r="N109" s="54">
        <v>27</v>
      </c>
      <c r="O109" s="18" t="s">
        <v>240</v>
      </c>
      <c r="P109" s="18" t="s">
        <v>125</v>
      </c>
      <c r="Q109" s="18" t="s">
        <v>667</v>
      </c>
      <c r="R109" s="18" t="s">
        <v>666</v>
      </c>
      <c r="S109" s="18" t="s">
        <v>665</v>
      </c>
    </row>
    <row r="110" spans="1:19">
      <c r="A110" s="18" t="s">
        <v>827</v>
      </c>
      <c r="B110" s="18" t="s">
        <v>836</v>
      </c>
      <c r="C110" s="18" t="s">
        <v>144</v>
      </c>
      <c r="D110" s="18" t="s">
        <v>835</v>
      </c>
      <c r="E110" s="18" t="s">
        <v>822</v>
      </c>
      <c r="F110" s="18" t="s">
        <v>245</v>
      </c>
      <c r="G110" s="55">
        <v>43554</v>
      </c>
      <c r="I110" s="55">
        <v>43554</v>
      </c>
      <c r="J110" s="54">
        <v>-801651</v>
      </c>
      <c r="K110" s="18">
        <v>2000108142</v>
      </c>
      <c r="L110" s="18" t="s">
        <v>834</v>
      </c>
      <c r="M110" s="18" t="s">
        <v>118</v>
      </c>
      <c r="N110" s="54">
        <v>0</v>
      </c>
      <c r="O110" s="18" t="s">
        <v>240</v>
      </c>
      <c r="P110" s="18" t="s">
        <v>833</v>
      </c>
      <c r="Q110" s="18" t="s">
        <v>667</v>
      </c>
      <c r="R110" s="18" t="s">
        <v>666</v>
      </c>
      <c r="S110" s="18" t="s">
        <v>665</v>
      </c>
    </row>
    <row r="111" spans="1:19">
      <c r="A111" s="18" t="s">
        <v>827</v>
      </c>
      <c r="B111" s="18" t="s">
        <v>836</v>
      </c>
      <c r="C111" s="18" t="s">
        <v>113</v>
      </c>
      <c r="D111" s="18" t="s">
        <v>835</v>
      </c>
      <c r="E111" s="18" t="s">
        <v>822</v>
      </c>
      <c r="F111" s="18" t="s">
        <v>238</v>
      </c>
      <c r="G111" s="55">
        <v>43554</v>
      </c>
      <c r="I111" s="55">
        <v>43554</v>
      </c>
      <c r="J111" s="54">
        <v>801651</v>
      </c>
      <c r="K111" s="18">
        <v>2000108142</v>
      </c>
      <c r="L111" s="18" t="s">
        <v>834</v>
      </c>
      <c r="M111" s="18" t="s">
        <v>247</v>
      </c>
      <c r="N111" s="54">
        <v>0</v>
      </c>
      <c r="O111" s="18" t="s">
        <v>240</v>
      </c>
      <c r="P111" s="18" t="s">
        <v>833</v>
      </c>
      <c r="Q111" s="18" t="s">
        <v>667</v>
      </c>
      <c r="R111" s="18" t="s">
        <v>666</v>
      </c>
      <c r="S111" s="18" t="s">
        <v>665</v>
      </c>
    </row>
    <row r="112" spans="1:19">
      <c r="A112" s="18" t="s">
        <v>241</v>
      </c>
      <c r="B112" s="18" t="s">
        <v>242</v>
      </c>
      <c r="C112" s="18" t="s">
        <v>144</v>
      </c>
      <c r="D112" s="18" t="s">
        <v>243</v>
      </c>
      <c r="E112" s="18" t="s">
        <v>244</v>
      </c>
      <c r="F112" s="18" t="s">
        <v>245</v>
      </c>
      <c r="G112" s="55">
        <v>43531</v>
      </c>
      <c r="I112" s="55">
        <v>43531</v>
      </c>
      <c r="J112" s="54">
        <v>801651</v>
      </c>
      <c r="K112" s="18">
        <v>2000108142</v>
      </c>
      <c r="L112" s="18" t="s">
        <v>246</v>
      </c>
      <c r="M112" s="18" t="s">
        <v>247</v>
      </c>
      <c r="N112" s="54">
        <v>23</v>
      </c>
      <c r="O112" s="18" t="s">
        <v>248</v>
      </c>
      <c r="P112" s="18" t="s">
        <v>249</v>
      </c>
      <c r="Q112" s="18" t="s">
        <v>667</v>
      </c>
      <c r="R112" s="18" t="s">
        <v>666</v>
      </c>
      <c r="S112" s="18" t="s">
        <v>665</v>
      </c>
    </row>
    <row r="113" spans="1:19">
      <c r="A113" s="18" t="s">
        <v>75</v>
      </c>
      <c r="B113" s="18" t="s">
        <v>236</v>
      </c>
      <c r="C113" s="18" t="s">
        <v>113</v>
      </c>
      <c r="D113" s="18" t="s">
        <v>250</v>
      </c>
      <c r="E113" s="18" t="s">
        <v>115</v>
      </c>
      <c r="F113" s="18" t="s">
        <v>251</v>
      </c>
      <c r="G113" s="55">
        <v>43461</v>
      </c>
      <c r="I113" s="55">
        <v>43497</v>
      </c>
      <c r="J113" s="54">
        <v>-203209</v>
      </c>
      <c r="K113" s="18">
        <v>2000107735</v>
      </c>
      <c r="L113" s="18" t="s">
        <v>252</v>
      </c>
      <c r="M113" s="18" t="s">
        <v>118</v>
      </c>
      <c r="N113" s="54">
        <v>5</v>
      </c>
      <c r="O113" s="18" t="s">
        <v>253</v>
      </c>
      <c r="P113" s="18" t="s">
        <v>125</v>
      </c>
      <c r="Q113" s="18" t="s">
        <v>667</v>
      </c>
      <c r="R113" s="18" t="s">
        <v>666</v>
      </c>
      <c r="S113" s="18" t="s">
        <v>665</v>
      </c>
    </row>
    <row r="114" spans="1:19">
      <c r="A114" s="18" t="s">
        <v>74</v>
      </c>
      <c r="B114" s="18" t="s">
        <v>236</v>
      </c>
      <c r="C114" s="18" t="s">
        <v>113</v>
      </c>
      <c r="D114" s="18" t="s">
        <v>254</v>
      </c>
      <c r="E114" s="18" t="s">
        <v>115</v>
      </c>
      <c r="F114" s="18" t="s">
        <v>251</v>
      </c>
      <c r="G114" s="55">
        <v>43461</v>
      </c>
      <c r="I114" s="55">
        <v>43497</v>
      </c>
      <c r="J114" s="54">
        <v>-1943811</v>
      </c>
      <c r="K114" s="18">
        <v>2000107735</v>
      </c>
      <c r="L114" s="18" t="s">
        <v>252</v>
      </c>
      <c r="M114" s="18" t="s">
        <v>118</v>
      </c>
      <c r="N114" s="54">
        <v>5</v>
      </c>
      <c r="O114" s="18" t="s">
        <v>253</v>
      </c>
      <c r="P114" s="18" t="s">
        <v>125</v>
      </c>
      <c r="Q114" s="18" t="s">
        <v>667</v>
      </c>
      <c r="R114" s="18" t="s">
        <v>666</v>
      </c>
      <c r="S114" s="18" t="s">
        <v>665</v>
      </c>
    </row>
    <row r="115" spans="1:19">
      <c r="A115" s="18" t="s">
        <v>73</v>
      </c>
      <c r="B115" s="18" t="s">
        <v>236</v>
      </c>
      <c r="C115" s="18" t="s">
        <v>113</v>
      </c>
      <c r="D115" s="18" t="s">
        <v>255</v>
      </c>
      <c r="E115" s="18" t="s">
        <v>115</v>
      </c>
      <c r="F115" s="18" t="s">
        <v>169</v>
      </c>
      <c r="G115" s="55">
        <v>43454</v>
      </c>
      <c r="I115" s="55">
        <v>43497</v>
      </c>
      <c r="J115" s="54">
        <v>-338944</v>
      </c>
      <c r="K115" s="18">
        <v>2000107735</v>
      </c>
      <c r="L115" s="18" t="s">
        <v>256</v>
      </c>
      <c r="M115" s="18" t="s">
        <v>118</v>
      </c>
      <c r="N115" s="54">
        <v>5</v>
      </c>
      <c r="O115" s="18" t="s">
        <v>253</v>
      </c>
      <c r="P115" s="18" t="s">
        <v>125</v>
      </c>
      <c r="Q115" s="18" t="s">
        <v>667</v>
      </c>
      <c r="R115" s="18" t="s">
        <v>666</v>
      </c>
      <c r="S115" s="18" t="s">
        <v>665</v>
      </c>
    </row>
    <row r="116" spans="1:19">
      <c r="A116" s="18" t="s">
        <v>257</v>
      </c>
      <c r="B116" s="18" t="s">
        <v>258</v>
      </c>
      <c r="C116" s="18" t="s">
        <v>144</v>
      </c>
      <c r="D116" s="18" t="s">
        <v>259</v>
      </c>
      <c r="E116" s="18" t="s">
        <v>244</v>
      </c>
      <c r="F116" s="18" t="s">
        <v>260</v>
      </c>
      <c r="G116" s="55">
        <v>43531</v>
      </c>
      <c r="I116" s="55">
        <v>43531</v>
      </c>
      <c r="J116" s="54">
        <v>2485964</v>
      </c>
      <c r="K116" s="18">
        <v>2000107735</v>
      </c>
      <c r="L116" s="18" t="s">
        <v>246</v>
      </c>
      <c r="M116" s="18" t="s">
        <v>247</v>
      </c>
      <c r="N116" s="54">
        <v>1</v>
      </c>
      <c r="O116" s="18" t="s">
        <v>248</v>
      </c>
      <c r="P116" s="18" t="s">
        <v>261</v>
      </c>
      <c r="Q116" s="18" t="s">
        <v>667</v>
      </c>
      <c r="R116" s="18" t="s">
        <v>666</v>
      </c>
      <c r="S116" s="18" t="s">
        <v>665</v>
      </c>
    </row>
    <row r="117" spans="1:19">
      <c r="A117" s="18" t="s">
        <v>821</v>
      </c>
      <c r="B117" s="18" t="s">
        <v>261</v>
      </c>
      <c r="C117" s="18" t="s">
        <v>144</v>
      </c>
      <c r="D117" s="18" t="s">
        <v>832</v>
      </c>
      <c r="E117" s="18" t="s">
        <v>822</v>
      </c>
      <c r="F117" s="18" t="s">
        <v>260</v>
      </c>
      <c r="G117" s="55">
        <v>43531</v>
      </c>
      <c r="I117" s="55">
        <v>43532</v>
      </c>
      <c r="J117" s="54">
        <v>-2485964</v>
      </c>
      <c r="K117" s="18">
        <v>2000107735</v>
      </c>
      <c r="L117" s="18" t="s">
        <v>831</v>
      </c>
      <c r="M117" s="18" t="s">
        <v>118</v>
      </c>
      <c r="N117" s="54">
        <v>1</v>
      </c>
      <c r="O117" s="18" t="s">
        <v>253</v>
      </c>
      <c r="P117" s="18" t="s">
        <v>830</v>
      </c>
      <c r="Q117" s="18" t="s">
        <v>667</v>
      </c>
      <c r="R117" s="18" t="s">
        <v>666</v>
      </c>
      <c r="S117" s="18" t="s">
        <v>665</v>
      </c>
    </row>
    <row r="118" spans="1:19">
      <c r="A118" s="18" t="s">
        <v>821</v>
      </c>
      <c r="B118" s="18" t="s">
        <v>261</v>
      </c>
      <c r="C118" s="18" t="s">
        <v>113</v>
      </c>
      <c r="D118" s="18" t="s">
        <v>832</v>
      </c>
      <c r="E118" s="18" t="s">
        <v>822</v>
      </c>
      <c r="F118" s="18" t="s">
        <v>251</v>
      </c>
      <c r="G118" s="55">
        <v>43531</v>
      </c>
      <c r="I118" s="55">
        <v>43532</v>
      </c>
      <c r="J118" s="54">
        <v>2485964</v>
      </c>
      <c r="K118" s="18">
        <v>2000107735</v>
      </c>
      <c r="L118" s="18" t="s">
        <v>831</v>
      </c>
      <c r="M118" s="18" t="s">
        <v>247</v>
      </c>
      <c r="N118" s="54">
        <v>1</v>
      </c>
      <c r="O118" s="18" t="s">
        <v>253</v>
      </c>
      <c r="P118" s="18" t="s">
        <v>830</v>
      </c>
      <c r="Q118" s="18" t="s">
        <v>667</v>
      </c>
      <c r="R118" s="18" t="s">
        <v>666</v>
      </c>
      <c r="S118" s="18" t="s">
        <v>665</v>
      </c>
    </row>
    <row r="119" spans="1:19">
      <c r="A119" s="18" t="s">
        <v>71</v>
      </c>
      <c r="B119" s="18" t="s">
        <v>236</v>
      </c>
      <c r="C119" s="18" t="s">
        <v>113</v>
      </c>
      <c r="D119" s="18" t="s">
        <v>262</v>
      </c>
      <c r="E119" s="18" t="s">
        <v>115</v>
      </c>
      <c r="F119" s="18" t="s">
        <v>130</v>
      </c>
      <c r="G119" s="55">
        <v>43435</v>
      </c>
      <c r="I119" s="55">
        <v>43497</v>
      </c>
      <c r="J119" s="54">
        <v>-64766</v>
      </c>
      <c r="K119" s="18">
        <v>2000107137</v>
      </c>
      <c r="L119" s="18" t="s">
        <v>131</v>
      </c>
      <c r="M119" s="18" t="s">
        <v>118</v>
      </c>
      <c r="N119" s="54">
        <v>23</v>
      </c>
      <c r="O119" s="18" t="s">
        <v>263</v>
      </c>
      <c r="P119" s="18" t="s">
        <v>125</v>
      </c>
      <c r="Q119" s="18" t="s">
        <v>667</v>
      </c>
      <c r="R119" s="18" t="s">
        <v>666</v>
      </c>
      <c r="S119" s="18" t="s">
        <v>665</v>
      </c>
    </row>
    <row r="120" spans="1:19">
      <c r="A120" s="18" t="s">
        <v>264</v>
      </c>
      <c r="B120" s="18" t="s">
        <v>829</v>
      </c>
      <c r="C120" s="18" t="s">
        <v>144</v>
      </c>
      <c r="D120" s="18" t="s">
        <v>828</v>
      </c>
      <c r="E120" s="18" t="s">
        <v>822</v>
      </c>
      <c r="F120" s="18" t="s">
        <v>267</v>
      </c>
      <c r="G120" s="55">
        <v>43531</v>
      </c>
      <c r="I120" s="55">
        <v>43550</v>
      </c>
      <c r="J120" s="54">
        <v>-64766</v>
      </c>
      <c r="K120" s="18">
        <v>2000107137</v>
      </c>
      <c r="L120" s="18" t="s">
        <v>821</v>
      </c>
      <c r="M120" s="18" t="s">
        <v>118</v>
      </c>
      <c r="N120" s="54">
        <v>19</v>
      </c>
      <c r="O120" s="18" t="s">
        <v>673</v>
      </c>
      <c r="P120" s="18" t="s">
        <v>821</v>
      </c>
      <c r="Q120" s="18" t="s">
        <v>667</v>
      </c>
      <c r="R120" s="18" t="s">
        <v>666</v>
      </c>
      <c r="S120" s="18" t="s">
        <v>665</v>
      </c>
    </row>
    <row r="121" spans="1:19">
      <c r="A121" s="18" t="s">
        <v>264</v>
      </c>
      <c r="B121" s="18" t="s">
        <v>829</v>
      </c>
      <c r="C121" s="18" t="s">
        <v>113</v>
      </c>
      <c r="D121" s="18" t="s">
        <v>828</v>
      </c>
      <c r="E121" s="18" t="s">
        <v>822</v>
      </c>
      <c r="F121" s="18" t="s">
        <v>130</v>
      </c>
      <c r="G121" s="55">
        <v>43531</v>
      </c>
      <c r="I121" s="55">
        <v>43550</v>
      </c>
      <c r="J121" s="54">
        <v>64766</v>
      </c>
      <c r="K121" s="18">
        <v>2000107137</v>
      </c>
      <c r="L121" s="18" t="s">
        <v>821</v>
      </c>
      <c r="M121" s="18" t="s">
        <v>247</v>
      </c>
      <c r="N121" s="54">
        <v>19</v>
      </c>
      <c r="O121" s="18" t="s">
        <v>673</v>
      </c>
      <c r="P121" s="18" t="s">
        <v>821</v>
      </c>
      <c r="Q121" s="18" t="s">
        <v>667</v>
      </c>
      <c r="R121" s="18" t="s">
        <v>666</v>
      </c>
      <c r="S121" s="18" t="s">
        <v>665</v>
      </c>
    </row>
    <row r="122" spans="1:19">
      <c r="A122" s="18" t="s">
        <v>264</v>
      </c>
      <c r="B122" s="18" t="s">
        <v>265</v>
      </c>
      <c r="C122" s="18" t="s">
        <v>144</v>
      </c>
      <c r="D122" s="18" t="s">
        <v>266</v>
      </c>
      <c r="E122" s="18" t="s">
        <v>244</v>
      </c>
      <c r="F122" s="18" t="s">
        <v>267</v>
      </c>
      <c r="G122" s="55">
        <v>43531</v>
      </c>
      <c r="I122" s="55">
        <v>43531</v>
      </c>
      <c r="J122" s="54">
        <v>64766</v>
      </c>
      <c r="K122" s="18">
        <v>2000107137</v>
      </c>
      <c r="L122" s="18" t="s">
        <v>246</v>
      </c>
      <c r="M122" s="18" t="s">
        <v>247</v>
      </c>
      <c r="N122" s="54">
        <v>19</v>
      </c>
      <c r="O122" s="18" t="s">
        <v>248</v>
      </c>
      <c r="P122" s="18" t="s">
        <v>268</v>
      </c>
      <c r="Q122" s="18" t="s">
        <v>667</v>
      </c>
      <c r="R122" s="18" t="s">
        <v>666</v>
      </c>
      <c r="S122" s="18" t="s">
        <v>665</v>
      </c>
    </row>
    <row r="123" spans="1:19">
      <c r="A123" s="18" t="s">
        <v>56</v>
      </c>
      <c r="B123" s="18" t="s">
        <v>269</v>
      </c>
      <c r="C123" s="18" t="s">
        <v>113</v>
      </c>
      <c r="D123" s="18" t="s">
        <v>212</v>
      </c>
      <c r="E123" s="18" t="s">
        <v>115</v>
      </c>
      <c r="F123" s="18" t="s">
        <v>181</v>
      </c>
      <c r="G123" s="55">
        <v>43247</v>
      </c>
      <c r="I123" s="55">
        <v>43524</v>
      </c>
      <c r="J123" s="54">
        <v>-188488</v>
      </c>
      <c r="K123" s="18">
        <v>2000105477</v>
      </c>
      <c r="L123" s="18" t="s">
        <v>270</v>
      </c>
      <c r="M123" s="18" t="s">
        <v>118</v>
      </c>
      <c r="N123" s="54">
        <v>247</v>
      </c>
      <c r="O123" s="18" t="s">
        <v>215</v>
      </c>
      <c r="P123" s="18" t="s">
        <v>56</v>
      </c>
      <c r="Q123" s="18" t="s">
        <v>667</v>
      </c>
      <c r="R123" s="18" t="s">
        <v>666</v>
      </c>
      <c r="S123" s="18" t="s">
        <v>665</v>
      </c>
    </row>
    <row r="124" spans="1:19">
      <c r="A124" s="18" t="s">
        <v>827</v>
      </c>
      <c r="B124" s="18" t="s">
        <v>269</v>
      </c>
      <c r="C124" s="18" t="s">
        <v>300</v>
      </c>
      <c r="D124" s="18" t="s">
        <v>826</v>
      </c>
      <c r="E124" s="18" t="s">
        <v>822</v>
      </c>
      <c r="F124" s="18" t="s">
        <v>273</v>
      </c>
      <c r="G124" s="55">
        <v>43159</v>
      </c>
      <c r="I124" s="55">
        <v>43524</v>
      </c>
      <c r="J124" s="54">
        <v>126319</v>
      </c>
      <c r="K124" s="18">
        <v>2000105477</v>
      </c>
      <c r="L124" s="18" t="s">
        <v>825</v>
      </c>
      <c r="M124" s="18" t="s">
        <v>247</v>
      </c>
      <c r="N124" s="54">
        <v>365</v>
      </c>
      <c r="O124" s="18" t="s">
        <v>215</v>
      </c>
      <c r="P124" s="18" t="s">
        <v>824</v>
      </c>
      <c r="Q124" s="18" t="s">
        <v>667</v>
      </c>
      <c r="R124" s="18" t="s">
        <v>666</v>
      </c>
      <c r="S124" s="18" t="s">
        <v>665</v>
      </c>
    </row>
    <row r="125" spans="1:19">
      <c r="A125" s="18" t="s">
        <v>827</v>
      </c>
      <c r="B125" s="18" t="s">
        <v>269</v>
      </c>
      <c r="C125" s="18" t="s">
        <v>113</v>
      </c>
      <c r="D125" s="18" t="s">
        <v>826</v>
      </c>
      <c r="E125" s="18" t="s">
        <v>822</v>
      </c>
      <c r="F125" s="18" t="s">
        <v>273</v>
      </c>
      <c r="G125" s="55">
        <v>43159</v>
      </c>
      <c r="I125" s="55">
        <v>43524</v>
      </c>
      <c r="J125" s="54">
        <v>7460790</v>
      </c>
      <c r="K125" s="18">
        <v>2000105477</v>
      </c>
      <c r="L125" s="18" t="s">
        <v>825</v>
      </c>
      <c r="M125" s="18" t="s">
        <v>247</v>
      </c>
      <c r="N125" s="54">
        <v>365</v>
      </c>
      <c r="O125" s="18" t="s">
        <v>215</v>
      </c>
      <c r="P125" s="18" t="s">
        <v>824</v>
      </c>
      <c r="Q125" s="18" t="s">
        <v>667</v>
      </c>
      <c r="R125" s="18" t="s">
        <v>666</v>
      </c>
      <c r="S125" s="18" t="s">
        <v>665</v>
      </c>
    </row>
    <row r="126" spans="1:19">
      <c r="A126" s="18" t="s">
        <v>827</v>
      </c>
      <c r="B126" s="18" t="s">
        <v>269</v>
      </c>
      <c r="C126" s="18" t="s">
        <v>312</v>
      </c>
      <c r="D126" s="18" t="s">
        <v>826</v>
      </c>
      <c r="E126" s="18" t="s">
        <v>822</v>
      </c>
      <c r="F126" s="18" t="s">
        <v>245</v>
      </c>
      <c r="G126" s="55">
        <v>43159</v>
      </c>
      <c r="H126" s="18" t="s">
        <v>314</v>
      </c>
      <c r="I126" s="55">
        <v>43524</v>
      </c>
      <c r="J126" s="54">
        <v>-7587109</v>
      </c>
      <c r="K126" s="18">
        <v>2000105477</v>
      </c>
      <c r="L126" s="18" t="s">
        <v>825</v>
      </c>
      <c r="M126" s="18" t="s">
        <v>118</v>
      </c>
      <c r="N126" s="54">
        <v>365</v>
      </c>
      <c r="O126" s="18" t="s">
        <v>215</v>
      </c>
      <c r="P126" s="18" t="s">
        <v>824</v>
      </c>
      <c r="Q126" s="18" t="s">
        <v>667</v>
      </c>
      <c r="R126" s="18" t="s">
        <v>666</v>
      </c>
      <c r="S126" s="18" t="s">
        <v>665</v>
      </c>
    </row>
    <row r="127" spans="1:19">
      <c r="A127" s="18" t="s">
        <v>271</v>
      </c>
      <c r="B127" s="18" t="s">
        <v>135</v>
      </c>
      <c r="C127" s="18" t="s">
        <v>113</v>
      </c>
      <c r="D127" s="18" t="s">
        <v>272</v>
      </c>
      <c r="E127" s="18" t="s">
        <v>115</v>
      </c>
      <c r="F127" s="18" t="s">
        <v>273</v>
      </c>
      <c r="G127" s="55">
        <v>43139</v>
      </c>
      <c r="I127" s="55">
        <v>43171</v>
      </c>
      <c r="J127" s="54">
        <v>-795484</v>
      </c>
      <c r="K127" s="18">
        <v>2000105477</v>
      </c>
      <c r="L127" s="18" t="s">
        <v>274</v>
      </c>
      <c r="M127" s="18" t="s">
        <v>118</v>
      </c>
      <c r="N127" s="54">
        <v>323</v>
      </c>
      <c r="O127" s="18" t="s">
        <v>119</v>
      </c>
      <c r="P127" s="18" t="s">
        <v>125</v>
      </c>
      <c r="Q127" s="18" t="s">
        <v>667</v>
      </c>
      <c r="R127" s="18" t="s">
        <v>666</v>
      </c>
      <c r="S127" s="18" t="s">
        <v>665</v>
      </c>
    </row>
    <row r="128" spans="1:19">
      <c r="A128" s="18" t="s">
        <v>275</v>
      </c>
      <c r="B128" s="18" t="s">
        <v>135</v>
      </c>
      <c r="C128" s="18" t="s">
        <v>113</v>
      </c>
      <c r="D128" s="18" t="s">
        <v>276</v>
      </c>
      <c r="E128" s="18" t="s">
        <v>115</v>
      </c>
      <c r="F128" s="18" t="s">
        <v>277</v>
      </c>
      <c r="G128" s="55">
        <v>43139</v>
      </c>
      <c r="I128" s="55">
        <v>43171</v>
      </c>
      <c r="J128" s="54">
        <v>-218137</v>
      </c>
      <c r="K128" s="18">
        <v>2000105477</v>
      </c>
      <c r="L128" s="18" t="s">
        <v>278</v>
      </c>
      <c r="M128" s="18" t="s">
        <v>118</v>
      </c>
      <c r="N128" s="54">
        <v>323</v>
      </c>
      <c r="O128" s="18" t="s">
        <v>119</v>
      </c>
      <c r="P128" s="18" t="s">
        <v>125</v>
      </c>
      <c r="Q128" s="18" t="s">
        <v>667</v>
      </c>
      <c r="R128" s="18" t="s">
        <v>666</v>
      </c>
      <c r="S128" s="18" t="s">
        <v>665</v>
      </c>
    </row>
    <row r="129" spans="1:19">
      <c r="A129" s="18" t="s">
        <v>279</v>
      </c>
      <c r="B129" s="18" t="s">
        <v>280</v>
      </c>
      <c r="C129" s="18" t="s">
        <v>113</v>
      </c>
      <c r="D129" s="18" t="s">
        <v>281</v>
      </c>
      <c r="E129" s="18" t="s">
        <v>115</v>
      </c>
      <c r="F129" s="18" t="s">
        <v>181</v>
      </c>
      <c r="G129" s="55">
        <v>43094</v>
      </c>
      <c r="I129" s="55">
        <v>43192</v>
      </c>
      <c r="J129" s="54">
        <v>-127470</v>
      </c>
      <c r="K129" s="18">
        <v>2000105477</v>
      </c>
      <c r="L129" s="18" t="s">
        <v>282</v>
      </c>
      <c r="M129" s="18" t="s">
        <v>118</v>
      </c>
      <c r="N129" s="54">
        <v>315</v>
      </c>
      <c r="O129" s="18" t="s">
        <v>119</v>
      </c>
      <c r="P129" s="18" t="s">
        <v>198</v>
      </c>
      <c r="Q129" s="18" t="s">
        <v>667</v>
      </c>
      <c r="R129" s="18" t="s">
        <v>666</v>
      </c>
      <c r="S129" s="18" t="s">
        <v>665</v>
      </c>
    </row>
    <row r="130" spans="1:19">
      <c r="A130" s="18" t="s">
        <v>283</v>
      </c>
      <c r="B130" s="18" t="s">
        <v>280</v>
      </c>
      <c r="C130" s="18" t="s">
        <v>113</v>
      </c>
      <c r="D130" s="18" t="s">
        <v>284</v>
      </c>
      <c r="E130" s="18" t="s">
        <v>222</v>
      </c>
      <c r="F130" s="18" t="s">
        <v>127</v>
      </c>
      <c r="G130" s="55">
        <v>43410</v>
      </c>
      <c r="I130" s="55">
        <v>43464</v>
      </c>
      <c r="J130" s="54">
        <v>-5621468</v>
      </c>
      <c r="K130" s="18">
        <v>2000105477</v>
      </c>
      <c r="L130" s="18" t="s">
        <v>285</v>
      </c>
      <c r="M130" s="18" t="s">
        <v>118</v>
      </c>
      <c r="N130" s="54">
        <v>315</v>
      </c>
      <c r="O130" s="18" t="s">
        <v>224</v>
      </c>
      <c r="P130" s="18" t="s">
        <v>14</v>
      </c>
      <c r="Q130" s="18" t="s">
        <v>667</v>
      </c>
      <c r="R130" s="18" t="s">
        <v>666</v>
      </c>
      <c r="S130" s="18" t="s">
        <v>665</v>
      </c>
    </row>
    <row r="131" spans="1:19">
      <c r="A131" s="18" t="s">
        <v>287</v>
      </c>
      <c r="B131" s="18" t="s">
        <v>288</v>
      </c>
      <c r="C131" s="18" t="s">
        <v>113</v>
      </c>
      <c r="D131" s="18" t="s">
        <v>289</v>
      </c>
      <c r="E131" s="18" t="s">
        <v>115</v>
      </c>
      <c r="F131" s="18" t="s">
        <v>290</v>
      </c>
      <c r="G131" s="55">
        <v>43203</v>
      </c>
      <c r="I131" s="55">
        <v>43252</v>
      </c>
      <c r="J131" s="54">
        <v>-65580</v>
      </c>
      <c r="K131" s="18">
        <v>2000105477</v>
      </c>
      <c r="L131" s="18" t="s">
        <v>291</v>
      </c>
      <c r="M131" s="18" t="s">
        <v>118</v>
      </c>
      <c r="N131" s="54">
        <v>259</v>
      </c>
      <c r="O131" s="18" t="s">
        <v>119</v>
      </c>
      <c r="P131" s="18" t="s">
        <v>198</v>
      </c>
      <c r="Q131" s="18" t="s">
        <v>667</v>
      </c>
      <c r="R131" s="18" t="s">
        <v>666</v>
      </c>
      <c r="S131" s="18" t="s">
        <v>665</v>
      </c>
    </row>
    <row r="132" spans="1:19">
      <c r="A132" s="18" t="s">
        <v>292</v>
      </c>
      <c r="B132" s="18" t="s">
        <v>211</v>
      </c>
      <c r="C132" s="18" t="s">
        <v>113</v>
      </c>
      <c r="D132" s="18" t="s">
        <v>293</v>
      </c>
      <c r="E132" s="18" t="s">
        <v>115</v>
      </c>
      <c r="F132" s="18" t="s">
        <v>181</v>
      </c>
      <c r="G132" s="55">
        <v>43224</v>
      </c>
      <c r="I132" s="55">
        <v>43283</v>
      </c>
      <c r="J132" s="54">
        <v>-104226</v>
      </c>
      <c r="K132" s="18">
        <v>2000105477</v>
      </c>
      <c r="L132" s="18" t="s">
        <v>294</v>
      </c>
      <c r="M132" s="18" t="s">
        <v>118</v>
      </c>
      <c r="N132" s="54">
        <v>225</v>
      </c>
      <c r="O132" s="18" t="s">
        <v>119</v>
      </c>
      <c r="P132" s="18" t="s">
        <v>198</v>
      </c>
      <c r="Q132" s="18" t="s">
        <v>667</v>
      </c>
      <c r="R132" s="18" t="s">
        <v>666</v>
      </c>
      <c r="S132" s="18" t="s">
        <v>665</v>
      </c>
    </row>
    <row r="133" spans="1:19">
      <c r="A133" s="18" t="s">
        <v>295</v>
      </c>
      <c r="B133" s="18" t="s">
        <v>296</v>
      </c>
      <c r="C133" s="18" t="s">
        <v>113</v>
      </c>
      <c r="D133" s="18" t="s">
        <v>297</v>
      </c>
      <c r="E133" s="18" t="s">
        <v>115</v>
      </c>
      <c r="F133" s="18" t="s">
        <v>273</v>
      </c>
      <c r="G133" s="55">
        <v>43277</v>
      </c>
      <c r="I133" s="55">
        <v>43314</v>
      </c>
      <c r="J133" s="54">
        <v>-64100</v>
      </c>
      <c r="K133" s="18">
        <v>2000105477</v>
      </c>
      <c r="L133" s="18" t="s">
        <v>298</v>
      </c>
      <c r="M133" s="18" t="s">
        <v>118</v>
      </c>
      <c r="N133" s="54">
        <v>195</v>
      </c>
      <c r="O133" s="18" t="s">
        <v>119</v>
      </c>
      <c r="P133" s="18" t="s">
        <v>156</v>
      </c>
      <c r="Q133" s="18" t="s">
        <v>667</v>
      </c>
      <c r="R133" s="18" t="s">
        <v>666</v>
      </c>
      <c r="S133" s="18" t="s">
        <v>665</v>
      </c>
    </row>
    <row r="134" spans="1:19">
      <c r="A134" s="18" t="s">
        <v>299</v>
      </c>
      <c r="B134" s="18" t="s">
        <v>296</v>
      </c>
      <c r="C134" s="18" t="s">
        <v>300</v>
      </c>
      <c r="D134" s="18" t="s">
        <v>301</v>
      </c>
      <c r="E134" s="18" t="s">
        <v>115</v>
      </c>
      <c r="F134" s="18" t="s">
        <v>273</v>
      </c>
      <c r="G134" s="55">
        <v>43278</v>
      </c>
      <c r="I134" s="55">
        <v>43314</v>
      </c>
      <c r="J134" s="54">
        <v>-126319</v>
      </c>
      <c r="K134" s="18">
        <v>2000105477</v>
      </c>
      <c r="L134" s="18" t="s">
        <v>298</v>
      </c>
      <c r="M134" s="18" t="s">
        <v>118</v>
      </c>
      <c r="N134" s="54">
        <v>195</v>
      </c>
      <c r="O134" s="18" t="s">
        <v>119</v>
      </c>
      <c r="P134" s="18" t="s">
        <v>156</v>
      </c>
      <c r="Q134" s="18" t="s">
        <v>667</v>
      </c>
      <c r="R134" s="18" t="s">
        <v>666</v>
      </c>
      <c r="S134" s="18" t="s">
        <v>665</v>
      </c>
    </row>
    <row r="135" spans="1:19">
      <c r="A135" s="18" t="s">
        <v>302</v>
      </c>
      <c r="B135" s="18" t="s">
        <v>216</v>
      </c>
      <c r="C135" s="18" t="s">
        <v>113</v>
      </c>
      <c r="D135" s="18" t="s">
        <v>303</v>
      </c>
      <c r="E135" s="18" t="s">
        <v>227</v>
      </c>
      <c r="F135" s="18" t="s">
        <v>150</v>
      </c>
      <c r="G135" s="55">
        <v>43441</v>
      </c>
      <c r="I135" s="55">
        <v>43462</v>
      </c>
      <c r="J135" s="54">
        <v>-144844</v>
      </c>
      <c r="K135" s="18">
        <v>2000105477</v>
      </c>
      <c r="L135" s="18" t="s">
        <v>304</v>
      </c>
      <c r="M135" s="18" t="s">
        <v>118</v>
      </c>
      <c r="N135" s="54">
        <v>169</v>
      </c>
      <c r="O135" s="18" t="s">
        <v>263</v>
      </c>
      <c r="P135" s="18" t="s">
        <v>306</v>
      </c>
      <c r="Q135" s="18" t="s">
        <v>667</v>
      </c>
      <c r="R135" s="18" t="s">
        <v>666</v>
      </c>
      <c r="S135" s="18" t="s">
        <v>665</v>
      </c>
    </row>
    <row r="136" spans="1:19">
      <c r="A136" s="18" t="s">
        <v>307</v>
      </c>
      <c r="B136" s="18" t="s">
        <v>216</v>
      </c>
      <c r="C136" s="18" t="s">
        <v>113</v>
      </c>
      <c r="D136" s="18" t="s">
        <v>308</v>
      </c>
      <c r="E136" s="18" t="s">
        <v>115</v>
      </c>
      <c r="F136" s="18" t="s">
        <v>309</v>
      </c>
      <c r="G136" s="55">
        <v>43291</v>
      </c>
      <c r="I136" s="55">
        <v>43325</v>
      </c>
      <c r="J136" s="54">
        <v>-130993</v>
      </c>
      <c r="K136" s="18">
        <v>2000105477</v>
      </c>
      <c r="L136" s="18" t="s">
        <v>310</v>
      </c>
      <c r="M136" s="18" t="s">
        <v>118</v>
      </c>
      <c r="N136" s="54">
        <v>169</v>
      </c>
      <c r="O136" s="18" t="s">
        <v>119</v>
      </c>
      <c r="P136" s="18" t="s">
        <v>156</v>
      </c>
      <c r="Q136" s="18" t="s">
        <v>667</v>
      </c>
      <c r="R136" s="18" t="s">
        <v>666</v>
      </c>
      <c r="S136" s="18" t="s">
        <v>665</v>
      </c>
    </row>
    <row r="137" spans="1:19">
      <c r="A137" s="18" t="s">
        <v>311</v>
      </c>
      <c r="B137" s="18" t="s">
        <v>242</v>
      </c>
      <c r="C137" s="18" t="s">
        <v>312</v>
      </c>
      <c r="D137" s="18" t="s">
        <v>313</v>
      </c>
      <c r="E137" s="18" t="s">
        <v>244</v>
      </c>
      <c r="F137" s="18" t="s">
        <v>245</v>
      </c>
      <c r="G137" s="55">
        <v>43195</v>
      </c>
      <c r="H137" s="18" t="s">
        <v>314</v>
      </c>
      <c r="I137" s="55">
        <v>43195</v>
      </c>
      <c r="J137" s="54">
        <v>7587109</v>
      </c>
      <c r="K137" s="18">
        <v>2000105477</v>
      </c>
      <c r="L137" s="18" t="s">
        <v>315</v>
      </c>
      <c r="M137" s="18" t="s">
        <v>247</v>
      </c>
      <c r="N137" s="54">
        <v>0</v>
      </c>
      <c r="O137" s="18" t="s">
        <v>248</v>
      </c>
      <c r="P137" s="18" t="s">
        <v>242</v>
      </c>
      <c r="Q137" s="18" t="s">
        <v>667</v>
      </c>
      <c r="R137" s="18" t="s">
        <v>666</v>
      </c>
      <c r="S137" s="18" t="s">
        <v>665</v>
      </c>
    </row>
    <row r="138" spans="1:19">
      <c r="A138" s="18" t="s">
        <v>65</v>
      </c>
      <c r="B138" s="18" t="s">
        <v>316</v>
      </c>
      <c r="C138" s="18" t="s">
        <v>113</v>
      </c>
      <c r="D138" s="18" t="s">
        <v>317</v>
      </c>
      <c r="E138" s="18" t="s">
        <v>115</v>
      </c>
      <c r="F138" s="18" t="s">
        <v>231</v>
      </c>
      <c r="G138" s="55">
        <v>43330</v>
      </c>
      <c r="I138" s="55">
        <v>43437</v>
      </c>
      <c r="J138" s="54">
        <v>-997345</v>
      </c>
      <c r="K138" s="18">
        <v>2000070105</v>
      </c>
      <c r="L138" s="18" t="s">
        <v>318</v>
      </c>
      <c r="M138" s="18" t="s">
        <v>118</v>
      </c>
      <c r="N138" s="54">
        <v>27</v>
      </c>
      <c r="O138" s="18" t="s">
        <v>263</v>
      </c>
      <c r="P138" s="18" t="s">
        <v>198</v>
      </c>
      <c r="Q138" s="18" t="s">
        <v>667</v>
      </c>
      <c r="R138" s="18" t="s">
        <v>666</v>
      </c>
      <c r="S138" s="18" t="s">
        <v>665</v>
      </c>
    </row>
    <row r="139" spans="1:19">
      <c r="A139" s="18" t="s">
        <v>319</v>
      </c>
      <c r="B139" s="18" t="s">
        <v>316</v>
      </c>
      <c r="C139" s="18" t="s">
        <v>113</v>
      </c>
      <c r="D139" s="18" t="s">
        <v>320</v>
      </c>
      <c r="E139" s="18" t="s">
        <v>115</v>
      </c>
      <c r="F139" s="18" t="s">
        <v>169</v>
      </c>
      <c r="G139" s="55">
        <v>43313</v>
      </c>
      <c r="I139" s="55">
        <v>43437</v>
      </c>
      <c r="J139" s="54">
        <v>-158200</v>
      </c>
      <c r="K139" s="18">
        <v>2000070105</v>
      </c>
      <c r="L139" s="18" t="s">
        <v>174</v>
      </c>
      <c r="M139" s="18" t="s">
        <v>118</v>
      </c>
      <c r="N139" s="54">
        <v>27</v>
      </c>
      <c r="O139" s="18" t="s">
        <v>263</v>
      </c>
      <c r="P139" s="18" t="s">
        <v>198</v>
      </c>
      <c r="Q139" s="18" t="s">
        <v>667</v>
      </c>
      <c r="R139" s="18" t="s">
        <v>666</v>
      </c>
      <c r="S139" s="18" t="s">
        <v>665</v>
      </c>
    </row>
    <row r="140" spans="1:19">
      <c r="A140" s="18" t="s">
        <v>321</v>
      </c>
      <c r="B140" s="18" t="s">
        <v>316</v>
      </c>
      <c r="C140" s="18" t="s">
        <v>113</v>
      </c>
      <c r="D140" s="18" t="s">
        <v>322</v>
      </c>
      <c r="E140" s="18" t="s">
        <v>115</v>
      </c>
      <c r="F140" s="18" t="s">
        <v>169</v>
      </c>
      <c r="G140" s="55">
        <v>43320</v>
      </c>
      <c r="I140" s="55">
        <v>43437</v>
      </c>
      <c r="J140" s="54">
        <v>-144191</v>
      </c>
      <c r="K140" s="18">
        <v>2000070105</v>
      </c>
      <c r="L140" s="18" t="s">
        <v>323</v>
      </c>
      <c r="M140" s="18" t="s">
        <v>118</v>
      </c>
      <c r="N140" s="54">
        <v>27</v>
      </c>
      <c r="O140" s="18" t="s">
        <v>263</v>
      </c>
      <c r="P140" s="18" t="s">
        <v>198</v>
      </c>
      <c r="Q140" s="18" t="s">
        <v>667</v>
      </c>
      <c r="R140" s="18" t="s">
        <v>666</v>
      </c>
      <c r="S140" s="18" t="s">
        <v>665</v>
      </c>
    </row>
    <row r="141" spans="1:19">
      <c r="A141" s="18" t="s">
        <v>324</v>
      </c>
      <c r="B141" s="18" t="s">
        <v>316</v>
      </c>
      <c r="C141" s="18" t="s">
        <v>113</v>
      </c>
      <c r="D141" s="18" t="s">
        <v>325</v>
      </c>
      <c r="E141" s="18" t="s">
        <v>115</v>
      </c>
      <c r="F141" s="18" t="s">
        <v>169</v>
      </c>
      <c r="G141" s="55">
        <v>43323</v>
      </c>
      <c r="I141" s="55">
        <v>43437</v>
      </c>
      <c r="J141" s="54">
        <v>-589692</v>
      </c>
      <c r="K141" s="18">
        <v>2000070105</v>
      </c>
      <c r="L141" s="18" t="s">
        <v>323</v>
      </c>
      <c r="M141" s="18" t="s">
        <v>118</v>
      </c>
      <c r="N141" s="54">
        <v>27</v>
      </c>
      <c r="O141" s="18" t="s">
        <v>263</v>
      </c>
      <c r="P141" s="18" t="s">
        <v>198</v>
      </c>
      <c r="Q141" s="18" t="s">
        <v>667</v>
      </c>
      <c r="R141" s="18" t="s">
        <v>666</v>
      </c>
      <c r="S141" s="18" t="s">
        <v>665</v>
      </c>
    </row>
    <row r="142" spans="1:19">
      <c r="A142" s="18" t="s">
        <v>326</v>
      </c>
      <c r="B142" s="18" t="s">
        <v>316</v>
      </c>
      <c r="C142" s="18" t="s">
        <v>113</v>
      </c>
      <c r="D142" s="18" t="s">
        <v>327</v>
      </c>
      <c r="E142" s="18" t="s">
        <v>115</v>
      </c>
      <c r="F142" s="18" t="s">
        <v>328</v>
      </c>
      <c r="G142" s="55">
        <v>43323</v>
      </c>
      <c r="I142" s="55">
        <v>43437</v>
      </c>
      <c r="J142" s="54">
        <v>-119216</v>
      </c>
      <c r="K142" s="18">
        <v>2000070105</v>
      </c>
      <c r="L142" s="18" t="s">
        <v>329</v>
      </c>
      <c r="M142" s="18" t="s">
        <v>118</v>
      </c>
      <c r="N142" s="54">
        <v>27</v>
      </c>
      <c r="O142" s="18" t="s">
        <v>263</v>
      </c>
      <c r="P142" s="18" t="s">
        <v>198</v>
      </c>
      <c r="Q142" s="18" t="s">
        <v>667</v>
      </c>
      <c r="R142" s="18" t="s">
        <v>666</v>
      </c>
      <c r="S142" s="18" t="s">
        <v>665</v>
      </c>
    </row>
    <row r="143" spans="1:19">
      <c r="A143" s="18" t="s">
        <v>330</v>
      </c>
      <c r="B143" s="18" t="s">
        <v>316</v>
      </c>
      <c r="C143" s="18" t="s">
        <v>144</v>
      </c>
      <c r="D143" s="18" t="s">
        <v>331</v>
      </c>
      <c r="E143" s="18" t="s">
        <v>115</v>
      </c>
      <c r="F143" s="18" t="s">
        <v>332</v>
      </c>
      <c r="G143" s="55">
        <v>43335</v>
      </c>
      <c r="I143" s="55">
        <v>43437</v>
      </c>
      <c r="J143" s="54">
        <v>-106303</v>
      </c>
      <c r="K143" s="18">
        <v>2000070105</v>
      </c>
      <c r="L143" s="18" t="s">
        <v>333</v>
      </c>
      <c r="M143" s="18" t="s">
        <v>118</v>
      </c>
      <c r="N143" s="54">
        <v>27</v>
      </c>
      <c r="O143" s="18" t="s">
        <v>263</v>
      </c>
      <c r="P143" s="18" t="s">
        <v>198</v>
      </c>
      <c r="Q143" s="18" t="s">
        <v>667</v>
      </c>
      <c r="R143" s="18" t="s">
        <v>666</v>
      </c>
      <c r="S143" s="18" t="s">
        <v>665</v>
      </c>
    </row>
    <row r="144" spans="1:19">
      <c r="A144" s="18" t="s">
        <v>334</v>
      </c>
      <c r="B144" s="18" t="s">
        <v>316</v>
      </c>
      <c r="C144" s="18" t="s">
        <v>113</v>
      </c>
      <c r="D144" s="18" t="s">
        <v>335</v>
      </c>
      <c r="E144" s="18" t="s">
        <v>115</v>
      </c>
      <c r="F144" s="18" t="s">
        <v>150</v>
      </c>
      <c r="G144" s="55">
        <v>43339</v>
      </c>
      <c r="I144" s="55">
        <v>43437</v>
      </c>
      <c r="J144" s="54">
        <v>-67383</v>
      </c>
      <c r="K144" s="18">
        <v>2000070105</v>
      </c>
      <c r="L144" s="18" t="s">
        <v>151</v>
      </c>
      <c r="M144" s="18" t="s">
        <v>118</v>
      </c>
      <c r="N144" s="54">
        <v>27</v>
      </c>
      <c r="O144" s="18" t="s">
        <v>263</v>
      </c>
      <c r="P144" s="18" t="s">
        <v>198</v>
      </c>
      <c r="Q144" s="18" t="s">
        <v>667</v>
      </c>
      <c r="R144" s="18" t="s">
        <v>666</v>
      </c>
      <c r="S144" s="18" t="s">
        <v>665</v>
      </c>
    </row>
    <row r="145" spans="1:19">
      <c r="A145" s="18" t="s">
        <v>382</v>
      </c>
      <c r="B145" s="18" t="s">
        <v>391</v>
      </c>
      <c r="C145" s="18" t="s">
        <v>144</v>
      </c>
      <c r="D145" s="18" t="s">
        <v>823</v>
      </c>
      <c r="E145" s="18" t="s">
        <v>822</v>
      </c>
      <c r="F145" s="18" t="s">
        <v>332</v>
      </c>
      <c r="G145" s="55">
        <v>43441</v>
      </c>
      <c r="I145" s="55">
        <v>43462</v>
      </c>
      <c r="J145" s="54">
        <v>-5943753</v>
      </c>
      <c r="K145" s="18">
        <v>2000070105</v>
      </c>
      <c r="L145" s="18" t="s">
        <v>821</v>
      </c>
      <c r="M145" s="18" t="s">
        <v>118</v>
      </c>
      <c r="N145" s="54">
        <v>21</v>
      </c>
      <c r="O145" s="18" t="s">
        <v>263</v>
      </c>
      <c r="P145" s="18" t="s">
        <v>821</v>
      </c>
      <c r="Q145" s="18" t="s">
        <v>667</v>
      </c>
      <c r="R145" s="18" t="s">
        <v>666</v>
      </c>
      <c r="S145" s="18" t="s">
        <v>665</v>
      </c>
    </row>
    <row r="146" spans="1:19">
      <c r="A146" s="18" t="s">
        <v>382</v>
      </c>
      <c r="B146" s="18" t="s">
        <v>391</v>
      </c>
      <c r="C146" s="18" t="s">
        <v>113</v>
      </c>
      <c r="D146" s="18" t="s">
        <v>823</v>
      </c>
      <c r="E146" s="18" t="s">
        <v>822</v>
      </c>
      <c r="F146" s="18" t="s">
        <v>376</v>
      </c>
      <c r="G146" s="55">
        <v>43441</v>
      </c>
      <c r="I146" s="55">
        <v>43462</v>
      </c>
      <c r="J146" s="54">
        <v>5943753</v>
      </c>
      <c r="K146" s="18">
        <v>2000070105</v>
      </c>
      <c r="L146" s="18" t="s">
        <v>821</v>
      </c>
      <c r="M146" s="18" t="s">
        <v>247</v>
      </c>
      <c r="N146" s="54">
        <v>21</v>
      </c>
      <c r="O146" s="18" t="s">
        <v>263</v>
      </c>
      <c r="P146" s="18" t="s">
        <v>821</v>
      </c>
      <c r="Q146" s="18" t="s">
        <v>667</v>
      </c>
      <c r="R146" s="18" t="s">
        <v>666</v>
      </c>
      <c r="S146" s="18" t="s">
        <v>665</v>
      </c>
    </row>
    <row r="147" spans="1:19">
      <c r="A147" s="18" t="s">
        <v>336</v>
      </c>
      <c r="B147" s="18" t="s">
        <v>135</v>
      </c>
      <c r="C147" s="18" t="s">
        <v>113</v>
      </c>
      <c r="D147" s="18" t="s">
        <v>337</v>
      </c>
      <c r="E147" s="18" t="s">
        <v>115</v>
      </c>
      <c r="F147" s="18" t="s">
        <v>130</v>
      </c>
      <c r="G147" s="55">
        <v>43159</v>
      </c>
      <c r="I147" s="55">
        <v>43171</v>
      </c>
      <c r="J147" s="54">
        <v>-770834</v>
      </c>
      <c r="K147" s="18">
        <v>2000070105</v>
      </c>
      <c r="L147" s="18" t="s">
        <v>338</v>
      </c>
      <c r="M147" s="18" t="s">
        <v>118</v>
      </c>
      <c r="N147" s="54">
        <v>261</v>
      </c>
      <c r="O147" s="18" t="s">
        <v>119</v>
      </c>
      <c r="P147" s="18" t="s">
        <v>125</v>
      </c>
      <c r="Q147" s="18" t="s">
        <v>667</v>
      </c>
      <c r="R147" s="18" t="s">
        <v>666</v>
      </c>
      <c r="S147" s="18" t="s">
        <v>665</v>
      </c>
    </row>
    <row r="148" spans="1:19">
      <c r="A148" s="18" t="s">
        <v>339</v>
      </c>
      <c r="B148" s="18" t="s">
        <v>135</v>
      </c>
      <c r="C148" s="18" t="s">
        <v>113</v>
      </c>
      <c r="D148" s="18" t="s">
        <v>340</v>
      </c>
      <c r="E148" s="18" t="s">
        <v>115</v>
      </c>
      <c r="F148" s="18" t="s">
        <v>130</v>
      </c>
      <c r="G148" s="55">
        <v>43159</v>
      </c>
      <c r="I148" s="55">
        <v>43171</v>
      </c>
      <c r="J148" s="54">
        <v>-880600</v>
      </c>
      <c r="K148" s="18">
        <v>2000070105</v>
      </c>
      <c r="L148" s="18" t="s">
        <v>341</v>
      </c>
      <c r="M148" s="18" t="s">
        <v>118</v>
      </c>
      <c r="N148" s="54">
        <v>261</v>
      </c>
      <c r="O148" s="18" t="s">
        <v>119</v>
      </c>
      <c r="P148" s="18" t="s">
        <v>125</v>
      </c>
      <c r="Q148" s="18" t="s">
        <v>667</v>
      </c>
      <c r="R148" s="18" t="s">
        <v>666</v>
      </c>
      <c r="S148" s="18" t="s">
        <v>665</v>
      </c>
    </row>
    <row r="149" spans="1:19">
      <c r="A149" s="18" t="s">
        <v>342</v>
      </c>
      <c r="B149" s="18" t="s">
        <v>280</v>
      </c>
      <c r="C149" s="18" t="s">
        <v>113</v>
      </c>
      <c r="D149" s="18" t="s">
        <v>343</v>
      </c>
      <c r="E149" s="18" t="s">
        <v>115</v>
      </c>
      <c r="F149" s="18" t="s">
        <v>169</v>
      </c>
      <c r="G149" s="55">
        <v>43076</v>
      </c>
      <c r="I149" s="55">
        <v>43192</v>
      </c>
      <c r="J149" s="54">
        <v>-100900</v>
      </c>
      <c r="K149" s="18">
        <v>2000070105</v>
      </c>
      <c r="L149" s="18" t="s">
        <v>344</v>
      </c>
      <c r="M149" s="18" t="s">
        <v>118</v>
      </c>
      <c r="N149" s="54">
        <v>253</v>
      </c>
      <c r="O149" s="18" t="s">
        <v>119</v>
      </c>
      <c r="P149" s="18" t="s">
        <v>198</v>
      </c>
      <c r="Q149" s="18" t="s">
        <v>667</v>
      </c>
      <c r="R149" s="18" t="s">
        <v>666</v>
      </c>
      <c r="S149" s="18" t="s">
        <v>665</v>
      </c>
    </row>
    <row r="150" spans="1:19">
      <c r="A150" s="18" t="s">
        <v>345</v>
      </c>
      <c r="B150" s="18" t="s">
        <v>194</v>
      </c>
      <c r="C150" s="18" t="s">
        <v>113</v>
      </c>
      <c r="D150" s="18" t="s">
        <v>346</v>
      </c>
      <c r="E150" s="18" t="s">
        <v>115</v>
      </c>
      <c r="F150" s="18" t="s">
        <v>169</v>
      </c>
      <c r="G150" s="55">
        <v>43048</v>
      </c>
      <c r="I150" s="55">
        <v>43179</v>
      </c>
      <c r="J150" s="54">
        <v>-144800</v>
      </c>
      <c r="K150" s="18">
        <v>2000070105</v>
      </c>
      <c r="L150" s="18" t="s">
        <v>347</v>
      </c>
      <c r="M150" s="18" t="s">
        <v>118</v>
      </c>
      <c r="N150" s="54">
        <v>253</v>
      </c>
      <c r="O150" s="18" t="s">
        <v>119</v>
      </c>
      <c r="P150" s="18" t="s">
        <v>198</v>
      </c>
      <c r="Q150" s="18" t="s">
        <v>667</v>
      </c>
      <c r="R150" s="18" t="s">
        <v>666</v>
      </c>
      <c r="S150" s="18" t="s">
        <v>665</v>
      </c>
    </row>
    <row r="151" spans="1:19">
      <c r="A151" s="18" t="s">
        <v>348</v>
      </c>
      <c r="B151" s="18" t="s">
        <v>194</v>
      </c>
      <c r="C151" s="18" t="s">
        <v>113</v>
      </c>
      <c r="D151" s="18" t="s">
        <v>349</v>
      </c>
      <c r="E151" s="18" t="s">
        <v>115</v>
      </c>
      <c r="F151" s="18" t="s">
        <v>169</v>
      </c>
      <c r="G151" s="55">
        <v>43053</v>
      </c>
      <c r="I151" s="55">
        <v>43179</v>
      </c>
      <c r="J151" s="54">
        <v>-1068572</v>
      </c>
      <c r="K151" s="18">
        <v>2000070105</v>
      </c>
      <c r="L151" s="18" t="s">
        <v>347</v>
      </c>
      <c r="M151" s="18" t="s">
        <v>118</v>
      </c>
      <c r="N151" s="54">
        <v>253</v>
      </c>
      <c r="O151" s="18" t="s">
        <v>119</v>
      </c>
      <c r="P151" s="18" t="s">
        <v>198</v>
      </c>
      <c r="Q151" s="18" t="s">
        <v>667</v>
      </c>
      <c r="R151" s="18" t="s">
        <v>666</v>
      </c>
      <c r="S151" s="18" t="s">
        <v>665</v>
      </c>
    </row>
    <row r="152" spans="1:19">
      <c r="A152" s="18" t="s">
        <v>350</v>
      </c>
      <c r="B152" s="18" t="s">
        <v>351</v>
      </c>
      <c r="C152" s="18" t="s">
        <v>144</v>
      </c>
      <c r="D152" s="18" t="s">
        <v>352</v>
      </c>
      <c r="E152" s="18" t="s">
        <v>115</v>
      </c>
      <c r="F152" s="18" t="s">
        <v>353</v>
      </c>
      <c r="G152" s="55">
        <v>43177</v>
      </c>
      <c r="I152" s="55">
        <v>43253</v>
      </c>
      <c r="J152" s="54">
        <v>-235896</v>
      </c>
      <c r="K152" s="18">
        <v>2000070105</v>
      </c>
      <c r="L152" s="18" t="s">
        <v>354</v>
      </c>
      <c r="M152" s="18" t="s">
        <v>118</v>
      </c>
      <c r="N152" s="54">
        <v>226</v>
      </c>
      <c r="O152" s="18" t="s">
        <v>119</v>
      </c>
      <c r="P152" s="18" t="s">
        <v>355</v>
      </c>
      <c r="Q152" s="18" t="s">
        <v>667</v>
      </c>
      <c r="R152" s="18" t="s">
        <v>666</v>
      </c>
      <c r="S152" s="18" t="s">
        <v>665</v>
      </c>
    </row>
    <row r="153" spans="1:19">
      <c r="A153" s="18" t="s">
        <v>356</v>
      </c>
      <c r="B153" s="18" t="s">
        <v>288</v>
      </c>
      <c r="C153" s="18" t="s">
        <v>144</v>
      </c>
      <c r="D153" s="18" t="s">
        <v>357</v>
      </c>
      <c r="E153" s="18" t="s">
        <v>115</v>
      </c>
      <c r="F153" s="18" t="s">
        <v>332</v>
      </c>
      <c r="G153" s="55">
        <v>43203</v>
      </c>
      <c r="I153" s="55">
        <v>43252</v>
      </c>
      <c r="J153" s="54">
        <v>-1598199</v>
      </c>
      <c r="K153" s="18">
        <v>2000070105</v>
      </c>
      <c r="L153" s="18" t="s">
        <v>358</v>
      </c>
      <c r="M153" s="18" t="s">
        <v>118</v>
      </c>
      <c r="N153" s="54">
        <v>197</v>
      </c>
      <c r="O153" s="18" t="s">
        <v>119</v>
      </c>
      <c r="P153" s="18" t="s">
        <v>198</v>
      </c>
      <c r="Q153" s="18" t="s">
        <v>667</v>
      </c>
      <c r="R153" s="18" t="s">
        <v>666</v>
      </c>
      <c r="S153" s="18" t="s">
        <v>665</v>
      </c>
    </row>
    <row r="154" spans="1:19">
      <c r="A154" s="18" t="s">
        <v>359</v>
      </c>
      <c r="B154" s="18" t="s">
        <v>288</v>
      </c>
      <c r="C154" s="18" t="s">
        <v>113</v>
      </c>
      <c r="D154" s="18" t="s">
        <v>360</v>
      </c>
      <c r="E154" s="18" t="s">
        <v>115</v>
      </c>
      <c r="F154" s="18" t="s">
        <v>328</v>
      </c>
      <c r="G154" s="55">
        <v>43205</v>
      </c>
      <c r="I154" s="55">
        <v>43252</v>
      </c>
      <c r="J154" s="54">
        <v>-107155</v>
      </c>
      <c r="K154" s="18">
        <v>2000070105</v>
      </c>
      <c r="L154" s="18" t="s">
        <v>361</v>
      </c>
      <c r="M154" s="18" t="s">
        <v>118</v>
      </c>
      <c r="N154" s="54">
        <v>197</v>
      </c>
      <c r="O154" s="18" t="s">
        <v>119</v>
      </c>
      <c r="P154" s="18" t="s">
        <v>198</v>
      </c>
      <c r="Q154" s="18" t="s">
        <v>667</v>
      </c>
      <c r="R154" s="18" t="s">
        <v>666</v>
      </c>
      <c r="S154" s="18" t="s">
        <v>665</v>
      </c>
    </row>
    <row r="155" spans="1:19">
      <c r="A155" s="18" t="s">
        <v>362</v>
      </c>
      <c r="B155" s="18" t="s">
        <v>288</v>
      </c>
      <c r="C155" s="18" t="s">
        <v>113</v>
      </c>
      <c r="D155" s="18" t="s">
        <v>363</v>
      </c>
      <c r="E155" s="18" t="s">
        <v>115</v>
      </c>
      <c r="F155" s="18" t="s">
        <v>169</v>
      </c>
      <c r="G155" s="55">
        <v>43205</v>
      </c>
      <c r="I155" s="55">
        <v>43252</v>
      </c>
      <c r="J155" s="54">
        <v>-191410</v>
      </c>
      <c r="K155" s="18">
        <v>2000070105</v>
      </c>
      <c r="L155" s="18" t="s">
        <v>364</v>
      </c>
      <c r="M155" s="18" t="s">
        <v>118</v>
      </c>
      <c r="N155" s="54">
        <v>197</v>
      </c>
      <c r="O155" s="18" t="s">
        <v>119</v>
      </c>
      <c r="P155" s="18" t="s">
        <v>198</v>
      </c>
      <c r="Q155" s="18" t="s">
        <v>667</v>
      </c>
      <c r="R155" s="18" t="s">
        <v>666</v>
      </c>
      <c r="S155" s="18" t="s">
        <v>665</v>
      </c>
    </row>
    <row r="156" spans="1:19">
      <c r="A156" s="18" t="s">
        <v>365</v>
      </c>
      <c r="B156" s="18" t="s">
        <v>211</v>
      </c>
      <c r="C156" s="18" t="s">
        <v>113</v>
      </c>
      <c r="D156" s="18" t="s">
        <v>366</v>
      </c>
      <c r="E156" s="18" t="s">
        <v>115</v>
      </c>
      <c r="F156" s="18" t="s">
        <v>169</v>
      </c>
      <c r="G156" s="55">
        <v>43229</v>
      </c>
      <c r="I156" s="55">
        <v>43283</v>
      </c>
      <c r="J156" s="54">
        <v>-137534</v>
      </c>
      <c r="K156" s="18">
        <v>2000070105</v>
      </c>
      <c r="L156" s="18" t="s">
        <v>367</v>
      </c>
      <c r="M156" s="18" t="s">
        <v>118</v>
      </c>
      <c r="N156" s="54">
        <v>163</v>
      </c>
      <c r="O156" s="18" t="s">
        <v>119</v>
      </c>
      <c r="P156" s="18" t="s">
        <v>198</v>
      </c>
      <c r="Q156" s="18" t="s">
        <v>667</v>
      </c>
      <c r="R156" s="18" t="s">
        <v>666</v>
      </c>
      <c r="S156" s="18" t="s">
        <v>665</v>
      </c>
    </row>
    <row r="157" spans="1:19">
      <c r="A157" s="18" t="s">
        <v>368</v>
      </c>
      <c r="B157" s="18" t="s">
        <v>211</v>
      </c>
      <c r="C157" s="18" t="s">
        <v>144</v>
      </c>
      <c r="D157" s="18" t="s">
        <v>369</v>
      </c>
      <c r="E157" s="18" t="s">
        <v>115</v>
      </c>
      <c r="F157" s="18" t="s">
        <v>332</v>
      </c>
      <c r="G157" s="55">
        <v>43240</v>
      </c>
      <c r="I157" s="55">
        <v>43283</v>
      </c>
      <c r="J157" s="54">
        <v>-115849</v>
      </c>
      <c r="K157" s="18">
        <v>2000070105</v>
      </c>
      <c r="L157" s="18" t="s">
        <v>358</v>
      </c>
      <c r="M157" s="18" t="s">
        <v>118</v>
      </c>
      <c r="N157" s="54">
        <v>163</v>
      </c>
      <c r="O157" s="18" t="s">
        <v>119</v>
      </c>
      <c r="P157" s="18" t="s">
        <v>198</v>
      </c>
      <c r="Q157" s="18" t="s">
        <v>667</v>
      </c>
      <c r="R157" s="18" t="s">
        <v>666</v>
      </c>
      <c r="S157" s="18" t="s">
        <v>665</v>
      </c>
    </row>
    <row r="158" spans="1:19">
      <c r="A158" s="18" t="s">
        <v>370</v>
      </c>
      <c r="B158" s="18" t="s">
        <v>296</v>
      </c>
      <c r="C158" s="18" t="s">
        <v>113</v>
      </c>
      <c r="D158" s="18" t="s">
        <v>371</v>
      </c>
      <c r="E158" s="18" t="s">
        <v>115</v>
      </c>
      <c r="F158" s="18" t="s">
        <v>372</v>
      </c>
      <c r="G158" s="55">
        <v>43271</v>
      </c>
      <c r="I158" s="55">
        <v>43314</v>
      </c>
      <c r="J158" s="54">
        <v>-64100</v>
      </c>
      <c r="K158" s="18">
        <v>2000070105</v>
      </c>
      <c r="L158" s="18" t="s">
        <v>373</v>
      </c>
      <c r="M158" s="18" t="s">
        <v>118</v>
      </c>
      <c r="N158" s="54">
        <v>133</v>
      </c>
      <c r="O158" s="18" t="s">
        <v>119</v>
      </c>
      <c r="P158" s="18" t="s">
        <v>156</v>
      </c>
      <c r="Q158" s="18" t="s">
        <v>667</v>
      </c>
      <c r="R158" s="18" t="s">
        <v>666</v>
      </c>
      <c r="S158" s="18" t="s">
        <v>665</v>
      </c>
    </row>
    <row r="159" spans="1:19">
      <c r="A159" s="18" t="s">
        <v>374</v>
      </c>
      <c r="B159" s="18" t="s">
        <v>296</v>
      </c>
      <c r="C159" s="18" t="s">
        <v>113</v>
      </c>
      <c r="D159" s="18" t="s">
        <v>375</v>
      </c>
      <c r="E159" s="18" t="s">
        <v>115</v>
      </c>
      <c r="F159" s="18" t="s">
        <v>376</v>
      </c>
      <c r="G159" s="55">
        <v>43280</v>
      </c>
      <c r="I159" s="55">
        <v>43314</v>
      </c>
      <c r="J159" s="54">
        <v>-99741</v>
      </c>
      <c r="K159" s="18">
        <v>2000070105</v>
      </c>
      <c r="L159" s="18" t="s">
        <v>377</v>
      </c>
      <c r="M159" s="18" t="s">
        <v>118</v>
      </c>
      <c r="N159" s="54">
        <v>133</v>
      </c>
      <c r="O159" s="18" t="s">
        <v>119</v>
      </c>
      <c r="P159" s="18" t="s">
        <v>156</v>
      </c>
      <c r="Q159" s="18" t="s">
        <v>667</v>
      </c>
      <c r="R159" s="18" t="s">
        <v>666</v>
      </c>
      <c r="S159" s="18" t="s">
        <v>665</v>
      </c>
    </row>
    <row r="160" spans="1:19">
      <c r="A160" s="18" t="s">
        <v>302</v>
      </c>
      <c r="B160" s="18" t="s">
        <v>216</v>
      </c>
      <c r="C160" s="18" t="s">
        <v>113</v>
      </c>
      <c r="D160" s="18" t="s">
        <v>303</v>
      </c>
      <c r="E160" s="18" t="s">
        <v>227</v>
      </c>
      <c r="F160" s="18" t="s">
        <v>150</v>
      </c>
      <c r="G160" s="55">
        <v>43441</v>
      </c>
      <c r="I160" s="55">
        <v>43462</v>
      </c>
      <c r="J160" s="54">
        <v>-196219</v>
      </c>
      <c r="K160" s="18">
        <v>2000070105</v>
      </c>
      <c r="L160" s="18" t="s">
        <v>378</v>
      </c>
      <c r="M160" s="18" t="s">
        <v>118</v>
      </c>
      <c r="N160" s="54">
        <v>-60</v>
      </c>
      <c r="O160" s="18" t="s">
        <v>263</v>
      </c>
      <c r="P160" s="18" t="s">
        <v>306</v>
      </c>
      <c r="Q160" s="18" t="s">
        <v>667</v>
      </c>
      <c r="R160" s="18" t="s">
        <v>666</v>
      </c>
      <c r="S160" s="18" t="s">
        <v>665</v>
      </c>
    </row>
    <row r="161" spans="1:19">
      <c r="A161" s="18" t="s">
        <v>379</v>
      </c>
      <c r="B161" s="18" t="s">
        <v>216</v>
      </c>
      <c r="C161" s="18" t="s">
        <v>113</v>
      </c>
      <c r="D161" s="18" t="s">
        <v>380</v>
      </c>
      <c r="E161" s="18" t="s">
        <v>115</v>
      </c>
      <c r="F161" s="18" t="s">
        <v>130</v>
      </c>
      <c r="G161" s="55">
        <v>43304</v>
      </c>
      <c r="I161" s="55">
        <v>43325</v>
      </c>
      <c r="J161" s="54">
        <v>-105861</v>
      </c>
      <c r="K161" s="18">
        <v>2000070105</v>
      </c>
      <c r="L161" s="18" t="s">
        <v>381</v>
      </c>
      <c r="M161" s="18" t="s">
        <v>118</v>
      </c>
      <c r="N161" s="54">
        <v>107</v>
      </c>
      <c r="O161" s="18" t="s">
        <v>119</v>
      </c>
      <c r="P161" s="18" t="s">
        <v>156</v>
      </c>
      <c r="Q161" s="18" t="s">
        <v>667</v>
      </c>
      <c r="R161" s="18" t="s">
        <v>666</v>
      </c>
      <c r="S161" s="18" t="s">
        <v>665</v>
      </c>
    </row>
    <row r="162" spans="1:19">
      <c r="A162" s="18" t="s">
        <v>382</v>
      </c>
      <c r="B162" s="18" t="s">
        <v>265</v>
      </c>
      <c r="C162" s="18" t="s">
        <v>144</v>
      </c>
      <c r="D162" s="18" t="s">
        <v>383</v>
      </c>
      <c r="E162" s="18" t="s">
        <v>244</v>
      </c>
      <c r="F162" s="18" t="s">
        <v>267</v>
      </c>
      <c r="G162" s="55">
        <v>43441</v>
      </c>
      <c r="I162" s="55">
        <v>43441</v>
      </c>
      <c r="J162" s="54">
        <v>8000000</v>
      </c>
      <c r="K162" s="18">
        <v>2000070105</v>
      </c>
      <c r="L162" s="18" t="s">
        <v>384</v>
      </c>
      <c r="M162" s="18" t="s">
        <v>247</v>
      </c>
      <c r="N162" s="54">
        <v>21</v>
      </c>
      <c r="O162" s="18" t="s">
        <v>248</v>
      </c>
      <c r="P162" s="18" t="s">
        <v>265</v>
      </c>
      <c r="Q162" s="18" t="s">
        <v>667</v>
      </c>
      <c r="R162" s="18" t="s">
        <v>666</v>
      </c>
      <c r="S162" s="18" t="s">
        <v>665</v>
      </c>
    </row>
    <row r="167" spans="1:19">
      <c r="A167" s="56" t="s">
        <v>96</v>
      </c>
      <c r="B167" s="56" t="s">
        <v>97</v>
      </c>
      <c r="C167" s="56" t="s">
        <v>98</v>
      </c>
      <c r="D167" s="56" t="s">
        <v>99</v>
      </c>
      <c r="E167" s="56" t="s">
        <v>100</v>
      </c>
      <c r="F167" s="56" t="s">
        <v>101</v>
      </c>
      <c r="G167" s="56" t="s">
        <v>102</v>
      </c>
      <c r="H167" s="56" t="s">
        <v>103</v>
      </c>
      <c r="I167" s="56" t="s">
        <v>104</v>
      </c>
      <c r="J167" s="56" t="s">
        <v>105</v>
      </c>
      <c r="K167" s="56" t="s">
        <v>106</v>
      </c>
      <c r="L167" s="56" t="s">
        <v>107</v>
      </c>
      <c r="M167" s="56" t="s">
        <v>108</v>
      </c>
      <c r="N167" s="56" t="s">
        <v>109</v>
      </c>
      <c r="O167" s="56" t="s">
        <v>110</v>
      </c>
      <c r="P167" s="56" t="s">
        <v>111</v>
      </c>
      <c r="Q167" s="56" t="s">
        <v>761</v>
      </c>
      <c r="R167" s="56" t="s">
        <v>760</v>
      </c>
      <c r="S167" s="56" t="s">
        <v>759</v>
      </c>
    </row>
    <row r="168" spans="1:19">
      <c r="A168" s="18" t="s">
        <v>385</v>
      </c>
      <c r="B168" s="18" t="s">
        <v>258</v>
      </c>
      <c r="C168" s="18" t="s">
        <v>312</v>
      </c>
      <c r="D168" s="18" t="s">
        <v>386</v>
      </c>
      <c r="E168" s="18" t="s">
        <v>244</v>
      </c>
      <c r="F168" s="18" t="s">
        <v>260</v>
      </c>
      <c r="G168" s="55">
        <v>43047</v>
      </c>
      <c r="H168" s="18" t="s">
        <v>314</v>
      </c>
      <c r="I168" s="55">
        <v>43047</v>
      </c>
      <c r="J168" s="54">
        <v>3000000</v>
      </c>
      <c r="K168" s="18">
        <v>4800002784</v>
      </c>
      <c r="L168" s="18" t="s">
        <v>387</v>
      </c>
      <c r="M168" s="18" t="s">
        <v>247</v>
      </c>
      <c r="N168" s="54">
        <v>0</v>
      </c>
      <c r="O168" s="18" t="s">
        <v>248</v>
      </c>
      <c r="P168" s="18" t="s">
        <v>258</v>
      </c>
      <c r="Q168" s="18" t="s">
        <v>667</v>
      </c>
      <c r="R168" s="18" t="s">
        <v>666</v>
      </c>
      <c r="S168" s="18" t="s">
        <v>665</v>
      </c>
    </row>
    <row r="169" spans="1:19">
      <c r="A169" s="18" t="s">
        <v>385</v>
      </c>
      <c r="B169" s="18" t="s">
        <v>258</v>
      </c>
      <c r="C169" s="18" t="s">
        <v>312</v>
      </c>
      <c r="D169" s="18" t="s">
        <v>388</v>
      </c>
      <c r="E169" s="18" t="s">
        <v>389</v>
      </c>
      <c r="F169" s="18" t="s">
        <v>260</v>
      </c>
      <c r="G169" s="55">
        <v>43047</v>
      </c>
      <c r="H169" s="18" t="s">
        <v>314</v>
      </c>
      <c r="I169" s="55">
        <v>43221</v>
      </c>
      <c r="J169" s="54">
        <v>-3000000</v>
      </c>
      <c r="K169" s="18">
        <v>4800002784</v>
      </c>
      <c r="L169" s="18" t="s">
        <v>387</v>
      </c>
      <c r="M169" s="18" t="s">
        <v>118</v>
      </c>
      <c r="N169" s="54">
        <v>174</v>
      </c>
      <c r="O169" s="18" t="s">
        <v>253</v>
      </c>
      <c r="P169" s="18" t="s">
        <v>390</v>
      </c>
      <c r="Q169" s="18" t="s">
        <v>667</v>
      </c>
      <c r="R169" s="18" t="s">
        <v>666</v>
      </c>
      <c r="S169" s="18" t="s">
        <v>665</v>
      </c>
    </row>
    <row r="175" spans="1:19">
      <c r="A175" s="56" t="s">
        <v>96</v>
      </c>
      <c r="B175" s="56" t="s">
        <v>97</v>
      </c>
      <c r="C175" s="56" t="s">
        <v>98</v>
      </c>
      <c r="D175" s="56" t="s">
        <v>99</v>
      </c>
      <c r="E175" s="56" t="s">
        <v>100</v>
      </c>
      <c r="F175" s="56" t="s">
        <v>101</v>
      </c>
      <c r="G175" s="56" t="s">
        <v>102</v>
      </c>
      <c r="H175" s="56" t="s">
        <v>103</v>
      </c>
      <c r="I175" s="56" t="s">
        <v>104</v>
      </c>
      <c r="J175" s="56" t="s">
        <v>105</v>
      </c>
      <c r="K175" s="56" t="s">
        <v>106</v>
      </c>
      <c r="L175" s="56" t="s">
        <v>107</v>
      </c>
      <c r="M175" s="56" t="s">
        <v>108</v>
      </c>
      <c r="N175" s="56" t="s">
        <v>109</v>
      </c>
      <c r="O175" s="56" t="s">
        <v>110</v>
      </c>
      <c r="P175" s="56" t="s">
        <v>111</v>
      </c>
      <c r="Q175" s="56" t="s">
        <v>761</v>
      </c>
      <c r="R175" s="56" t="s">
        <v>760</v>
      </c>
      <c r="S175" s="56" t="s">
        <v>759</v>
      </c>
    </row>
    <row r="176" spans="1:19">
      <c r="A176" s="18" t="s">
        <v>302</v>
      </c>
      <c r="B176" s="18" t="s">
        <v>391</v>
      </c>
      <c r="C176" s="18" t="s">
        <v>113</v>
      </c>
      <c r="D176" s="18" t="s">
        <v>303</v>
      </c>
      <c r="E176" s="18" t="s">
        <v>227</v>
      </c>
      <c r="F176" s="18" t="s">
        <v>150</v>
      </c>
      <c r="G176" s="55">
        <v>43441</v>
      </c>
      <c r="I176" s="55">
        <v>43462</v>
      </c>
      <c r="J176" s="54">
        <v>341063</v>
      </c>
      <c r="K176" s="18">
        <v>103876306</v>
      </c>
      <c r="L176" s="18" t="s">
        <v>378</v>
      </c>
      <c r="M176" s="18" t="s">
        <v>247</v>
      </c>
      <c r="N176" s="54">
        <v>21</v>
      </c>
      <c r="O176" s="18" t="s">
        <v>263</v>
      </c>
      <c r="P176" s="18" t="s">
        <v>306</v>
      </c>
      <c r="Q176" s="18" t="s">
        <v>667</v>
      </c>
      <c r="R176" s="18" t="s">
        <v>666</v>
      </c>
      <c r="S176" s="18" t="s">
        <v>665</v>
      </c>
    </row>
    <row r="177" spans="1:19">
      <c r="A177" s="18" t="s">
        <v>302</v>
      </c>
      <c r="B177" s="18" t="s">
        <v>216</v>
      </c>
      <c r="C177" s="18" t="s">
        <v>113</v>
      </c>
      <c r="D177" s="18" t="s">
        <v>305</v>
      </c>
      <c r="E177" s="18" t="s">
        <v>115</v>
      </c>
      <c r="F177" s="18" t="s">
        <v>150</v>
      </c>
      <c r="G177" s="55">
        <v>43305</v>
      </c>
      <c r="I177" s="55">
        <v>43325</v>
      </c>
      <c r="J177" s="54">
        <v>-341063</v>
      </c>
      <c r="K177" s="18">
        <v>103876306</v>
      </c>
      <c r="L177" s="18" t="s">
        <v>392</v>
      </c>
      <c r="M177" s="18" t="s">
        <v>118</v>
      </c>
      <c r="N177" s="54">
        <v>107</v>
      </c>
      <c r="O177" s="18" t="s">
        <v>119</v>
      </c>
      <c r="P177" s="18" t="s">
        <v>156</v>
      </c>
      <c r="Q177" s="18" t="s">
        <v>667</v>
      </c>
      <c r="R177" s="18" t="s">
        <v>666</v>
      </c>
      <c r="S177" s="18" t="s">
        <v>665</v>
      </c>
    </row>
    <row r="178" spans="1:19">
      <c r="A178" s="18" t="s">
        <v>57</v>
      </c>
      <c r="B178" s="18" t="s">
        <v>393</v>
      </c>
      <c r="C178" s="18" t="s">
        <v>234</v>
      </c>
      <c r="D178" s="18" t="s">
        <v>226</v>
      </c>
      <c r="E178" s="18" t="s">
        <v>227</v>
      </c>
      <c r="F178" s="18" t="s">
        <v>162</v>
      </c>
      <c r="G178" s="55">
        <v>43592</v>
      </c>
      <c r="I178" s="55">
        <v>43643</v>
      </c>
      <c r="J178" s="54">
        <v>4855400</v>
      </c>
      <c r="K178" s="18">
        <v>104365412</v>
      </c>
      <c r="L178" s="18" t="s">
        <v>229</v>
      </c>
      <c r="M178" s="18" t="s">
        <v>247</v>
      </c>
      <c r="N178" s="54">
        <v>51</v>
      </c>
      <c r="O178" s="18" t="s">
        <v>228</v>
      </c>
      <c r="P178" s="18" t="s">
        <v>229</v>
      </c>
      <c r="Q178" s="18" t="s">
        <v>667</v>
      </c>
      <c r="R178" s="18" t="s">
        <v>666</v>
      </c>
      <c r="S178" s="18" t="s">
        <v>665</v>
      </c>
    </row>
    <row r="179" spans="1:19">
      <c r="A179" s="18" t="s">
        <v>57</v>
      </c>
      <c r="B179" s="18" t="s">
        <v>160</v>
      </c>
      <c r="C179" s="18" t="s">
        <v>234</v>
      </c>
      <c r="D179" s="18" t="s">
        <v>161</v>
      </c>
      <c r="E179" s="18" t="s">
        <v>115</v>
      </c>
      <c r="F179" s="18" t="s">
        <v>162</v>
      </c>
      <c r="G179" s="55">
        <v>43378</v>
      </c>
      <c r="I179" s="55">
        <v>43574</v>
      </c>
      <c r="J179" s="54">
        <v>-4855400</v>
      </c>
      <c r="K179" s="18">
        <v>104365412</v>
      </c>
      <c r="L179" s="18" t="s">
        <v>394</v>
      </c>
      <c r="M179" s="18" t="s">
        <v>118</v>
      </c>
      <c r="N179" s="54">
        <v>62</v>
      </c>
      <c r="O179" s="18" t="s">
        <v>119</v>
      </c>
      <c r="P179" s="18" t="s">
        <v>164</v>
      </c>
      <c r="Q179" s="18" t="s">
        <v>667</v>
      </c>
      <c r="R179" s="18" t="s">
        <v>666</v>
      </c>
      <c r="S179" s="18" t="s">
        <v>665</v>
      </c>
    </row>
    <row r="180" spans="1:19">
      <c r="A180" s="18" t="s">
        <v>62</v>
      </c>
      <c r="B180" s="18" t="s">
        <v>820</v>
      </c>
      <c r="C180" s="18" t="s">
        <v>144</v>
      </c>
      <c r="D180" s="18" t="s">
        <v>819</v>
      </c>
      <c r="E180" s="18" t="s">
        <v>227</v>
      </c>
      <c r="F180" s="18" t="s">
        <v>150</v>
      </c>
      <c r="G180" s="55">
        <v>43395</v>
      </c>
      <c r="I180" s="55">
        <v>43745</v>
      </c>
      <c r="J180" s="54">
        <v>1830086</v>
      </c>
      <c r="K180" s="18">
        <v>105039540</v>
      </c>
      <c r="L180" s="18" t="s">
        <v>818</v>
      </c>
      <c r="M180" s="18" t="s">
        <v>247</v>
      </c>
      <c r="N180" s="54">
        <v>350</v>
      </c>
      <c r="O180" s="18" t="s">
        <v>673</v>
      </c>
      <c r="P180" s="18" t="s">
        <v>148</v>
      </c>
      <c r="Q180" s="18" t="s">
        <v>667</v>
      </c>
      <c r="R180" s="18" t="s">
        <v>666</v>
      </c>
      <c r="S180" s="18" t="s">
        <v>665</v>
      </c>
    </row>
    <row r="181" spans="1:19">
      <c r="A181" s="18" t="s">
        <v>62</v>
      </c>
      <c r="B181" s="18" t="s">
        <v>143</v>
      </c>
      <c r="C181" s="18" t="s">
        <v>144</v>
      </c>
      <c r="D181" s="18" t="s">
        <v>149</v>
      </c>
      <c r="E181" s="18" t="s">
        <v>115</v>
      </c>
      <c r="F181" s="18" t="s">
        <v>150</v>
      </c>
      <c r="G181" s="55">
        <v>43395</v>
      </c>
      <c r="I181" s="55">
        <v>43574</v>
      </c>
      <c r="J181" s="54">
        <v>-1830086</v>
      </c>
      <c r="K181" s="18">
        <v>105039540</v>
      </c>
      <c r="L181" s="18" t="s">
        <v>151</v>
      </c>
      <c r="M181" s="18" t="s">
        <v>118</v>
      </c>
      <c r="N181" s="54">
        <v>172</v>
      </c>
      <c r="O181" s="18" t="s">
        <v>119</v>
      </c>
      <c r="P181" s="18" t="s">
        <v>148</v>
      </c>
      <c r="Q181" s="18" t="s">
        <v>667</v>
      </c>
      <c r="R181" s="18" t="s">
        <v>666</v>
      </c>
      <c r="S181" s="18" t="s">
        <v>665</v>
      </c>
    </row>
    <row r="182" spans="1:19">
      <c r="A182" s="18" t="s">
        <v>78</v>
      </c>
      <c r="B182" s="18" t="s">
        <v>815</v>
      </c>
      <c r="C182" s="18" t="s">
        <v>113</v>
      </c>
      <c r="D182" s="18" t="s">
        <v>817</v>
      </c>
      <c r="E182" s="18" t="s">
        <v>227</v>
      </c>
      <c r="F182" s="18" t="s">
        <v>169</v>
      </c>
      <c r="G182" s="55">
        <v>43498</v>
      </c>
      <c r="I182" s="55">
        <v>43804</v>
      </c>
      <c r="J182" s="54">
        <v>652053</v>
      </c>
      <c r="K182" s="18">
        <v>105067610</v>
      </c>
      <c r="L182" s="18" t="s">
        <v>816</v>
      </c>
      <c r="M182" s="18" t="s">
        <v>247</v>
      </c>
      <c r="N182" s="54">
        <v>306</v>
      </c>
      <c r="O182" s="18" t="s">
        <v>263</v>
      </c>
      <c r="P182" s="18" t="s">
        <v>120</v>
      </c>
      <c r="Q182" s="18" t="s">
        <v>667</v>
      </c>
      <c r="R182" s="18" t="s">
        <v>666</v>
      </c>
      <c r="S182" s="18" t="s">
        <v>665</v>
      </c>
    </row>
    <row r="183" spans="1:19">
      <c r="A183" s="18" t="s">
        <v>78</v>
      </c>
      <c r="B183" s="18" t="s">
        <v>167</v>
      </c>
      <c r="C183" s="18" t="s">
        <v>113</v>
      </c>
      <c r="D183" s="18" t="s">
        <v>171</v>
      </c>
      <c r="E183" s="18" t="s">
        <v>115</v>
      </c>
      <c r="F183" s="18" t="s">
        <v>169</v>
      </c>
      <c r="G183" s="55">
        <v>43498</v>
      </c>
      <c r="I183" s="55">
        <v>43574</v>
      </c>
      <c r="J183" s="54">
        <v>-652053</v>
      </c>
      <c r="K183" s="18">
        <v>105067610</v>
      </c>
      <c r="L183" s="18" t="s">
        <v>172</v>
      </c>
      <c r="M183" s="18" t="s">
        <v>118</v>
      </c>
      <c r="N183" s="54">
        <v>231</v>
      </c>
      <c r="O183" s="18" t="s">
        <v>119</v>
      </c>
      <c r="P183" s="18" t="s">
        <v>120</v>
      </c>
      <c r="Q183" s="18" t="s">
        <v>667</v>
      </c>
      <c r="R183" s="18" t="s">
        <v>666</v>
      </c>
      <c r="S183" s="18" t="s">
        <v>665</v>
      </c>
    </row>
    <row r="184" spans="1:19">
      <c r="A184" s="18" t="s">
        <v>208</v>
      </c>
      <c r="B184" s="18" t="s">
        <v>815</v>
      </c>
      <c r="C184" s="18" t="s">
        <v>113</v>
      </c>
      <c r="D184" s="18" t="s">
        <v>814</v>
      </c>
      <c r="E184" s="18" t="s">
        <v>227</v>
      </c>
      <c r="F184" s="18" t="s">
        <v>811</v>
      </c>
      <c r="G184" s="55">
        <v>43592</v>
      </c>
      <c r="I184" s="55">
        <v>43804</v>
      </c>
      <c r="J184" s="54">
        <v>4368100</v>
      </c>
      <c r="K184" s="18">
        <v>105067611</v>
      </c>
      <c r="L184" s="18" t="s">
        <v>813</v>
      </c>
      <c r="M184" s="18" t="s">
        <v>247</v>
      </c>
      <c r="N184" s="54">
        <v>212</v>
      </c>
      <c r="O184" s="18" t="s">
        <v>263</v>
      </c>
      <c r="P184" s="18" t="s">
        <v>801</v>
      </c>
      <c r="Q184" s="18" t="s">
        <v>667</v>
      </c>
      <c r="R184" s="18" t="s">
        <v>666</v>
      </c>
      <c r="S184" s="18" t="s">
        <v>665</v>
      </c>
    </row>
    <row r="185" spans="1:19">
      <c r="A185" s="18" t="s">
        <v>208</v>
      </c>
      <c r="B185" s="18" t="s">
        <v>812</v>
      </c>
      <c r="C185" s="18" t="s">
        <v>113</v>
      </c>
      <c r="D185" s="18" t="s">
        <v>802</v>
      </c>
      <c r="E185" s="18" t="s">
        <v>222</v>
      </c>
      <c r="F185" s="18" t="s">
        <v>811</v>
      </c>
      <c r="G185" s="55">
        <v>43592</v>
      </c>
      <c r="I185" s="55">
        <v>43644</v>
      </c>
      <c r="J185" s="54">
        <v>-4368100</v>
      </c>
      <c r="K185" s="18">
        <v>105067611</v>
      </c>
      <c r="L185" s="18" t="s">
        <v>810</v>
      </c>
      <c r="M185" s="18" t="s">
        <v>118</v>
      </c>
      <c r="N185" s="54">
        <v>100</v>
      </c>
      <c r="O185" s="18" t="s">
        <v>228</v>
      </c>
      <c r="P185" s="18" t="s">
        <v>801</v>
      </c>
      <c r="Q185" s="18" t="s">
        <v>667</v>
      </c>
      <c r="R185" s="18" t="s">
        <v>666</v>
      </c>
      <c r="S185" s="18" t="s">
        <v>665</v>
      </c>
    </row>
    <row r="186" spans="1:19">
      <c r="A186" s="18" t="s">
        <v>93</v>
      </c>
      <c r="B186" s="18" t="s">
        <v>748</v>
      </c>
      <c r="C186" s="18" t="s">
        <v>234</v>
      </c>
      <c r="D186" s="18" t="s">
        <v>747</v>
      </c>
      <c r="E186" s="18" t="s">
        <v>227</v>
      </c>
      <c r="F186" s="18" t="s">
        <v>746</v>
      </c>
      <c r="G186" s="55">
        <v>43552</v>
      </c>
      <c r="I186" s="55">
        <v>43948</v>
      </c>
      <c r="J186" s="54">
        <v>1468227</v>
      </c>
      <c r="K186" s="18">
        <v>105218572</v>
      </c>
      <c r="L186" s="18" t="s">
        <v>809</v>
      </c>
      <c r="M186" s="18" t="s">
        <v>247</v>
      </c>
      <c r="N186" s="54">
        <v>396</v>
      </c>
      <c r="O186" s="18" t="s">
        <v>744</v>
      </c>
      <c r="P186" s="18" t="s">
        <v>743</v>
      </c>
      <c r="Q186" s="18" t="s">
        <v>667</v>
      </c>
      <c r="R186" s="18" t="s">
        <v>666</v>
      </c>
      <c r="S186" s="18" t="s">
        <v>665</v>
      </c>
    </row>
    <row r="187" spans="1:19">
      <c r="A187" s="18" t="s">
        <v>93</v>
      </c>
      <c r="B187" s="18" t="s">
        <v>764</v>
      </c>
      <c r="C187" s="18" t="s">
        <v>234</v>
      </c>
      <c r="D187" s="18" t="s">
        <v>808</v>
      </c>
      <c r="E187" s="18" t="s">
        <v>115</v>
      </c>
      <c r="F187" s="18" t="s">
        <v>746</v>
      </c>
      <c r="G187" s="55">
        <v>43551</v>
      </c>
      <c r="I187" s="55">
        <v>43709</v>
      </c>
      <c r="J187" s="54">
        <v>-1468227</v>
      </c>
      <c r="K187" s="18">
        <v>105218572</v>
      </c>
      <c r="L187" s="18" t="s">
        <v>807</v>
      </c>
      <c r="M187" s="18" t="s">
        <v>118</v>
      </c>
      <c r="N187" s="54">
        <v>274</v>
      </c>
      <c r="O187" s="18" t="s">
        <v>119</v>
      </c>
      <c r="P187" s="18" t="s">
        <v>198</v>
      </c>
      <c r="Q187" s="18" t="s">
        <v>667</v>
      </c>
      <c r="R187" s="18" t="s">
        <v>666</v>
      </c>
      <c r="S187" s="18" t="s">
        <v>665</v>
      </c>
    </row>
    <row r="188" spans="1:19">
      <c r="A188" s="18" t="s">
        <v>677</v>
      </c>
      <c r="B188" s="18" t="s">
        <v>806</v>
      </c>
      <c r="C188" s="18" t="s">
        <v>113</v>
      </c>
      <c r="D188" s="18" t="s">
        <v>675</v>
      </c>
      <c r="E188" s="18" t="s">
        <v>227</v>
      </c>
      <c r="F188" s="18" t="s">
        <v>169</v>
      </c>
      <c r="G188" s="55">
        <v>43955</v>
      </c>
      <c r="I188" s="55">
        <v>43958</v>
      </c>
      <c r="J188" s="54">
        <v>2523348</v>
      </c>
      <c r="K188" s="18">
        <v>105222108</v>
      </c>
      <c r="L188" s="18" t="s">
        <v>805</v>
      </c>
      <c r="M188" s="18" t="s">
        <v>247</v>
      </c>
      <c r="N188" s="54">
        <v>3</v>
      </c>
      <c r="O188" s="18" t="s">
        <v>673</v>
      </c>
      <c r="P188" s="18" t="s">
        <v>672</v>
      </c>
      <c r="Q188" s="18" t="s">
        <v>667</v>
      </c>
      <c r="R188" s="18" t="s">
        <v>666</v>
      </c>
      <c r="S188" s="18" t="s">
        <v>665</v>
      </c>
    </row>
    <row r="189" spans="1:19">
      <c r="A189" s="18" t="s">
        <v>677</v>
      </c>
      <c r="B189" s="18" t="s">
        <v>676</v>
      </c>
      <c r="C189" s="18" t="s">
        <v>113</v>
      </c>
      <c r="D189" s="18" t="s">
        <v>804</v>
      </c>
      <c r="E189" s="18" t="s">
        <v>115</v>
      </c>
      <c r="F189" s="18" t="s">
        <v>169</v>
      </c>
      <c r="G189" s="55">
        <v>43563</v>
      </c>
      <c r="I189" s="55">
        <v>43727</v>
      </c>
      <c r="J189" s="54">
        <v>-2523348</v>
      </c>
      <c r="K189" s="18">
        <v>105222108</v>
      </c>
      <c r="L189" s="18" t="s">
        <v>174</v>
      </c>
      <c r="M189" s="18" t="s">
        <v>118</v>
      </c>
      <c r="N189" s="54">
        <v>293</v>
      </c>
      <c r="O189" s="18" t="s">
        <v>119</v>
      </c>
      <c r="P189" s="18" t="s">
        <v>125</v>
      </c>
      <c r="Q189" s="18" t="s">
        <v>667</v>
      </c>
      <c r="R189" s="18" t="s">
        <v>666</v>
      </c>
      <c r="S189" s="18" t="s">
        <v>665</v>
      </c>
    </row>
    <row r="190" spans="1:19">
      <c r="A190" s="18" t="s">
        <v>283</v>
      </c>
      <c r="B190" s="18" t="s">
        <v>395</v>
      </c>
      <c r="C190" s="18" t="s">
        <v>234</v>
      </c>
      <c r="D190" s="18" t="s">
        <v>284</v>
      </c>
      <c r="E190" s="18" t="s">
        <v>222</v>
      </c>
      <c r="F190" s="18" t="s">
        <v>127</v>
      </c>
      <c r="G190" s="55">
        <v>43410</v>
      </c>
      <c r="I190" s="55">
        <v>43464</v>
      </c>
      <c r="J190" s="54">
        <v>5560868</v>
      </c>
      <c r="K190" s="18">
        <v>1901942013</v>
      </c>
      <c r="M190" s="18" t="s">
        <v>247</v>
      </c>
      <c r="N190" s="54">
        <v>54</v>
      </c>
      <c r="O190" s="18" t="s">
        <v>224</v>
      </c>
      <c r="P190" s="18" t="s">
        <v>14</v>
      </c>
      <c r="Q190" s="18" t="s">
        <v>667</v>
      </c>
      <c r="R190" s="18" t="s">
        <v>666</v>
      </c>
      <c r="S190" s="18" t="s">
        <v>665</v>
      </c>
    </row>
    <row r="191" spans="1:19">
      <c r="A191" s="18" t="s">
        <v>283</v>
      </c>
      <c r="B191" s="18" t="s">
        <v>395</v>
      </c>
      <c r="C191" s="18" t="s">
        <v>113</v>
      </c>
      <c r="D191" s="18" t="s">
        <v>284</v>
      </c>
      <c r="E191" s="18" t="s">
        <v>222</v>
      </c>
      <c r="F191" s="18" t="s">
        <v>127</v>
      </c>
      <c r="G191" s="55">
        <v>43410</v>
      </c>
      <c r="I191" s="55">
        <v>43464</v>
      </c>
      <c r="J191" s="54">
        <v>60600</v>
      </c>
      <c r="K191" s="18">
        <v>1901942013</v>
      </c>
      <c r="M191" s="18" t="s">
        <v>247</v>
      </c>
      <c r="N191" s="54">
        <v>54</v>
      </c>
      <c r="O191" s="18" t="s">
        <v>224</v>
      </c>
      <c r="P191" s="18" t="s">
        <v>14</v>
      </c>
      <c r="Q191" s="18" t="s">
        <v>667</v>
      </c>
      <c r="R191" s="18" t="s">
        <v>666</v>
      </c>
      <c r="S191" s="18" t="s">
        <v>665</v>
      </c>
    </row>
    <row r="192" spans="1:19">
      <c r="A192" s="18" t="s">
        <v>283</v>
      </c>
      <c r="B192" s="18" t="s">
        <v>280</v>
      </c>
      <c r="C192" s="18" t="s">
        <v>113</v>
      </c>
      <c r="D192" s="18" t="s">
        <v>286</v>
      </c>
      <c r="E192" s="18" t="s">
        <v>115</v>
      </c>
      <c r="F192" s="18" t="s">
        <v>127</v>
      </c>
      <c r="G192" s="55">
        <v>43110</v>
      </c>
      <c r="I192" s="55">
        <v>43192</v>
      </c>
      <c r="J192" s="54">
        <v>-60600</v>
      </c>
      <c r="K192" s="18">
        <v>1901942013</v>
      </c>
      <c r="L192" s="18" t="s">
        <v>285</v>
      </c>
      <c r="M192" s="18" t="s">
        <v>118</v>
      </c>
      <c r="N192" s="54">
        <v>255</v>
      </c>
      <c r="O192" s="18" t="s">
        <v>119</v>
      </c>
      <c r="P192" s="18" t="s">
        <v>198</v>
      </c>
      <c r="Q192" s="18" t="s">
        <v>667</v>
      </c>
      <c r="R192" s="18" t="s">
        <v>666</v>
      </c>
      <c r="S192" s="18" t="s">
        <v>665</v>
      </c>
    </row>
    <row r="193" spans="1:19">
      <c r="A193" s="18" t="s">
        <v>283</v>
      </c>
      <c r="B193" s="18" t="s">
        <v>280</v>
      </c>
      <c r="C193" s="18" t="s">
        <v>234</v>
      </c>
      <c r="D193" s="18" t="s">
        <v>286</v>
      </c>
      <c r="E193" s="18" t="s">
        <v>115</v>
      </c>
      <c r="F193" s="18" t="s">
        <v>127</v>
      </c>
      <c r="G193" s="55">
        <v>43110</v>
      </c>
      <c r="I193" s="55">
        <v>43192</v>
      </c>
      <c r="J193" s="54">
        <v>-5560868</v>
      </c>
      <c r="K193" s="18">
        <v>1901942013</v>
      </c>
      <c r="L193" s="18" t="s">
        <v>396</v>
      </c>
      <c r="M193" s="18" t="s">
        <v>118</v>
      </c>
      <c r="N193" s="54">
        <v>242</v>
      </c>
      <c r="O193" s="18" t="s">
        <v>119</v>
      </c>
      <c r="P193" s="18" t="s">
        <v>198</v>
      </c>
      <c r="Q193" s="18" t="s">
        <v>667</v>
      </c>
      <c r="R193" s="18" t="s">
        <v>666</v>
      </c>
      <c r="S193" s="18" t="s">
        <v>665</v>
      </c>
    </row>
    <row r="194" spans="1:19">
      <c r="A194" s="18" t="s">
        <v>52</v>
      </c>
      <c r="B194" s="18" t="s">
        <v>395</v>
      </c>
      <c r="C194" s="18" t="s">
        <v>234</v>
      </c>
      <c r="D194" s="18" t="s">
        <v>221</v>
      </c>
      <c r="E194" s="18" t="s">
        <v>222</v>
      </c>
      <c r="F194" s="18" t="s">
        <v>140</v>
      </c>
      <c r="G194" s="55">
        <v>43410</v>
      </c>
      <c r="I194" s="55">
        <v>43464</v>
      </c>
      <c r="J194" s="54">
        <v>213876</v>
      </c>
      <c r="K194" s="18">
        <v>1901942042</v>
      </c>
      <c r="M194" s="18" t="s">
        <v>247</v>
      </c>
      <c r="N194" s="54">
        <v>54</v>
      </c>
      <c r="O194" s="18" t="s">
        <v>224</v>
      </c>
      <c r="P194" s="18" t="s">
        <v>14</v>
      </c>
      <c r="Q194" s="18" t="s">
        <v>667</v>
      </c>
      <c r="R194" s="18" t="s">
        <v>666</v>
      </c>
      <c r="S194" s="18" t="s">
        <v>665</v>
      </c>
    </row>
    <row r="195" spans="1:19">
      <c r="A195" s="18" t="s">
        <v>52</v>
      </c>
      <c r="B195" s="18" t="s">
        <v>135</v>
      </c>
      <c r="C195" s="18" t="s">
        <v>234</v>
      </c>
      <c r="D195" s="18" t="s">
        <v>397</v>
      </c>
      <c r="E195" s="18" t="s">
        <v>115</v>
      </c>
      <c r="F195" s="18" t="s">
        <v>140</v>
      </c>
      <c r="G195" s="55">
        <v>43139</v>
      </c>
      <c r="I195" s="55">
        <v>43171</v>
      </c>
      <c r="J195" s="54">
        <v>-213876</v>
      </c>
      <c r="K195" s="18">
        <v>1901942042</v>
      </c>
      <c r="L195" s="18" t="s">
        <v>398</v>
      </c>
      <c r="M195" s="18" t="s">
        <v>118</v>
      </c>
      <c r="N195" s="54">
        <v>242</v>
      </c>
      <c r="O195" s="18" t="s">
        <v>119</v>
      </c>
      <c r="P195" s="18" t="s">
        <v>125</v>
      </c>
      <c r="Q195" s="18" t="s">
        <v>667</v>
      </c>
      <c r="R195" s="18" t="s">
        <v>666</v>
      </c>
      <c r="S195" s="18" t="s">
        <v>665</v>
      </c>
    </row>
    <row r="196" spans="1:19">
      <c r="A196" s="18" t="s">
        <v>56</v>
      </c>
      <c r="B196" s="18" t="s">
        <v>269</v>
      </c>
      <c r="C196" s="18" t="s">
        <v>113</v>
      </c>
      <c r="D196" s="18" t="s">
        <v>212</v>
      </c>
      <c r="E196" s="18" t="s">
        <v>115</v>
      </c>
      <c r="F196" s="18" t="s">
        <v>181</v>
      </c>
      <c r="G196" s="55">
        <v>43247</v>
      </c>
      <c r="I196" s="55">
        <v>43524</v>
      </c>
      <c r="J196" s="54">
        <v>606771</v>
      </c>
      <c r="K196" s="18">
        <v>1902214690</v>
      </c>
      <c r="L196" s="18" t="s">
        <v>399</v>
      </c>
      <c r="M196" s="18" t="s">
        <v>247</v>
      </c>
      <c r="N196" s="54">
        <v>277</v>
      </c>
      <c r="O196" s="18" t="s">
        <v>215</v>
      </c>
      <c r="P196" s="18" t="s">
        <v>56</v>
      </c>
      <c r="Q196" s="18" t="s">
        <v>667</v>
      </c>
      <c r="R196" s="18" t="s">
        <v>666</v>
      </c>
      <c r="S196" s="18" t="s">
        <v>665</v>
      </c>
    </row>
    <row r="197" spans="1:19">
      <c r="A197" s="18" t="s">
        <v>56</v>
      </c>
      <c r="B197" s="18" t="s">
        <v>211</v>
      </c>
      <c r="C197" s="18" t="s">
        <v>113</v>
      </c>
      <c r="D197" s="18" t="s">
        <v>214</v>
      </c>
      <c r="E197" s="18" t="s">
        <v>115</v>
      </c>
      <c r="F197" s="18" t="s">
        <v>181</v>
      </c>
      <c r="G197" s="55">
        <v>43247</v>
      </c>
      <c r="I197" s="55">
        <v>43283</v>
      </c>
      <c r="J197" s="54">
        <v>-606771</v>
      </c>
      <c r="K197" s="18">
        <v>1902214690</v>
      </c>
      <c r="L197" s="18" t="s">
        <v>400</v>
      </c>
      <c r="M197" s="18" t="s">
        <v>118</v>
      </c>
      <c r="N197" s="54">
        <v>225</v>
      </c>
      <c r="O197" s="18" t="s">
        <v>119</v>
      </c>
      <c r="P197" s="18" t="s">
        <v>198</v>
      </c>
      <c r="Q197" s="18" t="s">
        <v>667</v>
      </c>
      <c r="R197" s="18" t="s">
        <v>666</v>
      </c>
      <c r="S197" s="18" t="s">
        <v>665</v>
      </c>
    </row>
    <row r="198" spans="1:19">
      <c r="A198" s="18" t="s">
        <v>65</v>
      </c>
      <c r="B198" s="18" t="s">
        <v>316</v>
      </c>
      <c r="C198" s="18" t="s">
        <v>234</v>
      </c>
      <c r="D198" s="18" t="s">
        <v>317</v>
      </c>
      <c r="E198" s="18" t="s">
        <v>115</v>
      </c>
      <c r="F198" s="18" t="s">
        <v>231</v>
      </c>
      <c r="G198" s="55">
        <v>43330</v>
      </c>
      <c r="I198" s="55">
        <v>43437</v>
      </c>
      <c r="J198" s="54">
        <v>-333337</v>
      </c>
      <c r="K198" s="18">
        <v>1902762457</v>
      </c>
      <c r="L198" s="18" t="s">
        <v>401</v>
      </c>
      <c r="M198" s="18" t="s">
        <v>118</v>
      </c>
      <c r="N198" s="54">
        <v>180</v>
      </c>
      <c r="O198" s="18" t="s">
        <v>263</v>
      </c>
      <c r="P198" s="18" t="s">
        <v>198</v>
      </c>
      <c r="Q198" s="18" t="s">
        <v>667</v>
      </c>
      <c r="R198" s="18" t="s">
        <v>666</v>
      </c>
      <c r="S198" s="18" t="s">
        <v>665</v>
      </c>
    </row>
    <row r="199" spans="1:19">
      <c r="A199" s="18" t="s">
        <v>65</v>
      </c>
      <c r="B199" s="18" t="s">
        <v>393</v>
      </c>
      <c r="C199" s="18" t="s">
        <v>234</v>
      </c>
      <c r="D199" s="18" t="s">
        <v>230</v>
      </c>
      <c r="E199" s="18" t="s">
        <v>222</v>
      </c>
      <c r="F199" s="18" t="s">
        <v>231</v>
      </c>
      <c r="G199" s="55">
        <v>43592</v>
      </c>
      <c r="I199" s="55">
        <v>43643</v>
      </c>
      <c r="J199" s="54">
        <v>333337</v>
      </c>
      <c r="K199" s="18">
        <v>1902762457</v>
      </c>
      <c r="L199" s="18" t="s">
        <v>233</v>
      </c>
      <c r="M199" s="18" t="s">
        <v>247</v>
      </c>
      <c r="N199" s="54">
        <v>51</v>
      </c>
      <c r="O199" s="18" t="s">
        <v>228</v>
      </c>
      <c r="P199" s="18" t="s">
        <v>233</v>
      </c>
      <c r="Q199" s="18" t="s">
        <v>667</v>
      </c>
      <c r="R199" s="18" t="s">
        <v>666</v>
      </c>
      <c r="S199" s="18" t="s">
        <v>665</v>
      </c>
    </row>
    <row r="200" spans="1:19">
      <c r="A200" s="18" t="s">
        <v>208</v>
      </c>
      <c r="B200" s="18" t="s">
        <v>803</v>
      </c>
      <c r="C200" s="18" t="s">
        <v>234</v>
      </c>
      <c r="D200" s="18" t="s">
        <v>802</v>
      </c>
      <c r="E200" s="18" t="s">
        <v>222</v>
      </c>
      <c r="F200" s="18" t="s">
        <v>191</v>
      </c>
      <c r="G200" s="55">
        <v>43592</v>
      </c>
      <c r="I200" s="55">
        <v>43644</v>
      </c>
      <c r="J200" s="54">
        <v>4631100</v>
      </c>
      <c r="K200" s="18">
        <v>1902798821</v>
      </c>
      <c r="L200" s="18" t="s">
        <v>801</v>
      </c>
      <c r="M200" s="18" t="s">
        <v>247</v>
      </c>
      <c r="N200" s="54">
        <v>52</v>
      </c>
      <c r="O200" s="18" t="s">
        <v>228</v>
      </c>
      <c r="P200" s="18" t="s">
        <v>801</v>
      </c>
      <c r="Q200" s="18" t="s">
        <v>667</v>
      </c>
      <c r="R200" s="18" t="s">
        <v>666</v>
      </c>
      <c r="S200" s="18" t="s">
        <v>665</v>
      </c>
    </row>
    <row r="201" spans="1:19">
      <c r="A201" s="18" t="s">
        <v>208</v>
      </c>
      <c r="B201" s="18" t="s">
        <v>209</v>
      </c>
      <c r="C201" s="18" t="s">
        <v>234</v>
      </c>
      <c r="D201" s="18" t="s">
        <v>210</v>
      </c>
      <c r="E201" s="18" t="s">
        <v>115</v>
      </c>
      <c r="F201" s="18" t="s">
        <v>191</v>
      </c>
      <c r="G201" s="55">
        <v>43493</v>
      </c>
      <c r="I201" s="55">
        <v>43575</v>
      </c>
      <c r="J201" s="54">
        <v>-4631100</v>
      </c>
      <c r="K201" s="18">
        <v>1902798821</v>
      </c>
      <c r="L201" s="18" t="s">
        <v>235</v>
      </c>
      <c r="M201" s="18" t="s">
        <v>118</v>
      </c>
      <c r="N201" s="54">
        <v>61</v>
      </c>
      <c r="O201" s="18" t="s">
        <v>119</v>
      </c>
      <c r="P201" s="18" t="s">
        <v>193</v>
      </c>
      <c r="Q201" s="18" t="s">
        <v>667</v>
      </c>
      <c r="R201" s="18" t="s">
        <v>666</v>
      </c>
      <c r="S201" s="18" t="s">
        <v>665</v>
      </c>
    </row>
  </sheetData>
  <autoFilter ref="A1:S162" xr:uid="{CFBE4AE1-854B-4C2F-9B74-88CB39102F8F}">
    <sortState xmlns:xlrd2="http://schemas.microsoft.com/office/spreadsheetml/2017/richdata2" ref="A2:S162">
      <sortCondition descending="1" ref="K1:K162"/>
    </sortState>
  </autoFilter>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FA3D3-3106-40DB-8141-F0E92E075AF7}">
  <dimension ref="A1:J102"/>
  <sheetViews>
    <sheetView topLeftCell="A69" workbookViewId="0">
      <selection activeCell="A2" sqref="A2:A102"/>
    </sheetView>
  </sheetViews>
  <sheetFormatPr baseColWidth="10" defaultRowHeight="14.25"/>
  <cols>
    <col min="1" max="10" width="12.140625" style="61" customWidth="1"/>
    <col min="11" max="16384" width="11.42578125" style="61"/>
  </cols>
  <sheetData>
    <row r="1" spans="1:10">
      <c r="A1" s="61" t="s">
        <v>403</v>
      </c>
      <c r="B1" s="61" t="s">
        <v>402</v>
      </c>
      <c r="C1" s="61" t="s">
        <v>403</v>
      </c>
      <c r="D1" s="61" t="s">
        <v>404</v>
      </c>
      <c r="E1" s="61" t="s">
        <v>405</v>
      </c>
      <c r="F1" s="61" t="s">
        <v>406</v>
      </c>
      <c r="G1" s="61" t="s">
        <v>407</v>
      </c>
      <c r="H1" s="61" t="s">
        <v>408</v>
      </c>
      <c r="I1" s="61" t="s">
        <v>409</v>
      </c>
      <c r="J1" s="61" t="s">
        <v>410</v>
      </c>
    </row>
    <row r="2" spans="1:10">
      <c r="A2" s="61" t="s">
        <v>1056</v>
      </c>
      <c r="B2" s="61" t="s">
        <v>1057</v>
      </c>
      <c r="C2" s="61" t="s">
        <v>1056</v>
      </c>
      <c r="D2" s="62">
        <v>42562</v>
      </c>
      <c r="E2" s="62">
        <v>42541</v>
      </c>
      <c r="F2" s="61" t="s">
        <v>411</v>
      </c>
      <c r="G2" s="61" t="s">
        <v>1058</v>
      </c>
      <c r="H2" s="61">
        <v>16</v>
      </c>
      <c r="I2" s="61" t="s">
        <v>1059</v>
      </c>
      <c r="J2" s="61" t="s">
        <v>1060</v>
      </c>
    </row>
    <row r="3" spans="1:10">
      <c r="A3" s="61" t="s">
        <v>1061</v>
      </c>
      <c r="B3" s="61" t="s">
        <v>1062</v>
      </c>
      <c r="C3" s="61" t="s">
        <v>1061</v>
      </c>
      <c r="D3" s="62">
        <v>42562</v>
      </c>
      <c r="E3" s="62">
        <v>42541</v>
      </c>
      <c r="F3" s="61" t="s">
        <v>411</v>
      </c>
      <c r="G3" s="61" t="s">
        <v>1058</v>
      </c>
      <c r="H3" s="61">
        <v>16</v>
      </c>
      <c r="I3" s="61" t="s">
        <v>1059</v>
      </c>
      <c r="J3" s="61" t="s">
        <v>1063</v>
      </c>
    </row>
    <row r="4" spans="1:10">
      <c r="A4" s="61" t="s">
        <v>32</v>
      </c>
      <c r="B4" s="61" t="s">
        <v>1064</v>
      </c>
      <c r="C4" s="61" t="s">
        <v>32</v>
      </c>
      <c r="D4" s="62">
        <v>42522</v>
      </c>
      <c r="E4" s="62">
        <v>42510</v>
      </c>
      <c r="F4" s="61" t="s">
        <v>411</v>
      </c>
      <c r="G4" s="61" t="s">
        <v>1065</v>
      </c>
      <c r="H4" s="61">
        <v>16</v>
      </c>
      <c r="I4" s="61" t="s">
        <v>1059</v>
      </c>
      <c r="J4" s="61" t="s">
        <v>1066</v>
      </c>
    </row>
    <row r="5" spans="1:10">
      <c r="A5" s="61" t="s">
        <v>1067</v>
      </c>
      <c r="B5" s="61" t="s">
        <v>1068</v>
      </c>
      <c r="C5" s="61" t="s">
        <v>1067</v>
      </c>
      <c r="D5" s="62">
        <v>41309</v>
      </c>
      <c r="E5" s="62">
        <v>41260</v>
      </c>
      <c r="F5" s="61" t="s">
        <v>411</v>
      </c>
      <c r="G5" s="61" t="s">
        <v>1069</v>
      </c>
      <c r="H5" s="61">
        <v>16</v>
      </c>
      <c r="I5" s="61" t="s">
        <v>1059</v>
      </c>
      <c r="J5" s="61" t="s">
        <v>1070</v>
      </c>
    </row>
    <row r="6" spans="1:10">
      <c r="A6" s="61" t="s">
        <v>1071</v>
      </c>
      <c r="B6" s="61" t="s">
        <v>1072</v>
      </c>
      <c r="C6" s="61" t="s">
        <v>1071</v>
      </c>
      <c r="D6" s="62">
        <v>41136</v>
      </c>
      <c r="E6" s="62">
        <v>41127</v>
      </c>
      <c r="F6" s="61" t="s">
        <v>411</v>
      </c>
      <c r="G6" s="61" t="s">
        <v>1069</v>
      </c>
      <c r="H6" s="61">
        <v>16</v>
      </c>
      <c r="I6" s="61" t="s">
        <v>1059</v>
      </c>
      <c r="J6" s="61" t="s">
        <v>1073</v>
      </c>
    </row>
    <row r="7" spans="1:10">
      <c r="A7" s="61" t="s">
        <v>1074</v>
      </c>
      <c r="B7" s="61" t="s">
        <v>1075</v>
      </c>
      <c r="C7" s="61" t="s">
        <v>1074</v>
      </c>
      <c r="D7" s="62">
        <v>41613</v>
      </c>
      <c r="E7" s="62">
        <v>41613</v>
      </c>
      <c r="F7" s="61" t="s">
        <v>411</v>
      </c>
      <c r="G7" s="61" t="s">
        <v>1076</v>
      </c>
      <c r="H7" s="61">
        <v>16</v>
      </c>
      <c r="I7" s="61" t="s">
        <v>1059</v>
      </c>
      <c r="J7" s="61" t="s">
        <v>1077</v>
      </c>
    </row>
    <row r="8" spans="1:10">
      <c r="A8" s="61" t="s">
        <v>1078</v>
      </c>
      <c r="B8" s="61" t="s">
        <v>1079</v>
      </c>
      <c r="C8" s="61" t="s">
        <v>1078</v>
      </c>
      <c r="D8" s="62">
        <v>41656</v>
      </c>
      <c r="E8" s="62">
        <v>41656</v>
      </c>
      <c r="F8" s="61" t="s">
        <v>411</v>
      </c>
      <c r="G8" s="61" t="s">
        <v>1076</v>
      </c>
      <c r="H8" s="61">
        <v>16</v>
      </c>
      <c r="I8" s="61" t="s">
        <v>1059</v>
      </c>
      <c r="J8" s="61" t="s">
        <v>1080</v>
      </c>
    </row>
    <row r="9" spans="1:10">
      <c r="A9" s="61" t="s">
        <v>1081</v>
      </c>
      <c r="B9" s="61" t="s">
        <v>1082</v>
      </c>
      <c r="C9" s="61" t="s">
        <v>1081</v>
      </c>
      <c r="D9" s="62">
        <v>41986</v>
      </c>
      <c r="E9" s="62">
        <v>41986</v>
      </c>
      <c r="F9" s="61" t="s">
        <v>411</v>
      </c>
      <c r="G9" s="61" t="s">
        <v>1083</v>
      </c>
      <c r="H9" s="61">
        <v>16</v>
      </c>
      <c r="I9" s="61" t="s">
        <v>1059</v>
      </c>
      <c r="J9" s="61" t="s">
        <v>1084</v>
      </c>
    </row>
    <row r="10" spans="1:10">
      <c r="A10" s="61" t="s">
        <v>1081</v>
      </c>
      <c r="B10" s="61" t="s">
        <v>1085</v>
      </c>
      <c r="C10" s="61" t="s">
        <v>1081</v>
      </c>
      <c r="D10" s="62">
        <v>42037</v>
      </c>
      <c r="E10" s="62">
        <v>42037</v>
      </c>
      <c r="F10" s="61" t="s">
        <v>411</v>
      </c>
      <c r="G10" s="61" t="s">
        <v>1083</v>
      </c>
      <c r="H10" s="61">
        <v>16</v>
      </c>
      <c r="I10" s="61" t="s">
        <v>1059</v>
      </c>
      <c r="J10" s="61" t="s">
        <v>1086</v>
      </c>
    </row>
    <row r="11" spans="1:10">
      <c r="A11" s="61" t="s">
        <v>1081</v>
      </c>
      <c r="B11" s="61" t="s">
        <v>1087</v>
      </c>
      <c r="C11" s="61" t="s">
        <v>1081</v>
      </c>
      <c r="D11" s="62">
        <v>42109</v>
      </c>
      <c r="E11" s="62">
        <v>42109</v>
      </c>
      <c r="F11" s="61" t="s">
        <v>411</v>
      </c>
      <c r="G11" s="61" t="s">
        <v>1083</v>
      </c>
      <c r="H11" s="61">
        <v>16</v>
      </c>
      <c r="I11" s="61" t="s">
        <v>1059</v>
      </c>
      <c r="J11" s="61" t="s">
        <v>1086</v>
      </c>
    </row>
    <row r="12" spans="1:10">
      <c r="A12" s="61" t="s">
        <v>1081</v>
      </c>
      <c r="B12" s="61" t="s">
        <v>1088</v>
      </c>
      <c r="C12" s="61" t="s">
        <v>1081</v>
      </c>
      <c r="D12" s="62">
        <v>42299</v>
      </c>
      <c r="E12" s="62">
        <v>42296</v>
      </c>
      <c r="F12" s="61" t="s">
        <v>411</v>
      </c>
      <c r="G12" s="61" t="s">
        <v>1083</v>
      </c>
      <c r="H12" s="61">
        <v>16</v>
      </c>
      <c r="I12" s="61" t="s">
        <v>1059</v>
      </c>
      <c r="J12" s="61" t="s">
        <v>1089</v>
      </c>
    </row>
    <row r="13" spans="1:10">
      <c r="A13" s="61" t="s">
        <v>34</v>
      </c>
      <c r="B13" s="61" t="s">
        <v>1090</v>
      </c>
      <c r="C13" s="61" t="s">
        <v>34</v>
      </c>
      <c r="D13" s="62">
        <v>42880</v>
      </c>
      <c r="E13" s="62">
        <v>42880</v>
      </c>
      <c r="F13" s="61" t="s">
        <v>411</v>
      </c>
      <c r="G13" s="61" t="s">
        <v>412</v>
      </c>
      <c r="H13" s="61">
        <v>17</v>
      </c>
      <c r="I13" s="61" t="s">
        <v>1091</v>
      </c>
      <c r="J13" s="61" t="s">
        <v>1092</v>
      </c>
    </row>
    <row r="14" spans="1:10">
      <c r="A14" s="61" t="s">
        <v>35</v>
      </c>
      <c r="B14" s="61" t="s">
        <v>1093</v>
      </c>
      <c r="C14" s="61" t="s">
        <v>35</v>
      </c>
      <c r="D14" s="62">
        <v>42888</v>
      </c>
      <c r="E14" s="62">
        <v>42870</v>
      </c>
      <c r="F14" s="61" t="s">
        <v>411</v>
      </c>
      <c r="G14" s="61" t="s">
        <v>1094</v>
      </c>
      <c r="H14" s="61">
        <v>21</v>
      </c>
      <c r="I14" s="61" t="s">
        <v>413</v>
      </c>
      <c r="J14" s="61" t="s">
        <v>1095</v>
      </c>
    </row>
    <row r="15" spans="1:10">
      <c r="A15" s="61" t="s">
        <v>1096</v>
      </c>
      <c r="B15" s="61" t="s">
        <v>1097</v>
      </c>
      <c r="C15" s="61" t="s">
        <v>1096</v>
      </c>
      <c r="D15" s="62">
        <v>41968</v>
      </c>
      <c r="E15" s="62">
        <v>41963</v>
      </c>
      <c r="F15" s="61" t="s">
        <v>411</v>
      </c>
      <c r="G15" s="61" t="s">
        <v>1098</v>
      </c>
      <c r="H15" s="61">
        <v>21</v>
      </c>
      <c r="I15" s="61" t="s">
        <v>413</v>
      </c>
      <c r="J15" s="61" t="s">
        <v>1099</v>
      </c>
    </row>
    <row r="16" spans="1:10">
      <c r="A16" s="61" t="s">
        <v>20</v>
      </c>
      <c r="B16" s="61" t="s">
        <v>1100</v>
      </c>
      <c r="C16" s="61" t="s">
        <v>20</v>
      </c>
      <c r="D16" s="62">
        <v>41968</v>
      </c>
      <c r="E16" s="62">
        <v>41963</v>
      </c>
      <c r="F16" s="61" t="s">
        <v>411</v>
      </c>
      <c r="G16" s="61" t="s">
        <v>1098</v>
      </c>
      <c r="H16" s="61">
        <v>21</v>
      </c>
      <c r="I16" s="61" t="s">
        <v>413</v>
      </c>
      <c r="J16" s="61" t="s">
        <v>1099</v>
      </c>
    </row>
    <row r="17" spans="1:10">
      <c r="A17" s="61" t="s">
        <v>21</v>
      </c>
      <c r="B17" s="61" t="s">
        <v>1101</v>
      </c>
      <c r="C17" s="61" t="s">
        <v>21</v>
      </c>
      <c r="D17" s="62">
        <v>41968</v>
      </c>
      <c r="E17" s="62">
        <v>41963</v>
      </c>
      <c r="F17" s="61" t="s">
        <v>411</v>
      </c>
      <c r="G17" s="61" t="s">
        <v>1098</v>
      </c>
      <c r="H17" s="61">
        <v>21</v>
      </c>
      <c r="I17" s="61" t="s">
        <v>413</v>
      </c>
      <c r="J17" s="61" t="s">
        <v>1099</v>
      </c>
    </row>
    <row r="18" spans="1:10">
      <c r="A18" s="61" t="s">
        <v>20</v>
      </c>
      <c r="B18" s="61" t="s">
        <v>1102</v>
      </c>
      <c r="C18" s="61" t="s">
        <v>20</v>
      </c>
      <c r="D18" s="62">
        <v>42053</v>
      </c>
      <c r="E18" s="62">
        <v>42053</v>
      </c>
      <c r="F18" s="61" t="s">
        <v>411</v>
      </c>
      <c r="G18" s="61" t="s">
        <v>1098</v>
      </c>
      <c r="H18" s="61">
        <v>21</v>
      </c>
      <c r="I18" s="61" t="s">
        <v>413</v>
      </c>
      <c r="J18" s="61" t="s">
        <v>1103</v>
      </c>
    </row>
    <row r="19" spans="1:10">
      <c r="A19" s="61" t="s">
        <v>21</v>
      </c>
      <c r="B19" s="61" t="s">
        <v>1104</v>
      </c>
      <c r="C19" s="61" t="s">
        <v>21</v>
      </c>
      <c r="D19" s="62">
        <v>42053</v>
      </c>
      <c r="E19" s="62">
        <v>42053</v>
      </c>
      <c r="F19" s="61" t="s">
        <v>411</v>
      </c>
      <c r="G19" s="61" t="s">
        <v>1098</v>
      </c>
      <c r="H19" s="61">
        <v>21</v>
      </c>
      <c r="I19" s="61" t="s">
        <v>413</v>
      </c>
      <c r="J19" s="61" t="s">
        <v>1103</v>
      </c>
    </row>
    <row r="20" spans="1:10">
      <c r="A20" s="61" t="s">
        <v>21</v>
      </c>
      <c r="B20" s="61" t="s">
        <v>1105</v>
      </c>
      <c r="C20" s="61" t="s">
        <v>21</v>
      </c>
      <c r="D20" s="62">
        <v>42292</v>
      </c>
      <c r="E20" s="62">
        <v>42292</v>
      </c>
      <c r="F20" s="61" t="s">
        <v>411</v>
      </c>
      <c r="G20" s="61" t="s">
        <v>1098</v>
      </c>
      <c r="H20" s="61">
        <v>21</v>
      </c>
      <c r="I20" s="61" t="s">
        <v>413</v>
      </c>
      <c r="J20" s="61" t="s">
        <v>1106</v>
      </c>
    </row>
    <row r="21" spans="1:10">
      <c r="A21" s="61" t="s">
        <v>20</v>
      </c>
      <c r="B21" s="61" t="s">
        <v>1107</v>
      </c>
      <c r="C21" s="61" t="s">
        <v>20</v>
      </c>
      <c r="D21" s="62">
        <v>42292</v>
      </c>
      <c r="E21" s="62">
        <v>42292</v>
      </c>
      <c r="F21" s="61" t="s">
        <v>411</v>
      </c>
      <c r="G21" s="61" t="s">
        <v>1098</v>
      </c>
      <c r="H21" s="61">
        <v>21</v>
      </c>
      <c r="I21" s="61" t="s">
        <v>413</v>
      </c>
      <c r="J21" s="61" t="s">
        <v>1106</v>
      </c>
    </row>
    <row r="22" spans="1:10">
      <c r="A22" s="61" t="s">
        <v>20</v>
      </c>
      <c r="B22" s="61" t="s">
        <v>1108</v>
      </c>
      <c r="C22" s="61" t="s">
        <v>20</v>
      </c>
      <c r="D22" s="62">
        <v>42256</v>
      </c>
      <c r="E22" s="62">
        <v>42115</v>
      </c>
      <c r="F22" s="61" t="s">
        <v>411</v>
      </c>
      <c r="G22" s="61" t="s">
        <v>1065</v>
      </c>
      <c r="H22" s="61">
        <v>21</v>
      </c>
      <c r="I22" s="61" t="s">
        <v>413</v>
      </c>
      <c r="J22" s="61" t="s">
        <v>1109</v>
      </c>
    </row>
    <row r="23" spans="1:10">
      <c r="A23" s="61" t="s">
        <v>21</v>
      </c>
      <c r="B23" s="61" t="s">
        <v>1110</v>
      </c>
      <c r="C23" s="61" t="s">
        <v>21</v>
      </c>
      <c r="D23" s="62">
        <v>42256</v>
      </c>
      <c r="E23" s="62">
        <v>42115</v>
      </c>
      <c r="F23" s="61" t="s">
        <v>411</v>
      </c>
      <c r="G23" s="61" t="s">
        <v>1111</v>
      </c>
      <c r="H23" s="61">
        <v>21</v>
      </c>
      <c r="I23" s="61" t="s">
        <v>413</v>
      </c>
      <c r="J23" s="61" t="s">
        <v>1112</v>
      </c>
    </row>
    <row r="24" spans="1:10">
      <c r="A24" s="61" t="s">
        <v>1113</v>
      </c>
      <c r="B24" s="61" t="s">
        <v>1114</v>
      </c>
      <c r="C24" s="61" t="s">
        <v>1113</v>
      </c>
      <c r="D24" s="62">
        <v>42541</v>
      </c>
      <c r="E24" s="62">
        <v>42541</v>
      </c>
      <c r="F24" s="61" t="s">
        <v>411</v>
      </c>
      <c r="G24" s="61" t="s">
        <v>1115</v>
      </c>
      <c r="H24" s="61">
        <v>21</v>
      </c>
      <c r="I24" s="61" t="s">
        <v>413</v>
      </c>
      <c r="J24" s="61" t="s">
        <v>1116</v>
      </c>
    </row>
    <row r="25" spans="1:10">
      <c r="A25" s="61" t="s">
        <v>1117</v>
      </c>
      <c r="B25" s="61" t="s">
        <v>1118</v>
      </c>
      <c r="C25" s="61" t="s">
        <v>1117</v>
      </c>
      <c r="D25" s="62">
        <v>42343</v>
      </c>
      <c r="E25" s="62">
        <v>42329</v>
      </c>
      <c r="F25" s="61" t="s">
        <v>411</v>
      </c>
      <c r="G25" s="61" t="s">
        <v>1119</v>
      </c>
      <c r="H25" s="61">
        <v>21</v>
      </c>
      <c r="I25" s="61" t="s">
        <v>413</v>
      </c>
      <c r="J25" s="61" t="s">
        <v>1120</v>
      </c>
    </row>
    <row r="26" spans="1:10">
      <c r="A26" s="61" t="s">
        <v>1121</v>
      </c>
      <c r="B26" s="61" t="s">
        <v>1122</v>
      </c>
      <c r="C26" s="61" t="s">
        <v>1121</v>
      </c>
      <c r="D26" s="62">
        <v>42343</v>
      </c>
      <c r="E26" s="62">
        <v>42329</v>
      </c>
      <c r="F26" s="61" t="s">
        <v>411</v>
      </c>
      <c r="G26" s="61" t="s">
        <v>1119</v>
      </c>
      <c r="H26" s="61">
        <v>21</v>
      </c>
      <c r="I26" s="61" t="s">
        <v>413</v>
      </c>
      <c r="J26" s="61" t="s">
        <v>1120</v>
      </c>
    </row>
    <row r="27" spans="1:10">
      <c r="A27" s="61" t="s">
        <v>27</v>
      </c>
      <c r="B27" s="61" t="s">
        <v>1123</v>
      </c>
      <c r="C27" s="61" t="s">
        <v>27</v>
      </c>
      <c r="D27" s="62">
        <v>42353</v>
      </c>
      <c r="E27" s="62">
        <v>42339</v>
      </c>
      <c r="F27" s="61" t="s">
        <v>411</v>
      </c>
      <c r="G27" s="61" t="s">
        <v>1119</v>
      </c>
      <c r="H27" s="61">
        <v>21</v>
      </c>
      <c r="I27" s="61" t="s">
        <v>413</v>
      </c>
      <c r="J27" s="61" t="s">
        <v>1124</v>
      </c>
    </row>
    <row r="28" spans="1:10">
      <c r="A28" s="61" t="s">
        <v>26</v>
      </c>
      <c r="B28" s="61" t="s">
        <v>1125</v>
      </c>
      <c r="C28" s="61" t="s">
        <v>26</v>
      </c>
      <c r="D28" s="62">
        <v>42353</v>
      </c>
      <c r="E28" s="62">
        <v>42339</v>
      </c>
      <c r="F28" s="61" t="s">
        <v>411</v>
      </c>
      <c r="G28" s="61" t="s">
        <v>1119</v>
      </c>
      <c r="H28" s="61">
        <v>21</v>
      </c>
      <c r="I28" s="61" t="s">
        <v>413</v>
      </c>
      <c r="J28" s="61" t="s">
        <v>1120</v>
      </c>
    </row>
    <row r="29" spans="1:10">
      <c r="A29" s="61" t="s">
        <v>24</v>
      </c>
      <c r="B29" s="61" t="s">
        <v>1126</v>
      </c>
      <c r="C29" s="61" t="s">
        <v>24</v>
      </c>
      <c r="D29" s="62">
        <v>42353</v>
      </c>
      <c r="E29" s="62">
        <v>42339</v>
      </c>
      <c r="F29" s="61" t="s">
        <v>411</v>
      </c>
      <c r="G29" s="61" t="s">
        <v>1119</v>
      </c>
      <c r="H29" s="61">
        <v>21</v>
      </c>
      <c r="I29" s="61" t="s">
        <v>413</v>
      </c>
      <c r="J29" s="61" t="s">
        <v>1120</v>
      </c>
    </row>
    <row r="30" spans="1:10">
      <c r="A30" s="61" t="s">
        <v>25</v>
      </c>
      <c r="B30" s="61" t="s">
        <v>1127</v>
      </c>
      <c r="C30" s="61" t="s">
        <v>25</v>
      </c>
      <c r="D30" s="62">
        <v>42353</v>
      </c>
      <c r="E30" s="62">
        <v>42339</v>
      </c>
      <c r="F30" s="61" t="s">
        <v>411</v>
      </c>
      <c r="G30" s="61" t="s">
        <v>1119</v>
      </c>
      <c r="H30" s="61">
        <v>21</v>
      </c>
      <c r="I30" s="61" t="s">
        <v>413</v>
      </c>
      <c r="J30" s="61" t="s">
        <v>1120</v>
      </c>
    </row>
    <row r="31" spans="1:10">
      <c r="A31" s="61" t="s">
        <v>31</v>
      </c>
      <c r="B31" s="61" t="s">
        <v>1128</v>
      </c>
      <c r="C31" s="61" t="s">
        <v>31</v>
      </c>
      <c r="D31" s="62">
        <v>42353</v>
      </c>
      <c r="E31" s="62">
        <v>42339</v>
      </c>
      <c r="F31" s="61" t="s">
        <v>411</v>
      </c>
      <c r="G31" s="61" t="s">
        <v>1119</v>
      </c>
      <c r="H31" s="61">
        <v>21</v>
      </c>
      <c r="I31" s="61" t="s">
        <v>413</v>
      </c>
      <c r="J31" s="61" t="s">
        <v>1120</v>
      </c>
    </row>
    <row r="32" spans="1:10">
      <c r="A32" s="61" t="s">
        <v>30</v>
      </c>
      <c r="B32" s="61" t="s">
        <v>1129</v>
      </c>
      <c r="C32" s="61" t="s">
        <v>30</v>
      </c>
      <c r="D32" s="62">
        <v>42353</v>
      </c>
      <c r="E32" s="62">
        <v>42339</v>
      </c>
      <c r="F32" s="61" t="s">
        <v>411</v>
      </c>
      <c r="G32" s="61" t="s">
        <v>1119</v>
      </c>
      <c r="H32" s="61">
        <v>21</v>
      </c>
      <c r="I32" s="61" t="s">
        <v>413</v>
      </c>
      <c r="J32" s="61" t="s">
        <v>1120</v>
      </c>
    </row>
    <row r="33" spans="1:10">
      <c r="A33" s="61" t="s">
        <v>21</v>
      </c>
      <c r="B33" s="61" t="s">
        <v>1130</v>
      </c>
      <c r="C33" s="61" t="s">
        <v>21</v>
      </c>
      <c r="D33" s="62">
        <v>42353</v>
      </c>
      <c r="E33" s="62">
        <v>42339</v>
      </c>
      <c r="F33" s="61" t="s">
        <v>411</v>
      </c>
      <c r="G33" s="61" t="s">
        <v>1119</v>
      </c>
      <c r="H33" s="61">
        <v>21</v>
      </c>
      <c r="I33" s="61" t="s">
        <v>413</v>
      </c>
      <c r="J33" s="61" t="s">
        <v>1120</v>
      </c>
    </row>
    <row r="34" spans="1:10">
      <c r="A34" s="61" t="s">
        <v>28</v>
      </c>
      <c r="B34" s="61" t="s">
        <v>1131</v>
      </c>
      <c r="C34" s="61" t="s">
        <v>28</v>
      </c>
      <c r="D34" s="62">
        <v>42353</v>
      </c>
      <c r="E34" s="62">
        <v>42339</v>
      </c>
      <c r="F34" s="61" t="s">
        <v>411</v>
      </c>
      <c r="G34" s="61" t="s">
        <v>1119</v>
      </c>
      <c r="H34" s="61">
        <v>21</v>
      </c>
      <c r="I34" s="61" t="s">
        <v>413</v>
      </c>
      <c r="J34" s="61" t="s">
        <v>1120</v>
      </c>
    </row>
    <row r="35" spans="1:10">
      <c r="A35" s="61" t="s">
        <v>23</v>
      </c>
      <c r="B35" s="61" t="s">
        <v>1132</v>
      </c>
      <c r="C35" s="61" t="s">
        <v>23</v>
      </c>
      <c r="D35" s="62">
        <v>42353</v>
      </c>
      <c r="E35" s="62">
        <v>42339</v>
      </c>
      <c r="F35" s="61" t="s">
        <v>411</v>
      </c>
      <c r="G35" s="61" t="s">
        <v>1119</v>
      </c>
      <c r="H35" s="61">
        <v>21</v>
      </c>
      <c r="I35" s="61" t="s">
        <v>413</v>
      </c>
      <c r="J35" s="61" t="s">
        <v>1120</v>
      </c>
    </row>
    <row r="36" spans="1:10">
      <c r="A36" s="61" t="s">
        <v>20</v>
      </c>
      <c r="B36" s="61" t="s">
        <v>1133</v>
      </c>
      <c r="C36" s="61" t="s">
        <v>20</v>
      </c>
      <c r="D36" s="62">
        <v>42353</v>
      </c>
      <c r="E36" s="62">
        <v>42339</v>
      </c>
      <c r="F36" s="61" t="s">
        <v>411</v>
      </c>
      <c r="G36" s="61" t="s">
        <v>1119</v>
      </c>
      <c r="H36" s="61">
        <v>21</v>
      </c>
      <c r="I36" s="61" t="s">
        <v>413</v>
      </c>
      <c r="J36" s="61" t="s">
        <v>1120</v>
      </c>
    </row>
    <row r="37" spans="1:10">
      <c r="A37" s="61" t="s">
        <v>1134</v>
      </c>
      <c r="B37" s="61" t="s">
        <v>1135</v>
      </c>
      <c r="C37" s="61" t="s">
        <v>1134</v>
      </c>
      <c r="D37" s="62">
        <v>42607</v>
      </c>
      <c r="E37" s="62">
        <v>42607</v>
      </c>
      <c r="F37" s="61" t="s">
        <v>411</v>
      </c>
      <c r="G37" s="61" t="s">
        <v>1136</v>
      </c>
      <c r="H37" s="61">
        <v>21</v>
      </c>
      <c r="I37" s="61" t="s">
        <v>413</v>
      </c>
      <c r="J37" s="61" t="s">
        <v>1137</v>
      </c>
    </row>
    <row r="38" spans="1:10">
      <c r="A38" s="61" t="s">
        <v>22</v>
      </c>
      <c r="B38" s="61" t="s">
        <v>1138</v>
      </c>
      <c r="C38" s="61" t="s">
        <v>22</v>
      </c>
      <c r="D38" s="62">
        <v>42298</v>
      </c>
      <c r="E38" s="62">
        <v>42297</v>
      </c>
      <c r="F38" s="61" t="s">
        <v>411</v>
      </c>
      <c r="G38" s="61" t="s">
        <v>1139</v>
      </c>
      <c r="H38" s="61">
        <v>21</v>
      </c>
      <c r="I38" s="61" t="s">
        <v>413</v>
      </c>
      <c r="J38" s="61" t="s">
        <v>1140</v>
      </c>
    </row>
    <row r="39" spans="1:10">
      <c r="A39" s="61" t="s">
        <v>1141</v>
      </c>
      <c r="B39" s="61" t="s">
        <v>1142</v>
      </c>
      <c r="C39" s="61" t="s">
        <v>1141</v>
      </c>
      <c r="D39" s="62">
        <v>42023</v>
      </c>
      <c r="E39" s="62">
        <v>42013</v>
      </c>
      <c r="F39" s="61" t="s">
        <v>411</v>
      </c>
      <c r="G39" s="61" t="s">
        <v>1069</v>
      </c>
      <c r="H39" s="61">
        <v>21</v>
      </c>
      <c r="I39" s="61" t="s">
        <v>413</v>
      </c>
      <c r="J39" s="61" t="s">
        <v>1143</v>
      </c>
    </row>
    <row r="40" spans="1:10">
      <c r="A40" s="61" t="s">
        <v>1144</v>
      </c>
      <c r="B40" s="61" t="s">
        <v>1145</v>
      </c>
      <c r="C40" s="61" t="s">
        <v>1144</v>
      </c>
      <c r="D40" s="62">
        <v>41284</v>
      </c>
      <c r="E40" s="62">
        <v>41276</v>
      </c>
      <c r="F40" s="61" t="s">
        <v>411</v>
      </c>
      <c r="G40" s="61" t="s">
        <v>1069</v>
      </c>
      <c r="H40" s="61">
        <v>21</v>
      </c>
      <c r="I40" s="61" t="s">
        <v>413</v>
      </c>
      <c r="J40" s="61" t="s">
        <v>1146</v>
      </c>
    </row>
    <row r="41" spans="1:10">
      <c r="A41" s="61" t="s">
        <v>23</v>
      </c>
      <c r="B41" s="61" t="s">
        <v>1147</v>
      </c>
      <c r="C41" s="61" t="s">
        <v>23</v>
      </c>
      <c r="D41" s="62">
        <v>42314</v>
      </c>
      <c r="E41" s="62">
        <v>42311</v>
      </c>
      <c r="F41" s="61" t="s">
        <v>411</v>
      </c>
      <c r="G41" s="61" t="s">
        <v>1069</v>
      </c>
      <c r="H41" s="61">
        <v>21</v>
      </c>
      <c r="I41" s="61" t="s">
        <v>413</v>
      </c>
      <c r="J41" s="61" t="s">
        <v>1148</v>
      </c>
    </row>
    <row r="42" spans="1:10">
      <c r="A42" s="61" t="s">
        <v>1149</v>
      </c>
      <c r="B42" s="61" t="s">
        <v>1150</v>
      </c>
      <c r="C42" s="61" t="s">
        <v>1149</v>
      </c>
      <c r="D42" s="62">
        <v>42317</v>
      </c>
      <c r="E42" s="62">
        <v>42317</v>
      </c>
      <c r="F42" s="61" t="s">
        <v>411</v>
      </c>
      <c r="G42" s="61" t="s">
        <v>1151</v>
      </c>
      <c r="H42" s="61">
        <v>21</v>
      </c>
      <c r="I42" s="61" t="s">
        <v>413</v>
      </c>
      <c r="J42" s="61" t="s">
        <v>1152</v>
      </c>
    </row>
    <row r="43" spans="1:10">
      <c r="A43" s="61" t="s">
        <v>1153</v>
      </c>
      <c r="B43" s="61" t="s">
        <v>1154</v>
      </c>
      <c r="C43" s="61" t="s">
        <v>1153</v>
      </c>
      <c r="D43" s="62">
        <v>42335</v>
      </c>
      <c r="E43" s="62">
        <v>42335</v>
      </c>
      <c r="F43" s="61" t="s">
        <v>411</v>
      </c>
      <c r="G43" s="61" t="s">
        <v>1155</v>
      </c>
      <c r="H43" s="61">
        <v>21</v>
      </c>
      <c r="I43" s="61" t="s">
        <v>413</v>
      </c>
      <c r="J43" s="61" t="s">
        <v>1156</v>
      </c>
    </row>
    <row r="44" spans="1:10">
      <c r="A44" s="61" t="s">
        <v>1157</v>
      </c>
      <c r="B44" s="61" t="s">
        <v>1158</v>
      </c>
      <c r="C44" s="61" t="s">
        <v>1157</v>
      </c>
      <c r="D44" s="62">
        <v>40617</v>
      </c>
      <c r="E44" s="62">
        <v>40616</v>
      </c>
      <c r="F44" s="61" t="s">
        <v>411</v>
      </c>
      <c r="G44" s="61" t="s">
        <v>1159</v>
      </c>
      <c r="H44" s="61">
        <v>48</v>
      </c>
      <c r="I44" s="61" t="s">
        <v>414</v>
      </c>
      <c r="J44" s="61" t="s">
        <v>1160</v>
      </c>
    </row>
    <row r="45" spans="1:10">
      <c r="A45" s="61" t="s">
        <v>19</v>
      </c>
      <c r="B45" s="61" t="s">
        <v>1161</v>
      </c>
      <c r="C45" s="61" t="s">
        <v>19</v>
      </c>
      <c r="D45" s="62">
        <v>40162</v>
      </c>
      <c r="E45" s="62">
        <v>40238</v>
      </c>
      <c r="F45" s="61" t="s">
        <v>411</v>
      </c>
      <c r="G45" s="61" t="s">
        <v>1162</v>
      </c>
      <c r="H45" s="61">
        <v>49</v>
      </c>
      <c r="I45" s="61" t="s">
        <v>416</v>
      </c>
      <c r="J45" s="61" t="s">
        <v>1163</v>
      </c>
    </row>
    <row r="46" spans="1:10">
      <c r="A46" s="61" t="s">
        <v>21</v>
      </c>
      <c r="B46" s="61" t="s">
        <v>1105</v>
      </c>
      <c r="C46" s="61" t="s">
        <v>21</v>
      </c>
      <c r="D46" s="62">
        <v>42292</v>
      </c>
      <c r="E46" s="62">
        <v>42292</v>
      </c>
      <c r="F46" s="61" t="s">
        <v>411</v>
      </c>
      <c r="G46" s="61" t="s">
        <v>1098</v>
      </c>
      <c r="H46" s="61">
        <v>49</v>
      </c>
      <c r="I46" s="61" t="s">
        <v>416</v>
      </c>
      <c r="J46" s="61" t="s">
        <v>1106</v>
      </c>
    </row>
    <row r="47" spans="1:10">
      <c r="A47" s="61" t="s">
        <v>20</v>
      </c>
      <c r="B47" s="61" t="s">
        <v>1107</v>
      </c>
      <c r="C47" s="61" t="s">
        <v>20</v>
      </c>
      <c r="D47" s="62">
        <v>42292</v>
      </c>
      <c r="E47" s="62">
        <v>42292</v>
      </c>
      <c r="F47" s="61" t="s">
        <v>411</v>
      </c>
      <c r="G47" s="61" t="s">
        <v>1098</v>
      </c>
      <c r="H47" s="61">
        <v>49</v>
      </c>
      <c r="I47" s="61" t="s">
        <v>416</v>
      </c>
      <c r="J47" s="61" t="s">
        <v>1106</v>
      </c>
    </row>
    <row r="48" spans="1:10">
      <c r="A48" s="61" t="s">
        <v>34</v>
      </c>
      <c r="B48" s="61" t="s">
        <v>1164</v>
      </c>
      <c r="C48" s="61" t="s">
        <v>34</v>
      </c>
      <c r="D48" s="62">
        <v>42975</v>
      </c>
      <c r="E48" s="62">
        <v>42975</v>
      </c>
      <c r="F48" s="61" t="s">
        <v>411</v>
      </c>
      <c r="G48" s="61" t="s">
        <v>415</v>
      </c>
      <c r="H48" s="61">
        <v>49</v>
      </c>
      <c r="I48" s="61" t="s">
        <v>416</v>
      </c>
      <c r="J48" s="61" t="s">
        <v>1165</v>
      </c>
    </row>
    <row r="49" spans="1:10">
      <c r="A49" s="61" t="s">
        <v>35</v>
      </c>
      <c r="B49" s="61" t="s">
        <v>1166</v>
      </c>
      <c r="C49" s="61" t="s">
        <v>35</v>
      </c>
      <c r="D49" s="62">
        <v>42975</v>
      </c>
      <c r="E49" s="62">
        <v>42975</v>
      </c>
      <c r="F49" s="61" t="s">
        <v>411</v>
      </c>
      <c r="G49" s="61" t="s">
        <v>415</v>
      </c>
      <c r="H49" s="61">
        <v>49</v>
      </c>
      <c r="I49" s="61" t="s">
        <v>416</v>
      </c>
      <c r="J49" s="61" t="s">
        <v>1167</v>
      </c>
    </row>
    <row r="50" spans="1:10">
      <c r="A50" s="61" t="s">
        <v>1117</v>
      </c>
      <c r="B50" s="61" t="s">
        <v>1168</v>
      </c>
      <c r="C50" s="61" t="s">
        <v>1117</v>
      </c>
      <c r="D50" s="62">
        <v>41879</v>
      </c>
      <c r="E50" s="62">
        <v>41871</v>
      </c>
      <c r="F50" s="61" t="s">
        <v>411</v>
      </c>
      <c r="G50" s="61" t="s">
        <v>1169</v>
      </c>
      <c r="H50" s="61">
        <v>49</v>
      </c>
      <c r="I50" s="61" t="s">
        <v>416</v>
      </c>
      <c r="J50" s="61" t="s">
        <v>1170</v>
      </c>
    </row>
    <row r="51" spans="1:10">
      <c r="A51" s="61" t="s">
        <v>1121</v>
      </c>
      <c r="B51" s="61" t="s">
        <v>1171</v>
      </c>
      <c r="C51" s="61" t="s">
        <v>1121</v>
      </c>
      <c r="D51" s="62">
        <v>41878</v>
      </c>
      <c r="E51" s="62">
        <v>41871</v>
      </c>
      <c r="F51" s="61" t="s">
        <v>411</v>
      </c>
      <c r="G51" s="61" t="s">
        <v>1065</v>
      </c>
      <c r="H51" s="61">
        <v>49</v>
      </c>
      <c r="I51" s="61" t="s">
        <v>416</v>
      </c>
      <c r="J51" s="61" t="s">
        <v>1172</v>
      </c>
    </row>
    <row r="52" spans="1:10">
      <c r="A52" s="61" t="s">
        <v>36</v>
      </c>
      <c r="B52" s="61" t="s">
        <v>1173</v>
      </c>
      <c r="C52" s="61" t="s">
        <v>36</v>
      </c>
      <c r="D52" s="62">
        <v>43039</v>
      </c>
      <c r="E52" s="62">
        <v>43012</v>
      </c>
      <c r="F52" s="61" t="s">
        <v>411</v>
      </c>
      <c r="G52" s="61" t="s">
        <v>1111</v>
      </c>
      <c r="H52" s="61">
        <v>49</v>
      </c>
      <c r="I52" s="61" t="s">
        <v>416</v>
      </c>
      <c r="J52" s="61" t="s">
        <v>1174</v>
      </c>
    </row>
    <row r="53" spans="1:10">
      <c r="A53" s="61" t="s">
        <v>1175</v>
      </c>
      <c r="B53" s="61" t="s">
        <v>1176</v>
      </c>
      <c r="C53" s="61" t="s">
        <v>1175</v>
      </c>
      <c r="D53" s="62">
        <v>42885</v>
      </c>
      <c r="E53" s="62">
        <v>42859</v>
      </c>
      <c r="F53" s="61" t="s">
        <v>411</v>
      </c>
      <c r="G53" s="61" t="s">
        <v>1115</v>
      </c>
      <c r="H53" s="61">
        <v>49</v>
      </c>
      <c r="I53" s="61" t="s">
        <v>416</v>
      </c>
      <c r="J53" s="61" t="s">
        <v>1177</v>
      </c>
    </row>
    <row r="54" spans="1:10">
      <c r="A54" s="61" t="s">
        <v>36</v>
      </c>
      <c r="B54" s="61" t="s">
        <v>1178</v>
      </c>
      <c r="C54" s="61" t="s">
        <v>36</v>
      </c>
      <c r="D54" s="62">
        <v>42956</v>
      </c>
      <c r="E54" s="62">
        <v>42923</v>
      </c>
      <c r="F54" s="61" t="s">
        <v>411</v>
      </c>
      <c r="G54" s="61" t="s">
        <v>1115</v>
      </c>
      <c r="H54" s="61">
        <v>49</v>
      </c>
      <c r="I54" s="61" t="s">
        <v>416</v>
      </c>
      <c r="J54" s="61" t="s">
        <v>1179</v>
      </c>
    </row>
    <row r="55" spans="1:10">
      <c r="A55" s="61" t="s">
        <v>1081</v>
      </c>
      <c r="B55" s="61" t="s">
        <v>1180</v>
      </c>
      <c r="C55" s="61" t="s">
        <v>1081</v>
      </c>
      <c r="D55" s="62">
        <v>42220</v>
      </c>
      <c r="E55" s="62">
        <v>42188</v>
      </c>
      <c r="F55" s="61" t="s">
        <v>411</v>
      </c>
      <c r="G55" s="61" t="s">
        <v>1181</v>
      </c>
      <c r="H55" s="61">
        <v>49</v>
      </c>
      <c r="I55" s="61" t="s">
        <v>416</v>
      </c>
      <c r="J55" s="61" t="s">
        <v>1182</v>
      </c>
    </row>
    <row r="56" spans="1:10">
      <c r="A56" s="61" t="s">
        <v>23</v>
      </c>
      <c r="B56" s="61" t="s">
        <v>1183</v>
      </c>
      <c r="C56" s="61" t="s">
        <v>23</v>
      </c>
      <c r="D56" s="62">
        <v>42220</v>
      </c>
      <c r="E56" s="62">
        <v>42188</v>
      </c>
      <c r="F56" s="61" t="s">
        <v>411</v>
      </c>
      <c r="G56" s="61" t="s">
        <v>1181</v>
      </c>
      <c r="H56" s="61">
        <v>49</v>
      </c>
      <c r="I56" s="61" t="s">
        <v>416</v>
      </c>
      <c r="J56" s="61" t="s">
        <v>1182</v>
      </c>
    </row>
    <row r="57" spans="1:10">
      <c r="A57" s="61" t="s">
        <v>24</v>
      </c>
      <c r="B57" s="61" t="s">
        <v>1184</v>
      </c>
      <c r="C57" s="61" t="s">
        <v>24</v>
      </c>
      <c r="D57" s="62">
        <v>42220</v>
      </c>
      <c r="E57" s="62">
        <v>42188</v>
      </c>
      <c r="F57" s="61" t="s">
        <v>411</v>
      </c>
      <c r="G57" s="61" t="s">
        <v>1181</v>
      </c>
      <c r="H57" s="61">
        <v>49</v>
      </c>
      <c r="I57" s="61" t="s">
        <v>416</v>
      </c>
      <c r="J57" s="61" t="s">
        <v>1182</v>
      </c>
    </row>
    <row r="58" spans="1:10">
      <c r="A58" s="61" t="s">
        <v>25</v>
      </c>
      <c r="B58" s="61" t="s">
        <v>1185</v>
      </c>
      <c r="C58" s="61" t="s">
        <v>25</v>
      </c>
      <c r="D58" s="62">
        <v>42220</v>
      </c>
      <c r="E58" s="62">
        <v>42188</v>
      </c>
      <c r="F58" s="61" t="s">
        <v>411</v>
      </c>
      <c r="G58" s="61" t="s">
        <v>1181</v>
      </c>
      <c r="H58" s="61">
        <v>49</v>
      </c>
      <c r="I58" s="61" t="s">
        <v>416</v>
      </c>
      <c r="J58" s="61" t="s">
        <v>1182</v>
      </c>
    </row>
    <row r="59" spans="1:10">
      <c r="A59" s="61" t="s">
        <v>1186</v>
      </c>
      <c r="B59" s="61" t="s">
        <v>1187</v>
      </c>
      <c r="C59" s="61" t="s">
        <v>1186</v>
      </c>
      <c r="D59" s="62">
        <v>42220</v>
      </c>
      <c r="E59" s="62">
        <v>42188</v>
      </c>
      <c r="F59" s="61" t="s">
        <v>411</v>
      </c>
      <c r="G59" s="61" t="s">
        <v>1181</v>
      </c>
      <c r="H59" s="61">
        <v>49</v>
      </c>
      <c r="I59" s="61" t="s">
        <v>416</v>
      </c>
      <c r="J59" s="61" t="s">
        <v>1188</v>
      </c>
    </row>
    <row r="60" spans="1:10">
      <c r="A60" s="61" t="s">
        <v>1189</v>
      </c>
      <c r="B60" s="61" t="s">
        <v>1190</v>
      </c>
      <c r="C60" s="61" t="s">
        <v>1189</v>
      </c>
      <c r="D60" s="62">
        <v>42220</v>
      </c>
      <c r="E60" s="62">
        <v>42188</v>
      </c>
      <c r="F60" s="61" t="s">
        <v>411</v>
      </c>
      <c r="G60" s="61" t="s">
        <v>1181</v>
      </c>
      <c r="H60" s="61">
        <v>49</v>
      </c>
      <c r="I60" s="61" t="s">
        <v>416</v>
      </c>
      <c r="J60" s="61" t="s">
        <v>1188</v>
      </c>
    </row>
    <row r="61" spans="1:10">
      <c r="A61" s="61" t="s">
        <v>1121</v>
      </c>
      <c r="B61" s="61" t="s">
        <v>1191</v>
      </c>
      <c r="C61" s="61" t="s">
        <v>1121</v>
      </c>
      <c r="D61" s="62">
        <v>42221</v>
      </c>
      <c r="E61" s="62">
        <v>42188</v>
      </c>
      <c r="F61" s="61" t="s">
        <v>411</v>
      </c>
      <c r="G61" s="61" t="s">
        <v>1181</v>
      </c>
      <c r="H61" s="61">
        <v>49</v>
      </c>
      <c r="I61" s="61" t="s">
        <v>416</v>
      </c>
      <c r="J61" s="61" t="s">
        <v>1192</v>
      </c>
    </row>
    <row r="62" spans="1:10">
      <c r="A62" s="61" t="s">
        <v>1193</v>
      </c>
      <c r="B62" s="61" t="s">
        <v>1194</v>
      </c>
      <c r="C62" s="61" t="s">
        <v>1193</v>
      </c>
      <c r="D62" s="62">
        <v>42221</v>
      </c>
      <c r="E62" s="62">
        <v>42188</v>
      </c>
      <c r="F62" s="61" t="s">
        <v>411</v>
      </c>
      <c r="G62" s="61" t="s">
        <v>1181</v>
      </c>
      <c r="H62" s="61">
        <v>49</v>
      </c>
      <c r="I62" s="61" t="s">
        <v>416</v>
      </c>
      <c r="J62" s="61" t="s">
        <v>1192</v>
      </c>
    </row>
    <row r="63" spans="1:10">
      <c r="A63" s="61" t="s">
        <v>1186</v>
      </c>
      <c r="B63" s="61" t="s">
        <v>1195</v>
      </c>
      <c r="C63" s="61" t="s">
        <v>1186</v>
      </c>
      <c r="D63" s="62">
        <v>42115</v>
      </c>
      <c r="E63" s="62">
        <v>42100</v>
      </c>
      <c r="F63" s="61" t="s">
        <v>411</v>
      </c>
      <c r="G63" s="61" t="s">
        <v>1119</v>
      </c>
      <c r="H63" s="61">
        <v>49</v>
      </c>
      <c r="I63" s="61" t="s">
        <v>416</v>
      </c>
      <c r="J63" s="61" t="s">
        <v>1196</v>
      </c>
    </row>
    <row r="64" spans="1:10">
      <c r="A64" s="61" t="s">
        <v>1197</v>
      </c>
      <c r="B64" s="61" t="s">
        <v>1198</v>
      </c>
      <c r="C64" s="61" t="s">
        <v>1197</v>
      </c>
      <c r="D64" s="62">
        <v>42115</v>
      </c>
      <c r="E64" s="62">
        <v>42100</v>
      </c>
      <c r="F64" s="61" t="s">
        <v>411</v>
      </c>
      <c r="G64" s="61" t="s">
        <v>1119</v>
      </c>
      <c r="H64" s="61">
        <v>49</v>
      </c>
      <c r="I64" s="61" t="s">
        <v>416</v>
      </c>
      <c r="J64" s="61" t="s">
        <v>1196</v>
      </c>
    </row>
    <row r="65" spans="1:10">
      <c r="A65" s="61" t="s">
        <v>1189</v>
      </c>
      <c r="B65" s="61" t="s">
        <v>1199</v>
      </c>
      <c r="C65" s="61" t="s">
        <v>1189</v>
      </c>
      <c r="D65" s="62">
        <v>42115</v>
      </c>
      <c r="E65" s="62">
        <v>42100</v>
      </c>
      <c r="F65" s="61" t="s">
        <v>411</v>
      </c>
      <c r="G65" s="61" t="s">
        <v>1119</v>
      </c>
      <c r="H65" s="61">
        <v>49</v>
      </c>
      <c r="I65" s="61" t="s">
        <v>416</v>
      </c>
      <c r="J65" s="61" t="s">
        <v>1196</v>
      </c>
    </row>
    <row r="66" spans="1:10">
      <c r="A66" s="61" t="s">
        <v>33</v>
      </c>
      <c r="B66" s="61" t="s">
        <v>1200</v>
      </c>
      <c r="C66" s="61" t="s">
        <v>33</v>
      </c>
      <c r="D66" s="62">
        <v>42737</v>
      </c>
      <c r="E66" s="62">
        <v>42724</v>
      </c>
      <c r="F66" s="61" t="s">
        <v>411</v>
      </c>
      <c r="G66" s="61" t="s">
        <v>1119</v>
      </c>
      <c r="H66" s="61">
        <v>49</v>
      </c>
      <c r="I66" s="61" t="s">
        <v>416</v>
      </c>
      <c r="J66" s="61" t="s">
        <v>1201</v>
      </c>
    </row>
    <row r="67" spans="1:10">
      <c r="A67" s="61" t="s">
        <v>1202</v>
      </c>
      <c r="B67" s="61" t="s">
        <v>1203</v>
      </c>
      <c r="C67" s="61" t="s">
        <v>1202</v>
      </c>
      <c r="D67" s="62">
        <v>42737</v>
      </c>
      <c r="E67" s="62">
        <v>42724</v>
      </c>
      <c r="F67" s="61" t="s">
        <v>411</v>
      </c>
      <c r="G67" s="61" t="s">
        <v>1119</v>
      </c>
      <c r="H67" s="61">
        <v>49</v>
      </c>
      <c r="I67" s="61" t="s">
        <v>416</v>
      </c>
      <c r="J67" s="61" t="s">
        <v>1201</v>
      </c>
    </row>
    <row r="68" spans="1:10">
      <c r="A68" s="61" t="s">
        <v>1204</v>
      </c>
      <c r="B68" s="61" t="s">
        <v>1205</v>
      </c>
      <c r="C68" s="61" t="s">
        <v>1204</v>
      </c>
      <c r="D68" s="62">
        <v>42137</v>
      </c>
      <c r="E68" s="62">
        <v>42114</v>
      </c>
      <c r="F68" s="61" t="s">
        <v>411</v>
      </c>
      <c r="G68" s="61" t="s">
        <v>1119</v>
      </c>
      <c r="H68" s="61">
        <v>49</v>
      </c>
      <c r="I68" s="61" t="s">
        <v>416</v>
      </c>
      <c r="J68" s="61" t="s">
        <v>1120</v>
      </c>
    </row>
    <row r="69" spans="1:10">
      <c r="A69" s="61" t="s">
        <v>1193</v>
      </c>
      <c r="B69" s="61" t="s">
        <v>1206</v>
      </c>
      <c r="C69" s="61" t="s">
        <v>1193</v>
      </c>
      <c r="D69" s="62">
        <v>42137</v>
      </c>
      <c r="E69" s="62">
        <v>42109</v>
      </c>
      <c r="F69" s="61" t="s">
        <v>411</v>
      </c>
      <c r="G69" s="61" t="s">
        <v>1119</v>
      </c>
      <c r="H69" s="61">
        <v>49</v>
      </c>
      <c r="I69" s="61" t="s">
        <v>416</v>
      </c>
      <c r="J69" s="61" t="s">
        <v>1120</v>
      </c>
    </row>
    <row r="70" spans="1:10">
      <c r="A70" s="61" t="s">
        <v>27</v>
      </c>
      <c r="B70" s="61" t="s">
        <v>1207</v>
      </c>
      <c r="C70" s="61" t="s">
        <v>27</v>
      </c>
      <c r="D70" s="62">
        <v>42196</v>
      </c>
      <c r="E70" s="62">
        <v>42161</v>
      </c>
      <c r="F70" s="61" t="s">
        <v>411</v>
      </c>
      <c r="G70" s="61" t="s">
        <v>1119</v>
      </c>
      <c r="H70" s="61">
        <v>49</v>
      </c>
      <c r="I70" s="61" t="s">
        <v>416</v>
      </c>
      <c r="J70" s="61" t="s">
        <v>1208</v>
      </c>
    </row>
    <row r="71" spans="1:10">
      <c r="A71" s="61" t="s">
        <v>26</v>
      </c>
      <c r="B71" s="61" t="s">
        <v>1209</v>
      </c>
      <c r="C71" s="61" t="s">
        <v>26</v>
      </c>
      <c r="D71" s="62">
        <v>42198</v>
      </c>
      <c r="E71" s="62">
        <v>42161</v>
      </c>
      <c r="F71" s="61" t="s">
        <v>411</v>
      </c>
      <c r="G71" s="61" t="s">
        <v>1119</v>
      </c>
      <c r="H71" s="61">
        <v>49</v>
      </c>
      <c r="I71" s="61" t="s">
        <v>416</v>
      </c>
      <c r="J71" s="61" t="s">
        <v>1210</v>
      </c>
    </row>
    <row r="72" spans="1:10">
      <c r="A72" s="61" t="s">
        <v>29</v>
      </c>
      <c r="B72" s="61" t="s">
        <v>1211</v>
      </c>
      <c r="C72" s="61" t="s">
        <v>29</v>
      </c>
      <c r="D72" s="62">
        <v>42298</v>
      </c>
      <c r="E72" s="62">
        <v>42298</v>
      </c>
      <c r="F72" s="61" t="s">
        <v>411</v>
      </c>
      <c r="G72" s="61" t="s">
        <v>1139</v>
      </c>
      <c r="H72" s="61">
        <v>49</v>
      </c>
      <c r="I72" s="61" t="s">
        <v>416</v>
      </c>
      <c r="J72" s="61" t="s">
        <v>1212</v>
      </c>
    </row>
    <row r="73" spans="1:10">
      <c r="A73" s="61" t="s">
        <v>28</v>
      </c>
      <c r="B73" s="61" t="s">
        <v>1213</v>
      </c>
      <c r="C73" s="61" t="s">
        <v>28</v>
      </c>
      <c r="D73" s="62">
        <v>42298</v>
      </c>
      <c r="E73" s="62">
        <v>42297</v>
      </c>
      <c r="F73" s="61" t="s">
        <v>411</v>
      </c>
      <c r="G73" s="61" t="s">
        <v>1139</v>
      </c>
      <c r="H73" s="61">
        <v>49</v>
      </c>
      <c r="I73" s="61" t="s">
        <v>416</v>
      </c>
      <c r="J73" s="61" t="s">
        <v>1214</v>
      </c>
    </row>
    <row r="74" spans="1:10">
      <c r="A74" s="61" t="s">
        <v>30</v>
      </c>
      <c r="B74" s="61" t="s">
        <v>1215</v>
      </c>
      <c r="C74" s="61" t="s">
        <v>30</v>
      </c>
      <c r="D74" s="62">
        <v>42298</v>
      </c>
      <c r="E74" s="62">
        <v>42297</v>
      </c>
      <c r="F74" s="61" t="s">
        <v>411</v>
      </c>
      <c r="G74" s="61" t="s">
        <v>1139</v>
      </c>
      <c r="H74" s="61">
        <v>49</v>
      </c>
      <c r="I74" s="61" t="s">
        <v>416</v>
      </c>
      <c r="J74" s="61" t="s">
        <v>1214</v>
      </c>
    </row>
    <row r="75" spans="1:10">
      <c r="A75" s="61" t="s">
        <v>31</v>
      </c>
      <c r="B75" s="61" t="s">
        <v>1216</v>
      </c>
      <c r="C75" s="61" t="s">
        <v>31</v>
      </c>
      <c r="D75" s="62">
        <v>42298</v>
      </c>
      <c r="E75" s="62">
        <v>42297</v>
      </c>
      <c r="F75" s="61" t="s">
        <v>411</v>
      </c>
      <c r="G75" s="61" t="s">
        <v>1139</v>
      </c>
      <c r="H75" s="61">
        <v>49</v>
      </c>
      <c r="I75" s="61" t="s">
        <v>416</v>
      </c>
      <c r="J75" s="61" t="s">
        <v>1214</v>
      </c>
    </row>
    <row r="76" spans="1:10">
      <c r="A76" s="61" t="s">
        <v>29</v>
      </c>
      <c r="B76" s="61" t="s">
        <v>1217</v>
      </c>
      <c r="C76" s="61" t="s">
        <v>29</v>
      </c>
      <c r="D76" s="62">
        <v>42331</v>
      </c>
      <c r="E76" s="62">
        <v>42328</v>
      </c>
      <c r="F76" s="61" t="s">
        <v>411</v>
      </c>
      <c r="G76" s="61" t="s">
        <v>1139</v>
      </c>
      <c r="H76" s="61">
        <v>49</v>
      </c>
      <c r="I76" s="61" t="s">
        <v>416</v>
      </c>
      <c r="J76" s="61" t="s">
        <v>1218</v>
      </c>
    </row>
    <row r="77" spans="1:10">
      <c r="A77" s="61" t="s">
        <v>27</v>
      </c>
      <c r="B77" s="61" t="s">
        <v>1219</v>
      </c>
      <c r="C77" s="61" t="s">
        <v>27</v>
      </c>
      <c r="D77" s="62">
        <v>42314</v>
      </c>
      <c r="E77" s="62">
        <v>42311</v>
      </c>
      <c r="F77" s="61" t="s">
        <v>411</v>
      </c>
      <c r="G77" s="61" t="s">
        <v>1069</v>
      </c>
      <c r="H77" s="61">
        <v>49</v>
      </c>
      <c r="I77" s="61" t="s">
        <v>416</v>
      </c>
      <c r="J77" s="61" t="s">
        <v>1220</v>
      </c>
    </row>
    <row r="78" spans="1:10">
      <c r="A78" s="61" t="s">
        <v>26</v>
      </c>
      <c r="B78" s="61" t="s">
        <v>1221</v>
      </c>
      <c r="C78" s="61" t="s">
        <v>26</v>
      </c>
      <c r="D78" s="62">
        <v>42314</v>
      </c>
      <c r="E78" s="62">
        <v>42311</v>
      </c>
      <c r="F78" s="61" t="s">
        <v>411</v>
      </c>
      <c r="G78" s="61" t="s">
        <v>1069</v>
      </c>
      <c r="H78" s="61">
        <v>49</v>
      </c>
      <c r="I78" s="61" t="s">
        <v>416</v>
      </c>
      <c r="J78" s="61" t="s">
        <v>1220</v>
      </c>
    </row>
    <row r="79" spans="1:10">
      <c r="A79" s="61" t="s">
        <v>25</v>
      </c>
      <c r="B79" s="61" t="s">
        <v>1222</v>
      </c>
      <c r="C79" s="61" t="s">
        <v>25</v>
      </c>
      <c r="D79" s="62">
        <v>42314</v>
      </c>
      <c r="E79" s="62">
        <v>42311</v>
      </c>
      <c r="F79" s="61" t="s">
        <v>411</v>
      </c>
      <c r="G79" s="61" t="s">
        <v>1069</v>
      </c>
      <c r="H79" s="61">
        <v>49</v>
      </c>
      <c r="I79" s="61" t="s">
        <v>416</v>
      </c>
      <c r="J79" s="61" t="s">
        <v>1220</v>
      </c>
    </row>
    <row r="80" spans="1:10">
      <c r="A80" s="61" t="s">
        <v>24</v>
      </c>
      <c r="B80" s="61" t="s">
        <v>1223</v>
      </c>
      <c r="C80" s="61" t="s">
        <v>24</v>
      </c>
      <c r="D80" s="62">
        <v>42314</v>
      </c>
      <c r="E80" s="62">
        <v>42311</v>
      </c>
      <c r="F80" s="61" t="s">
        <v>411</v>
      </c>
      <c r="G80" s="61" t="s">
        <v>1069</v>
      </c>
      <c r="H80" s="61">
        <v>49</v>
      </c>
      <c r="I80" s="61" t="s">
        <v>416</v>
      </c>
      <c r="J80" s="61" t="s">
        <v>1220</v>
      </c>
    </row>
    <row r="81" spans="1:10">
      <c r="A81" s="61" t="s">
        <v>23</v>
      </c>
      <c r="B81" s="61" t="s">
        <v>1147</v>
      </c>
      <c r="C81" s="61" t="s">
        <v>23</v>
      </c>
      <c r="D81" s="62">
        <v>42314</v>
      </c>
      <c r="E81" s="62">
        <v>42311</v>
      </c>
      <c r="F81" s="61" t="s">
        <v>411</v>
      </c>
      <c r="G81" s="61" t="s">
        <v>1069</v>
      </c>
      <c r="H81" s="61">
        <v>49</v>
      </c>
      <c r="I81" s="61" t="s">
        <v>416</v>
      </c>
      <c r="J81" s="61" t="s">
        <v>1148</v>
      </c>
    </row>
    <row r="82" spans="1:10">
      <c r="A82" s="61" t="s">
        <v>1224</v>
      </c>
      <c r="B82" s="61" t="s">
        <v>1225</v>
      </c>
      <c r="C82" s="61" t="s">
        <v>1224</v>
      </c>
      <c r="D82" s="62">
        <v>41773</v>
      </c>
      <c r="E82" s="62">
        <v>41773</v>
      </c>
      <c r="F82" s="61" t="s">
        <v>411</v>
      </c>
      <c r="G82" s="61" t="s">
        <v>1076</v>
      </c>
      <c r="H82" s="61">
        <v>49</v>
      </c>
      <c r="I82" s="61" t="s">
        <v>416</v>
      </c>
      <c r="J82" s="61" t="s">
        <v>1226</v>
      </c>
    </row>
    <row r="83" spans="1:10">
      <c r="A83" s="61" t="s">
        <v>1227</v>
      </c>
      <c r="B83" s="61" t="s">
        <v>1228</v>
      </c>
      <c r="C83" s="61" t="s">
        <v>1227</v>
      </c>
      <c r="D83" s="62">
        <v>41282</v>
      </c>
      <c r="E83" s="62">
        <v>41282</v>
      </c>
      <c r="F83" s="61" t="s">
        <v>411</v>
      </c>
      <c r="G83" s="61" t="s">
        <v>1076</v>
      </c>
      <c r="H83" s="61">
        <v>49</v>
      </c>
      <c r="I83" s="61" t="s">
        <v>416</v>
      </c>
      <c r="J83" s="61" t="s">
        <v>1229</v>
      </c>
    </row>
    <row r="84" spans="1:10">
      <c r="A84" s="61" t="s">
        <v>1230</v>
      </c>
      <c r="B84" s="61" t="s">
        <v>1231</v>
      </c>
      <c r="C84" s="61" t="s">
        <v>1230</v>
      </c>
      <c r="D84" s="62">
        <v>41309</v>
      </c>
      <c r="E84" s="62">
        <v>41309</v>
      </c>
      <c r="F84" s="61" t="s">
        <v>411</v>
      </c>
      <c r="G84" s="61" t="s">
        <v>1076</v>
      </c>
      <c r="H84" s="61">
        <v>49</v>
      </c>
      <c r="I84" s="61" t="s">
        <v>416</v>
      </c>
      <c r="J84" s="61" t="s">
        <v>1232</v>
      </c>
    </row>
    <row r="85" spans="1:10">
      <c r="A85" s="61" t="s">
        <v>1233</v>
      </c>
      <c r="B85" s="61" t="s">
        <v>1234</v>
      </c>
      <c r="C85" s="61" t="s">
        <v>1233</v>
      </c>
      <c r="D85" s="62">
        <v>41334</v>
      </c>
      <c r="E85" s="62">
        <v>41334</v>
      </c>
      <c r="F85" s="61" t="s">
        <v>411</v>
      </c>
      <c r="G85" s="61" t="s">
        <v>1076</v>
      </c>
      <c r="H85" s="61">
        <v>49</v>
      </c>
      <c r="I85" s="61" t="s">
        <v>416</v>
      </c>
      <c r="J85" s="61" t="s">
        <v>1235</v>
      </c>
    </row>
    <row r="86" spans="1:10">
      <c r="A86" s="61" t="s">
        <v>1236</v>
      </c>
      <c r="B86" s="61" t="s">
        <v>1237</v>
      </c>
      <c r="C86" s="61" t="s">
        <v>1236</v>
      </c>
      <c r="D86" s="62">
        <v>41334</v>
      </c>
      <c r="E86" s="62">
        <v>41334</v>
      </c>
      <c r="F86" s="61" t="s">
        <v>411</v>
      </c>
      <c r="G86" s="61" t="s">
        <v>1076</v>
      </c>
      <c r="H86" s="61">
        <v>49</v>
      </c>
      <c r="I86" s="61" t="s">
        <v>416</v>
      </c>
      <c r="J86" s="61" t="s">
        <v>1238</v>
      </c>
    </row>
    <row r="87" spans="1:10">
      <c r="A87" s="61" t="s">
        <v>1239</v>
      </c>
      <c r="B87" s="61" t="s">
        <v>1240</v>
      </c>
      <c r="C87" s="61" t="s">
        <v>1239</v>
      </c>
      <c r="D87" s="62">
        <v>41824</v>
      </c>
      <c r="E87" s="62">
        <v>41824</v>
      </c>
      <c r="F87" s="61" t="s">
        <v>411</v>
      </c>
      <c r="G87" s="61" t="s">
        <v>1083</v>
      </c>
      <c r="H87" s="61">
        <v>49</v>
      </c>
      <c r="I87" s="61" t="s">
        <v>416</v>
      </c>
      <c r="J87" s="61" t="s">
        <v>1241</v>
      </c>
    </row>
    <row r="88" spans="1:10">
      <c r="A88" s="61" t="s">
        <v>1242</v>
      </c>
      <c r="B88" s="61" t="s">
        <v>1243</v>
      </c>
      <c r="C88" s="61" t="s">
        <v>1242</v>
      </c>
      <c r="D88" s="62">
        <v>41986</v>
      </c>
      <c r="E88" s="62">
        <v>41986</v>
      </c>
      <c r="F88" s="61" t="s">
        <v>411</v>
      </c>
      <c r="G88" s="61" t="s">
        <v>1083</v>
      </c>
      <c r="H88" s="61">
        <v>49</v>
      </c>
      <c r="I88" s="61" t="s">
        <v>416</v>
      </c>
      <c r="J88" s="61" t="s">
        <v>1244</v>
      </c>
    </row>
    <row r="89" spans="1:10">
      <c r="A89" s="61" t="s">
        <v>1186</v>
      </c>
      <c r="B89" s="61" t="s">
        <v>1245</v>
      </c>
      <c r="C89" s="61" t="s">
        <v>1186</v>
      </c>
      <c r="D89" s="62">
        <v>42296</v>
      </c>
      <c r="E89" s="62">
        <v>42293</v>
      </c>
      <c r="F89" s="61" t="s">
        <v>411</v>
      </c>
      <c r="G89" s="61" t="s">
        <v>1083</v>
      </c>
      <c r="H89" s="61">
        <v>49</v>
      </c>
      <c r="I89" s="61" t="s">
        <v>416</v>
      </c>
      <c r="J89" s="61" t="s">
        <v>1246</v>
      </c>
    </row>
    <row r="90" spans="1:10">
      <c r="A90" s="61" t="s">
        <v>1247</v>
      </c>
      <c r="B90" s="61" t="s">
        <v>1248</v>
      </c>
      <c r="C90" s="61" t="s">
        <v>1247</v>
      </c>
      <c r="D90" s="62">
        <v>41121</v>
      </c>
      <c r="E90" s="62">
        <v>41121</v>
      </c>
      <c r="F90" s="61" t="s">
        <v>411</v>
      </c>
      <c r="G90" s="61" t="s">
        <v>1249</v>
      </c>
      <c r="H90" s="61">
        <v>49</v>
      </c>
      <c r="I90" s="61" t="s">
        <v>416</v>
      </c>
      <c r="J90" s="61" t="s">
        <v>1250</v>
      </c>
    </row>
    <row r="91" spans="1:10">
      <c r="A91" s="61" t="s">
        <v>1251</v>
      </c>
      <c r="B91" s="61" t="s">
        <v>1252</v>
      </c>
      <c r="C91" s="61" t="s">
        <v>1251</v>
      </c>
      <c r="D91" s="62">
        <v>41285</v>
      </c>
      <c r="E91" s="62">
        <v>41285</v>
      </c>
      <c r="F91" s="61" t="s">
        <v>411</v>
      </c>
      <c r="G91" s="61" t="s">
        <v>1249</v>
      </c>
      <c r="H91" s="61">
        <v>49</v>
      </c>
      <c r="I91" s="61" t="s">
        <v>416</v>
      </c>
      <c r="J91" s="61" t="s">
        <v>1253</v>
      </c>
    </row>
    <row r="92" spans="1:10">
      <c r="A92" s="61" t="s">
        <v>1254</v>
      </c>
      <c r="B92" s="61" t="s">
        <v>1255</v>
      </c>
      <c r="C92" s="61" t="s">
        <v>1254</v>
      </c>
      <c r="D92" s="62">
        <v>41285</v>
      </c>
      <c r="E92" s="62">
        <v>41285</v>
      </c>
      <c r="F92" s="61" t="s">
        <v>411</v>
      </c>
      <c r="G92" s="61" t="s">
        <v>1249</v>
      </c>
      <c r="H92" s="61">
        <v>49</v>
      </c>
      <c r="I92" s="61" t="s">
        <v>416</v>
      </c>
      <c r="J92" s="61" t="s">
        <v>1253</v>
      </c>
    </row>
    <row r="93" spans="1:10">
      <c r="A93" s="61" t="s">
        <v>1256</v>
      </c>
      <c r="B93" s="61" t="s">
        <v>1257</v>
      </c>
      <c r="C93" s="61" t="s">
        <v>1256</v>
      </c>
      <c r="D93" s="62">
        <v>41285</v>
      </c>
      <c r="E93" s="62">
        <v>41285</v>
      </c>
      <c r="F93" s="61" t="s">
        <v>411</v>
      </c>
      <c r="G93" s="61" t="s">
        <v>1249</v>
      </c>
      <c r="H93" s="61">
        <v>49</v>
      </c>
      <c r="I93" s="61" t="s">
        <v>416</v>
      </c>
      <c r="J93" s="61" t="s">
        <v>1253</v>
      </c>
    </row>
    <row r="94" spans="1:10">
      <c r="A94" s="61" t="s">
        <v>1258</v>
      </c>
      <c r="B94" s="61" t="s">
        <v>1259</v>
      </c>
      <c r="C94" s="61" t="s">
        <v>1258</v>
      </c>
      <c r="D94" s="62">
        <v>41173</v>
      </c>
      <c r="E94" s="62">
        <v>41173</v>
      </c>
      <c r="F94" s="61" t="s">
        <v>411</v>
      </c>
      <c r="G94" s="61" t="s">
        <v>1260</v>
      </c>
      <c r="H94" s="61">
        <v>49</v>
      </c>
      <c r="I94" s="61" t="s">
        <v>416</v>
      </c>
      <c r="J94" s="61" t="s">
        <v>1253</v>
      </c>
    </row>
    <row r="95" spans="1:10">
      <c r="A95" s="61" t="s">
        <v>1261</v>
      </c>
      <c r="B95" s="61" t="s">
        <v>1262</v>
      </c>
      <c r="C95" s="61" t="s">
        <v>1261</v>
      </c>
      <c r="D95" s="62">
        <v>41173</v>
      </c>
      <c r="E95" s="62">
        <v>41173</v>
      </c>
      <c r="F95" s="61" t="s">
        <v>411</v>
      </c>
      <c r="G95" s="61" t="s">
        <v>1260</v>
      </c>
      <c r="H95" s="61">
        <v>49</v>
      </c>
      <c r="I95" s="61" t="s">
        <v>416</v>
      </c>
      <c r="J95" s="61" t="s">
        <v>1253</v>
      </c>
    </row>
    <row r="96" spans="1:10">
      <c r="A96" s="61" t="s">
        <v>1263</v>
      </c>
      <c r="B96" s="61" t="s">
        <v>1264</v>
      </c>
      <c r="C96" s="61" t="s">
        <v>1263</v>
      </c>
      <c r="D96" s="62">
        <v>41173</v>
      </c>
      <c r="E96" s="62">
        <v>41173</v>
      </c>
      <c r="F96" s="61" t="s">
        <v>411</v>
      </c>
      <c r="G96" s="61" t="s">
        <v>1260</v>
      </c>
      <c r="H96" s="61">
        <v>49</v>
      </c>
      <c r="I96" s="61" t="s">
        <v>416</v>
      </c>
      <c r="J96" s="61" t="s">
        <v>1253</v>
      </c>
    </row>
    <row r="97" spans="1:10">
      <c r="A97" s="61" t="s">
        <v>1265</v>
      </c>
      <c r="B97" s="61" t="s">
        <v>1266</v>
      </c>
      <c r="C97" s="61" t="s">
        <v>1265</v>
      </c>
      <c r="D97" s="62">
        <v>41313</v>
      </c>
      <c r="E97" s="62">
        <v>41313</v>
      </c>
      <c r="F97" s="61" t="s">
        <v>411</v>
      </c>
      <c r="G97" s="61" t="s">
        <v>1260</v>
      </c>
      <c r="H97" s="61">
        <v>49</v>
      </c>
      <c r="I97" s="61" t="s">
        <v>416</v>
      </c>
      <c r="J97" s="61" t="s">
        <v>1267</v>
      </c>
    </row>
    <row r="98" spans="1:10">
      <c r="A98" s="61" t="s">
        <v>1268</v>
      </c>
      <c r="B98" s="61" t="s">
        <v>1269</v>
      </c>
      <c r="C98" s="61" t="s">
        <v>1268</v>
      </c>
      <c r="D98" s="62">
        <v>42080</v>
      </c>
      <c r="E98" s="62">
        <v>42080</v>
      </c>
      <c r="F98" s="61" t="s">
        <v>411</v>
      </c>
      <c r="G98" s="61" t="s">
        <v>1270</v>
      </c>
      <c r="H98" s="61">
        <v>49</v>
      </c>
      <c r="I98" s="61" t="s">
        <v>416</v>
      </c>
      <c r="J98" s="61" t="s">
        <v>1271</v>
      </c>
    </row>
    <row r="99" spans="1:10">
      <c r="A99" s="61" t="s">
        <v>1272</v>
      </c>
      <c r="B99" s="61" t="s">
        <v>1273</v>
      </c>
      <c r="C99" s="61" t="s">
        <v>1272</v>
      </c>
      <c r="D99" s="62">
        <v>42080</v>
      </c>
      <c r="E99" s="62">
        <v>42080</v>
      </c>
      <c r="F99" s="61" t="s">
        <v>411</v>
      </c>
      <c r="G99" s="61" t="s">
        <v>1270</v>
      </c>
      <c r="H99" s="61">
        <v>49</v>
      </c>
      <c r="I99" s="61" t="s">
        <v>416</v>
      </c>
      <c r="J99" s="61" t="s">
        <v>1271</v>
      </c>
    </row>
    <row r="100" spans="1:10">
      <c r="A100" s="61" t="s">
        <v>22</v>
      </c>
      <c r="B100" s="61" t="s">
        <v>1274</v>
      </c>
      <c r="C100" s="61" t="s">
        <v>22</v>
      </c>
      <c r="D100" s="62">
        <v>42080</v>
      </c>
      <c r="E100" s="62">
        <v>42080</v>
      </c>
      <c r="F100" s="61" t="s">
        <v>411</v>
      </c>
      <c r="G100" s="61" t="s">
        <v>1270</v>
      </c>
      <c r="H100" s="61">
        <v>49</v>
      </c>
      <c r="I100" s="61" t="s">
        <v>416</v>
      </c>
      <c r="J100" s="61" t="s">
        <v>1271</v>
      </c>
    </row>
    <row r="101" spans="1:10">
      <c r="A101" s="61" t="s">
        <v>1275</v>
      </c>
      <c r="B101" s="61" t="s">
        <v>1276</v>
      </c>
      <c r="C101" s="61" t="s">
        <v>1275</v>
      </c>
      <c r="D101" s="62">
        <v>42080</v>
      </c>
      <c r="E101" s="62">
        <v>42080</v>
      </c>
      <c r="F101" s="61" t="s">
        <v>411</v>
      </c>
      <c r="G101" s="61" t="s">
        <v>1270</v>
      </c>
      <c r="H101" s="61">
        <v>49</v>
      </c>
      <c r="I101" s="61" t="s">
        <v>416</v>
      </c>
      <c r="J101" s="61" t="s">
        <v>1271</v>
      </c>
    </row>
    <row r="102" spans="1:10">
      <c r="A102" s="61" t="s">
        <v>1277</v>
      </c>
      <c r="B102" s="61" t="s">
        <v>1278</v>
      </c>
      <c r="C102" s="61" t="s">
        <v>1277</v>
      </c>
      <c r="D102" s="62">
        <v>42080</v>
      </c>
      <c r="E102" s="62">
        <v>42080</v>
      </c>
      <c r="F102" s="61" t="s">
        <v>411</v>
      </c>
      <c r="G102" s="61" t="s">
        <v>1270</v>
      </c>
      <c r="H102" s="61">
        <v>49</v>
      </c>
      <c r="I102" s="61" t="s">
        <v>416</v>
      </c>
      <c r="J102" s="61" t="s">
        <v>1271</v>
      </c>
    </row>
  </sheetData>
  <pageMargins left="0" right="0" top="0.39370078740157477" bottom="0.39370078740157477" header="0" footer="0"/>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ESTADO DE CARTERA</vt:lpstr>
      <vt:lpstr>CRUCE</vt:lpstr>
      <vt:lpstr>RESUMEN</vt:lpstr>
      <vt:lpstr>CXP</vt:lpstr>
      <vt:lpstr>GLOSAS</vt:lpstr>
      <vt:lpstr>CANCELADAS</vt:lpstr>
      <vt:lpstr>DEVOLUCIONES</vt:lpstr>
      <vt:lpstr>'ESTADO DE CARTERA'!Títulos_a_imprimir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Cartera_01</dc:creator>
  <cp:lastModifiedBy>Edwin Camilo Arias Salinas</cp:lastModifiedBy>
  <dcterms:created xsi:type="dcterms:W3CDTF">2019-06-17T22:20:26Z</dcterms:created>
  <dcterms:modified xsi:type="dcterms:W3CDTF">2020-06-17T20:36:38Z</dcterms:modified>
</cp:coreProperties>
</file>