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wlopez\OneDrive - COOSALUD EPS-S\ESCRIT\WGLS COOSALUD\CRUCES CARTERA\51 ESE PAUL DE PAIPA\03 Hosp Paipa Nit 900 300620\"/>
    </mc:Choice>
  </mc:AlternateContent>
  <xr:revisionPtr revIDLastSave="0" documentId="13_ncr:1_{034930D9-ECBE-48A5-8DB4-1C7CD9877323}" xr6:coauthVersionLast="45" xr6:coauthVersionMax="45" xr10:uidLastSave="{00000000-0000-0000-0000-000000000000}"/>
  <bookViews>
    <workbookView xWindow="-120" yWindow="-120" windowWidth="20730" windowHeight="11160" tabRatio="963" activeTab="2" xr2:uid="{992045FB-D363-4912-A37D-7F9CA60E6F28}"/>
  </bookViews>
  <sheets>
    <sheet name="BASE DE DATOS HSVDPP 51" sheetId="2" r:id="rId1"/>
    <sheet name="CARTERA HOSPITAL DE PAIPA 900" sheetId="1" r:id="rId2"/>
    <sheet name="VERIFICACIÓN DE CARTERA 736" sheetId="3" r:id="rId3"/>
    <sheet name="RESUMEN 891855209" sheetId="4" r:id="rId4"/>
    <sheet name="RESUMEN DE CARTERA POR SUCURSAL" sheetId="16" r:id="rId5"/>
    <sheet name="CARTERA COOSALUD" sheetId="13" r:id="rId6"/>
    <sheet name="GLOSAS POR CONCILIAR" sheetId="14" r:id="rId7"/>
    <sheet name="DEVOLUCIONES" sheetId="15" r:id="rId8"/>
    <sheet name="PAGOS" sheetId="19" r:id="rId9"/>
  </sheets>
  <definedNames>
    <definedName name="_xlnm._FilterDatabase" localSheetId="5" hidden="1">'CARTERA COOSALUD'!$A$1:$M$26</definedName>
    <definedName name="_xlnm._FilterDatabase" localSheetId="1" hidden="1">'CARTERA HOSPITAL DE PAIPA 900'!#REF!</definedName>
    <definedName name="_xlnm._FilterDatabase" localSheetId="2" hidden="1">'VERIFICACIÓN DE CARTERA 736'!$A$1:$Q$116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6" l="1"/>
  <c r="C13" i="4"/>
  <c r="M113" i="3" l="1"/>
  <c r="P79" i="3"/>
  <c r="P70" i="3"/>
  <c r="L113" i="3"/>
  <c r="P110" i="3"/>
  <c r="P106" i="3"/>
  <c r="P102" i="3"/>
  <c r="P98" i="3"/>
  <c r="P94" i="3"/>
  <c r="P90" i="3"/>
  <c r="P86" i="3"/>
  <c r="P82" i="3"/>
  <c r="P78" i="3"/>
  <c r="P74" i="3"/>
  <c r="P69" i="3"/>
  <c r="P71" i="3"/>
  <c r="P72" i="3"/>
  <c r="P73" i="3"/>
  <c r="P75" i="3"/>
  <c r="P76" i="3"/>
  <c r="P77" i="3"/>
  <c r="P80" i="3"/>
  <c r="P81" i="3"/>
  <c r="P83" i="3"/>
  <c r="P84" i="3"/>
  <c r="P85" i="3"/>
  <c r="P87" i="3"/>
  <c r="P88" i="3"/>
  <c r="P89" i="3"/>
  <c r="P91" i="3"/>
  <c r="P92" i="3"/>
  <c r="P93" i="3"/>
  <c r="P95" i="3"/>
  <c r="P96" i="3"/>
  <c r="P97" i="3"/>
  <c r="P99" i="3"/>
  <c r="P100" i="3"/>
  <c r="P101" i="3"/>
  <c r="P103" i="3"/>
  <c r="P104" i="3"/>
  <c r="P105" i="3"/>
  <c r="P107" i="3"/>
  <c r="P108" i="3"/>
  <c r="P109" i="3"/>
  <c r="P111" i="3"/>
  <c r="P112" i="3"/>
  <c r="K113" i="3"/>
  <c r="J113" i="3"/>
  <c r="I113" i="3"/>
  <c r="H113" i="3"/>
  <c r="G113" i="3"/>
  <c r="G116" i="3" s="1"/>
  <c r="C6" i="4" s="1"/>
  <c r="C113" i="3"/>
  <c r="B113" i="3"/>
  <c r="D69" i="3"/>
  <c r="E69" i="3"/>
  <c r="F69" i="3" s="1"/>
  <c r="D70" i="3"/>
  <c r="E70" i="3"/>
  <c r="F70" i="3" s="1"/>
  <c r="D71" i="3"/>
  <c r="E71" i="3"/>
  <c r="F71" i="3" s="1"/>
  <c r="D72" i="3"/>
  <c r="E72" i="3"/>
  <c r="F72" i="3" s="1"/>
  <c r="D73" i="3"/>
  <c r="E73" i="3"/>
  <c r="F73" i="3" s="1"/>
  <c r="D74" i="3"/>
  <c r="E74" i="3"/>
  <c r="F74" i="3" s="1"/>
  <c r="D75" i="3"/>
  <c r="E75" i="3"/>
  <c r="F75" i="3" s="1"/>
  <c r="D76" i="3"/>
  <c r="E76" i="3"/>
  <c r="F76" i="3" s="1"/>
  <c r="D77" i="3"/>
  <c r="E77" i="3"/>
  <c r="F77" i="3" s="1"/>
  <c r="D78" i="3"/>
  <c r="E78" i="3"/>
  <c r="F78" i="3" s="1"/>
  <c r="D79" i="3"/>
  <c r="E79" i="3"/>
  <c r="F79" i="3" s="1"/>
  <c r="D80" i="3"/>
  <c r="E80" i="3"/>
  <c r="F80" i="3" s="1"/>
  <c r="D81" i="3"/>
  <c r="E81" i="3"/>
  <c r="F81" i="3" s="1"/>
  <c r="D82" i="3"/>
  <c r="E82" i="3"/>
  <c r="F82" i="3" s="1"/>
  <c r="D83" i="3"/>
  <c r="E83" i="3"/>
  <c r="F83" i="3" s="1"/>
  <c r="D84" i="3"/>
  <c r="E84" i="3"/>
  <c r="F84" i="3" s="1"/>
  <c r="D85" i="3"/>
  <c r="E85" i="3"/>
  <c r="F85" i="3" s="1"/>
  <c r="D86" i="3"/>
  <c r="E86" i="3"/>
  <c r="F86" i="3" s="1"/>
  <c r="D87" i="3"/>
  <c r="E87" i="3"/>
  <c r="F87" i="3" s="1"/>
  <c r="D88" i="3"/>
  <c r="E88" i="3"/>
  <c r="F88" i="3" s="1"/>
  <c r="D89" i="3"/>
  <c r="E89" i="3"/>
  <c r="F89" i="3" s="1"/>
  <c r="D90" i="3"/>
  <c r="E90" i="3"/>
  <c r="F90" i="3" s="1"/>
  <c r="D91" i="3"/>
  <c r="E91" i="3"/>
  <c r="F91" i="3" s="1"/>
  <c r="D92" i="3"/>
  <c r="E92" i="3"/>
  <c r="F92" i="3" s="1"/>
  <c r="D93" i="3"/>
  <c r="E93" i="3"/>
  <c r="F93" i="3" s="1"/>
  <c r="D94" i="3"/>
  <c r="E94" i="3"/>
  <c r="F94" i="3" s="1"/>
  <c r="D95" i="3"/>
  <c r="E95" i="3"/>
  <c r="F95" i="3" s="1"/>
  <c r="D96" i="3"/>
  <c r="E96" i="3"/>
  <c r="F96" i="3" s="1"/>
  <c r="D97" i="3"/>
  <c r="E97" i="3"/>
  <c r="F97" i="3" s="1"/>
  <c r="D98" i="3"/>
  <c r="E98" i="3"/>
  <c r="F98" i="3" s="1"/>
  <c r="D99" i="3"/>
  <c r="E99" i="3"/>
  <c r="F99" i="3" s="1"/>
  <c r="D100" i="3"/>
  <c r="E100" i="3"/>
  <c r="F100" i="3" s="1"/>
  <c r="D101" i="3"/>
  <c r="E101" i="3"/>
  <c r="F101" i="3" s="1"/>
  <c r="D102" i="3"/>
  <c r="E102" i="3"/>
  <c r="F102" i="3" s="1"/>
  <c r="D103" i="3"/>
  <c r="E103" i="3"/>
  <c r="F103" i="3" s="1"/>
  <c r="D104" i="3"/>
  <c r="E104" i="3"/>
  <c r="F104" i="3" s="1"/>
  <c r="D105" i="3"/>
  <c r="E105" i="3"/>
  <c r="F105" i="3" s="1"/>
  <c r="D106" i="3"/>
  <c r="E106" i="3"/>
  <c r="F106" i="3" s="1"/>
  <c r="D107" i="3"/>
  <c r="E107" i="3"/>
  <c r="F107" i="3" s="1"/>
  <c r="D108" i="3"/>
  <c r="E108" i="3"/>
  <c r="F108" i="3" s="1"/>
  <c r="D109" i="3"/>
  <c r="E109" i="3"/>
  <c r="F109" i="3" s="1"/>
  <c r="D110" i="3"/>
  <c r="E110" i="3"/>
  <c r="F110" i="3" s="1"/>
  <c r="D111" i="3"/>
  <c r="E111" i="3"/>
  <c r="F111" i="3" s="1"/>
  <c r="D112" i="3"/>
  <c r="E112" i="3"/>
  <c r="F112" i="3" s="1"/>
  <c r="G26" i="13"/>
  <c r="P113" i="3" l="1"/>
  <c r="J2" i="2"/>
  <c r="P66" i="3" l="1"/>
  <c r="P62" i="3"/>
  <c r="P58" i="3"/>
  <c r="P54" i="3"/>
  <c r="P46" i="3"/>
  <c r="P42" i="3"/>
  <c r="P37" i="3"/>
  <c r="P35" i="3"/>
  <c r="P34" i="3"/>
  <c r="P33" i="3"/>
  <c r="P30" i="3"/>
  <c r="P26" i="3"/>
  <c r="P4" i="3"/>
  <c r="P6" i="3"/>
  <c r="P8" i="3"/>
  <c r="P10" i="3"/>
  <c r="P12" i="3"/>
  <c r="P14" i="3"/>
  <c r="P16" i="3"/>
  <c r="P18" i="3"/>
  <c r="P20" i="3"/>
  <c r="P22" i="3"/>
  <c r="P24" i="3"/>
  <c r="P28" i="3"/>
  <c r="P32" i="3"/>
  <c r="P36" i="3"/>
  <c r="P38" i="3"/>
  <c r="P40" i="3"/>
  <c r="P44" i="3"/>
  <c r="P48" i="3"/>
  <c r="P50" i="3"/>
  <c r="P52" i="3"/>
  <c r="P56" i="3"/>
  <c r="P60" i="3"/>
  <c r="P64" i="3"/>
  <c r="P68" i="3"/>
  <c r="P3" i="3"/>
  <c r="P5" i="3"/>
  <c r="P7" i="3"/>
  <c r="P9" i="3"/>
  <c r="P11" i="3"/>
  <c r="P13" i="3"/>
  <c r="P15" i="3"/>
  <c r="P17" i="3"/>
  <c r="P19" i="3"/>
  <c r="P23" i="3"/>
  <c r="P25" i="3"/>
  <c r="P27" i="3"/>
  <c r="P29" i="3"/>
  <c r="P31" i="3"/>
  <c r="P39" i="3"/>
  <c r="P41" i="3"/>
  <c r="P43" i="3"/>
  <c r="P45" i="3"/>
  <c r="P47" i="3"/>
  <c r="P49" i="3"/>
  <c r="P51" i="3"/>
  <c r="P53" i="3"/>
  <c r="P55" i="3"/>
  <c r="P57" i="3"/>
  <c r="P59" i="3"/>
  <c r="P61" i="3"/>
  <c r="P63" i="3"/>
  <c r="P65" i="3"/>
  <c r="P67" i="3"/>
  <c r="P2" i="3"/>
  <c r="P21" i="3" l="1"/>
  <c r="E3" i="3" l="1"/>
  <c r="F3" i="3" s="1"/>
  <c r="E4" i="3"/>
  <c r="F4" i="3" s="1"/>
  <c r="E5" i="3"/>
  <c r="F5" i="3" s="1"/>
  <c r="E6" i="3"/>
  <c r="F6" i="3" s="1"/>
  <c r="E7" i="3"/>
  <c r="F7" i="3" s="1"/>
  <c r="E8" i="3"/>
  <c r="F8" i="3" s="1"/>
  <c r="E9" i="3"/>
  <c r="F9" i="3" s="1"/>
  <c r="E10" i="3"/>
  <c r="F10" i="3" s="1"/>
  <c r="E11" i="3"/>
  <c r="F11" i="3" s="1"/>
  <c r="E12" i="3"/>
  <c r="F12" i="3" s="1"/>
  <c r="E13" i="3"/>
  <c r="F13" i="3" s="1"/>
  <c r="E14" i="3"/>
  <c r="F14" i="3" s="1"/>
  <c r="E15" i="3"/>
  <c r="F15" i="3" s="1"/>
  <c r="E16" i="3"/>
  <c r="F16" i="3" s="1"/>
  <c r="E17" i="3"/>
  <c r="F17" i="3" s="1"/>
  <c r="E18" i="3"/>
  <c r="F18" i="3" s="1"/>
  <c r="E19" i="3"/>
  <c r="F19" i="3" s="1"/>
  <c r="E20" i="3"/>
  <c r="F20" i="3" s="1"/>
  <c r="E21" i="3"/>
  <c r="F21" i="3" s="1"/>
  <c r="E22" i="3"/>
  <c r="F22" i="3" s="1"/>
  <c r="E23" i="3"/>
  <c r="F23" i="3" s="1"/>
  <c r="E24" i="3"/>
  <c r="F24" i="3" s="1"/>
  <c r="E25" i="3"/>
  <c r="F25" i="3" s="1"/>
  <c r="E26" i="3"/>
  <c r="F26" i="3" s="1"/>
  <c r="E27" i="3"/>
  <c r="F27" i="3" s="1"/>
  <c r="E28" i="3"/>
  <c r="F28" i="3" s="1"/>
  <c r="E29" i="3"/>
  <c r="F29" i="3" s="1"/>
  <c r="E30" i="3"/>
  <c r="F30" i="3" s="1"/>
  <c r="E31" i="3"/>
  <c r="F31" i="3" s="1"/>
  <c r="E32" i="3"/>
  <c r="F32" i="3" s="1"/>
  <c r="E33" i="3"/>
  <c r="F33" i="3" s="1"/>
  <c r="E34" i="3"/>
  <c r="F34" i="3" s="1"/>
  <c r="E35" i="3"/>
  <c r="F35" i="3" s="1"/>
  <c r="E36" i="3"/>
  <c r="F36" i="3" s="1"/>
  <c r="E37" i="3"/>
  <c r="F37" i="3" s="1"/>
  <c r="E38" i="3"/>
  <c r="F38" i="3" s="1"/>
  <c r="E39" i="3"/>
  <c r="F39" i="3" s="1"/>
  <c r="E40" i="3"/>
  <c r="F40" i="3" s="1"/>
  <c r="E41" i="3"/>
  <c r="F41" i="3" s="1"/>
  <c r="E42" i="3"/>
  <c r="F42" i="3" s="1"/>
  <c r="E43" i="3"/>
  <c r="F43" i="3" s="1"/>
  <c r="E44" i="3"/>
  <c r="F44" i="3" s="1"/>
  <c r="E45" i="3"/>
  <c r="F45" i="3" s="1"/>
  <c r="E46" i="3"/>
  <c r="F46" i="3" s="1"/>
  <c r="E47" i="3"/>
  <c r="F47" i="3" s="1"/>
  <c r="E48" i="3"/>
  <c r="F48" i="3" s="1"/>
  <c r="E49" i="3"/>
  <c r="F49" i="3" s="1"/>
  <c r="E50" i="3"/>
  <c r="F50" i="3" s="1"/>
  <c r="E51" i="3"/>
  <c r="F51" i="3" s="1"/>
  <c r="E52" i="3"/>
  <c r="F52" i="3" s="1"/>
  <c r="E53" i="3"/>
  <c r="F53" i="3" s="1"/>
  <c r="E54" i="3"/>
  <c r="F54" i="3" s="1"/>
  <c r="E55" i="3"/>
  <c r="F55" i="3" s="1"/>
  <c r="E56" i="3"/>
  <c r="F56" i="3" s="1"/>
  <c r="E57" i="3"/>
  <c r="F57" i="3" s="1"/>
  <c r="E58" i="3"/>
  <c r="F58" i="3" s="1"/>
  <c r="E59" i="3"/>
  <c r="F59" i="3" s="1"/>
  <c r="E60" i="3"/>
  <c r="F60" i="3" s="1"/>
  <c r="E61" i="3"/>
  <c r="F61" i="3" s="1"/>
  <c r="E62" i="3"/>
  <c r="F62" i="3" s="1"/>
  <c r="E63" i="3"/>
  <c r="F63" i="3" s="1"/>
  <c r="E64" i="3"/>
  <c r="F64" i="3" s="1"/>
  <c r="E65" i="3"/>
  <c r="F65" i="3" s="1"/>
  <c r="E66" i="3"/>
  <c r="F66" i="3" s="1"/>
  <c r="E67" i="3"/>
  <c r="F67" i="3" s="1"/>
  <c r="E68" i="3"/>
  <c r="F68" i="3" s="1"/>
  <c r="E2" i="3"/>
  <c r="F2" i="3" s="1"/>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2" i="3"/>
  <c r="C12" i="4" l="1"/>
  <c r="C11" i="4"/>
  <c r="C10" i="4"/>
  <c r="C9" i="4"/>
  <c r="C7" i="4"/>
  <c r="C4" i="4"/>
  <c r="C8" i="4" l="1"/>
  <c r="W2" i="2"/>
  <c r="AE2" i="2"/>
  <c r="AC2" i="2"/>
  <c r="U2" i="2" l="1"/>
  <c r="S2" i="2"/>
  <c r="R2" i="2"/>
  <c r="Q2" i="2"/>
  <c r="P2" i="2"/>
  <c r="O2" i="2"/>
  <c r="M2" i="2"/>
  <c r="K2" i="2" l="1"/>
  <c r="N2" i="2" s="1"/>
  <c r="C14" i="4" l="1"/>
  <c r="X2" i="2" s="1"/>
  <c r="C15" i="4" l="1"/>
</calcChain>
</file>

<file path=xl/sharedStrings.xml><?xml version="1.0" encoding="utf-8"?>
<sst xmlns="http://schemas.openxmlformats.org/spreadsheetml/2006/main" count="3502" uniqueCount="994">
  <si>
    <t>SALDO</t>
  </si>
  <si>
    <t>POR PAGAR</t>
  </si>
  <si>
    <t>DEVUELTA IPS</t>
  </si>
  <si>
    <t>EN PROCESO DE AUDITORIA</t>
  </si>
  <si>
    <t>GLOSA POR CONCILIAR</t>
  </si>
  <si>
    <t xml:space="preserve">GLOSA ACEPTA IPS </t>
  </si>
  <si>
    <t xml:space="preserve">CANCELADA </t>
  </si>
  <si>
    <t>DOC No</t>
  </si>
  <si>
    <t>OBSERVACION</t>
  </si>
  <si>
    <t>DIFERENCIA</t>
  </si>
  <si>
    <t>SUCURSAL</t>
  </si>
  <si>
    <t>CARTERA RECONOCIDA PARA PAGO</t>
  </si>
  <si>
    <t>FACTURAS DEVUELTAS IPS</t>
  </si>
  <si>
    <t>FACTURAS EN PROCESO DE AUDITORIA</t>
  </si>
  <si>
    <t>GLOSAS POR CONCILIAR</t>
  </si>
  <si>
    <t>GLOSAS ACEPTADAS IPS</t>
  </si>
  <si>
    <t>FACTURAS CANCELADAS PENDIENTES POR DESCARGAR IPS</t>
  </si>
  <si>
    <t>PAGOS POR DESCARGAR EPS</t>
  </si>
  <si>
    <t>Referencia</t>
  </si>
  <si>
    <t>Asignación</t>
  </si>
  <si>
    <t>Nº documento</t>
  </si>
  <si>
    <t>Clase de documento</t>
  </si>
  <si>
    <t>Fecha de documento</t>
  </si>
  <si>
    <t>Indicador CME</t>
  </si>
  <si>
    <t>Importe en moneda local</t>
  </si>
  <si>
    <t>Moneda local</t>
  </si>
  <si>
    <t>Doc.compensación</t>
  </si>
  <si>
    <t>Texto</t>
  </si>
  <si>
    <t>Centro de beneficio</t>
  </si>
  <si>
    <t>Cuenta de mayor</t>
  </si>
  <si>
    <t>KR</t>
  </si>
  <si>
    <t>COP</t>
  </si>
  <si>
    <t>NOMBRE IPS</t>
  </si>
  <si>
    <t>NIT IPS</t>
  </si>
  <si>
    <t>CORTE DE CARTERA ENCABEZADO</t>
  </si>
  <si>
    <t>FECHA DE CONCILIACIÓN</t>
  </si>
  <si>
    <t>MODERADOR:</t>
  </si>
  <si>
    <t>NOMBRE DIRECTORA ADMON</t>
  </si>
  <si>
    <t>NOMBRE AUXILIAR CONTABLE</t>
  </si>
  <si>
    <t>NOMBRE 1 ASISTENTE IPS</t>
  </si>
  <si>
    <t>NOMBRE 2 ASISTENTE IPS</t>
  </si>
  <si>
    <t>CORTE DE CARTERA DESARROLLO</t>
  </si>
  <si>
    <t>CARTERA PRESENTADA IPS</t>
  </si>
  <si>
    <t>NOMBRE ABREVIADO</t>
  </si>
  <si>
    <t>CARTERA VERIFICADA POR LAS PARTES</t>
  </si>
  <si>
    <t>FACTURAS DEVUELTAS A LA IPS</t>
  </si>
  <si>
    <t>FACTURAS A VERIFICAR RADICACIÓN</t>
  </si>
  <si>
    <t>GLOSAS ACEPTAS POR PARTE DE LA IPS</t>
  </si>
  <si>
    <t>FACTURAS RECONOCIDAS EN ACTA REALIZADA ENTRE GERENTES</t>
  </si>
  <si>
    <t>FACTURAS A SOPORTAR PAGO POR PARTE DE LA EPS</t>
  </si>
  <si>
    <t>PAGOS PENDIENTES POR DESCARGAR EPS</t>
  </si>
  <si>
    <t>DIFERENCIAS ENTRE LAS PARTES</t>
  </si>
  <si>
    <t>NOMBRE FIRMA 1 EPS</t>
  </si>
  <si>
    <t>CARGO FIRMA 1 EPS</t>
  </si>
  <si>
    <t>NOMBRE FIRMA 2 EPS</t>
  </si>
  <si>
    <t>CARGO FIRMA 2 EPS</t>
  </si>
  <si>
    <t>NOMBRE FIRMA 1 IPS</t>
  </si>
  <si>
    <t>CARGO FIRMA 1 IPS</t>
  </si>
  <si>
    <t>NOMBRE FIRMA 2 IPS</t>
  </si>
  <si>
    <t>CARGO FIRMA 2 IPS</t>
  </si>
  <si>
    <t>WILMAR GERARDO LÓPEZ SANCHEZ</t>
  </si>
  <si>
    <t>CLARA INES ANTONIO MARIÑO</t>
  </si>
  <si>
    <t>Directora Administrativa y Financiera COOSALUD EPS</t>
  </si>
  <si>
    <t>Auxiliar de Contabilidad COOSALUD EPS</t>
  </si>
  <si>
    <t>DIFERENCIA ENTRE LAS PARTES</t>
  </si>
  <si>
    <t>#</t>
  </si>
  <si>
    <t>No DE FACTURA</t>
  </si>
  <si>
    <t>VALOR FACTURA</t>
  </si>
  <si>
    <t>AB</t>
  </si>
  <si>
    <t>1564617011</t>
  </si>
  <si>
    <t>FACTURA</t>
  </si>
  <si>
    <t>COD_DEVOLUCION</t>
  </si>
  <si>
    <t>OBSERVACIONES</t>
  </si>
  <si>
    <t>FECHA_DEVOLUCION</t>
  </si>
  <si>
    <t>FECHA_LLEGADA_APLISALUD</t>
  </si>
  <si>
    <t>IPS</t>
  </si>
  <si>
    <t>NOMBRE</t>
  </si>
  <si>
    <t>MOTIVO_ESPECIFICO</t>
  </si>
  <si>
    <t>DESCRIPCION</t>
  </si>
  <si>
    <t>Usuario o servicio correspondiente a otro plan responsable</t>
  </si>
  <si>
    <t>Bustamante Daza Angie Katherine</t>
  </si>
  <si>
    <t>Autorización principal no existe o no corresponde al prestador del servicio de salud</t>
  </si>
  <si>
    <t>Borda Parra Jehimy Patricia</t>
  </si>
  <si>
    <t>Factura no cumple requisitos legales</t>
  </si>
  <si>
    <t>SANTANDER</t>
  </si>
  <si>
    <t>GUAINIA</t>
  </si>
  <si>
    <t>1520417011</t>
  </si>
  <si>
    <t>6802017011</t>
  </si>
  <si>
    <t>1518517011</t>
  </si>
  <si>
    <t>1550017011</t>
  </si>
  <si>
    <t>FACTURAS A SOPORTAR RADICACIÓN POR PARTE DE LA IPS</t>
  </si>
  <si>
    <t>VALOR</t>
  </si>
  <si>
    <t>TOTAL CARTERA</t>
  </si>
  <si>
    <t>2205200201</t>
  </si>
  <si>
    <t>6857217011</t>
  </si>
  <si>
    <t>1575517011</t>
  </si>
  <si>
    <t>1523817011</t>
  </si>
  <si>
    <t>6800117011</t>
  </si>
  <si>
    <t>1551817011</t>
  </si>
  <si>
    <t>1575917011</t>
  </si>
  <si>
    <t>2905100202</t>
  </si>
  <si>
    <t>2905100203</t>
  </si>
  <si>
    <t>2000117021</t>
  </si>
  <si>
    <t>DF-159246733976</t>
  </si>
  <si>
    <t xml:space="preserve"> Se reitera devolucion CC 1056803935 luz Elena Castillo Martinez $ 60.500 14/12/2016 Paciente  no afiliado a coosalud en el momento de prestdo el servico , se consulta con aseguramiente y el paciente se encuentra inactivo desde la fecha 13/09/2016</t>
  </si>
  <si>
    <t>HOSPITAL SAN VICENTE DE PAUL "PAIPA"</t>
  </si>
  <si>
    <t>DF-159246733977</t>
  </si>
  <si>
    <t xml:space="preserve">  Se devuelve factura con todos sus soporte   por dos motivos ips no se encuentra incluida dentro en la red de contratacion    ademas se devuelve factura  , segun correos enviado por  la linea 018000  el dia 23 y sucursal. boyaca el dia 24 , genera negacion a los servicio facturado   para tramite de remision inmediatamente    .</t>
  </si>
  <si>
    <t>DF-159246733485</t>
  </si>
  <si>
    <t xml:space="preserve">  Se devuelve factura con todos sus soporte   por dos motivos ips no se encuentra incluida dentro en la red   ademas se devuelve factura  , segun correo enviado por  la linea 018000  el dia 23 , genera negacion a los servicio notificados  para tramite de remision inmediatamente , por favor radicar    lo que va incluido en la urgencia   .</t>
  </si>
  <si>
    <t>DF-159246733328</t>
  </si>
  <si>
    <t>Paciente que ingresa a urgencias 16/08/2018 $ 223.120 , Se devuelve factura , ya que no anexan rips .</t>
  </si>
  <si>
    <t>DF-159246733184</t>
  </si>
  <si>
    <t>CC 1056803935 luz Elena Castillo Martinez $ 60.500 14/12/2016 Paciente  no afiliado a coosalud en el momento de prestdo el servico , se consulta con aseguramiente y el paciente se encuentra inactivo desde la fecha 13/09/2016</t>
  </si>
  <si>
    <t>DF-159246733057</t>
  </si>
  <si>
    <t>CC 1056803935 luz Elena Castillo Martinez $ 60.500 14/12/2016 Paciente  no afiliado a coosalud en el momento de prestdo el servico , se consulta con aseguramiente y el paciete se encuentra inactivo desde la fecha 13/09/2016</t>
  </si>
  <si>
    <t>DF-159246732641</t>
  </si>
  <si>
    <t>DF-6846835328</t>
  </si>
  <si>
    <t>Se hace devolución de la factura No. 233974 por valor de $ 51.300 correspondiente a la atención del día 20/02/2018 de la paciente DANA SOFIA SUPELANO DIAZ  identificado (a) con RC  1053617234 ya que el afiliado no se encuentra en la base de datos de COOSALUD EPS-S. Se evidencia que dicho usuario se encuentra afiliado a EMDISALUD ESS desde el dia 01/02/2018. Favor facturar a dicha EPS-S quien es la responsable del pago de los servicios prestados. Anexo certificado del Fosyga. Cabe aclarar que esta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t>
  </si>
  <si>
    <t>Arenas Gomez Isabel Cristina</t>
  </si>
  <si>
    <t>DF-6846835329</t>
  </si>
  <si>
    <t>Se hace devolución de la factura No. 233139 por valor de $ 107.500 correspondiente a la atención del día 07/02/2018 de la paciente NAYIVE GARCIA HERRERA identificado (a) con CC 63496835 ya que el afiliado no se encuentra en la base de datos de COOSALUD EPS-S. Se evidencia que dicho usuario se encuentra afiliado a FAMISANAR desde el dia 01/02/2018. Favor facturar a dicha EPS-S quien es la responsable del pago de los servicios prestados. Anexo certificado del Fosyga. Cabe aclarar que esta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t>
  </si>
  <si>
    <t>DF-159246732406</t>
  </si>
  <si>
    <t>No  anexan rips , ademas se devuelve factura ya  que no anesan soportes de servicios facturados , de devuelve factura con todos sus soportes .</t>
  </si>
  <si>
    <t>DF-159246732407</t>
  </si>
  <si>
    <t>DF-159246732408</t>
  </si>
  <si>
    <t>DF-159246732409</t>
  </si>
  <si>
    <t>DF-159246732410</t>
  </si>
  <si>
    <t>DF-159246722272</t>
  </si>
  <si>
    <t>Por cambio de nit por la eps  , los servicio prestados despues del primero 1 de noviembre debe venir facturados con nit nuevo y razon social ( Coosalud EPS S.A. 900226715-3) .</t>
  </si>
  <si>
    <t>DF-159246722273</t>
  </si>
  <si>
    <t>DF-159246722274</t>
  </si>
  <si>
    <t>DF-159246722275</t>
  </si>
  <si>
    <t>DF-159246722276</t>
  </si>
  <si>
    <t>DF-159246722277</t>
  </si>
  <si>
    <t>DF-159246722278</t>
  </si>
  <si>
    <t>DF-159246722279</t>
  </si>
  <si>
    <t>DF-159246722280</t>
  </si>
  <si>
    <t>DF-159246722281</t>
  </si>
  <si>
    <t>DF-159246722282</t>
  </si>
  <si>
    <t>DF-159246722283</t>
  </si>
  <si>
    <t>DF-159246722284</t>
  </si>
  <si>
    <t>DF-159246722285</t>
  </si>
  <si>
    <t>DF-159246722286</t>
  </si>
  <si>
    <t>se devuelve factura , ya que no se evidencia soportes de servicios facturados .</t>
  </si>
  <si>
    <t>DF-159246722287</t>
  </si>
  <si>
    <t>DF-159246722288</t>
  </si>
  <si>
    <t>DF-159246722289</t>
  </si>
  <si>
    <t>DF-159246722290</t>
  </si>
  <si>
    <t>DF-159246722291</t>
  </si>
  <si>
    <t>DF-159246722292</t>
  </si>
  <si>
    <t>DF-159246722293</t>
  </si>
  <si>
    <t>DF-159246722294</t>
  </si>
  <si>
    <t>DF-159246722295</t>
  </si>
  <si>
    <t>DF-159246722296</t>
  </si>
  <si>
    <t>DF-159246722297</t>
  </si>
  <si>
    <t>DF-159246722298</t>
  </si>
  <si>
    <t>DF-159246722299</t>
  </si>
  <si>
    <t>DF-159246722264</t>
  </si>
  <si>
    <t>Por cambio de nit de la eps , todos los servicios prestados apartir de 1 noviembre  deben ser facturados con el nuevo nit y razon  social ( Coosalud EPS S.A. 900226715-3 Codigo EPSS43</t>
  </si>
  <si>
    <t>DF-159246722265</t>
  </si>
  <si>
    <t>DF-159246722266</t>
  </si>
  <si>
    <t>DF-159246722267</t>
  </si>
  <si>
    <t>DF-159246722268</t>
  </si>
  <si>
    <t>DF-15924592254</t>
  </si>
  <si>
    <t>Por cambio de NIT los servicios  a partir de 1 de noviembre deben ser facturados a Coosalud EPS S.A (900226715-3), se realiza devolución de la factura con todos sus soportes.</t>
  </si>
  <si>
    <t>DF-15924592255</t>
  </si>
  <si>
    <t>DF-15924592256</t>
  </si>
  <si>
    <t>DF-15924592257</t>
  </si>
  <si>
    <t>DF-15924592258</t>
  </si>
  <si>
    <t>DF-15924592259</t>
  </si>
  <si>
    <t>DF-15924592260</t>
  </si>
  <si>
    <t>DF-15924592261</t>
  </si>
  <si>
    <t>DF-15924592262</t>
  </si>
  <si>
    <t>DF-15924592263</t>
  </si>
  <si>
    <t>DF-15924592264</t>
  </si>
  <si>
    <t>DF-15924592265</t>
  </si>
  <si>
    <t>DF-15924592266</t>
  </si>
  <si>
    <t>DF-15924592267</t>
  </si>
  <si>
    <t>DF-159246722137</t>
  </si>
  <si>
    <t>Por cambio de NIT los servicios a partir de 1 de noviembre deben ser facturados a Coosalud EPS S.A (900226715-3), se realiza devolución de la factura con todos sus soportes.</t>
  </si>
  <si>
    <t>DF-159246722138</t>
  </si>
  <si>
    <t>DF-159246722139</t>
  </si>
  <si>
    <t>DF-159246722140</t>
  </si>
  <si>
    <t>DF-159246722141</t>
  </si>
  <si>
    <t>10171558915</t>
  </si>
  <si>
    <t>1901556940</t>
  </si>
  <si>
    <t>251782</t>
  </si>
  <si>
    <t>1021222998</t>
  </si>
  <si>
    <t>1902015077</t>
  </si>
  <si>
    <t>256329</t>
  </si>
  <si>
    <t>11161735714</t>
  </si>
  <si>
    <t>1901705952</t>
  </si>
  <si>
    <t>254834</t>
  </si>
  <si>
    <t>9400117011</t>
  </si>
  <si>
    <t>3151644358</t>
  </si>
  <si>
    <t>1900538359</t>
  </si>
  <si>
    <t>227489</t>
  </si>
  <si>
    <t>1900538402</t>
  </si>
  <si>
    <t>228889</t>
  </si>
  <si>
    <t>7051651707</t>
  </si>
  <si>
    <t>239834</t>
  </si>
  <si>
    <t>9201609066</t>
  </si>
  <si>
    <t>1901416430</t>
  </si>
  <si>
    <t>249164</t>
  </si>
  <si>
    <t>1901416449</t>
  </si>
  <si>
    <t>250167</t>
  </si>
  <si>
    <t>246964</t>
  </si>
  <si>
    <t>GL-159245932741</t>
  </si>
  <si>
    <t>103313231</t>
  </si>
  <si>
    <t>240985</t>
  </si>
  <si>
    <t>GL-159245932745</t>
  </si>
  <si>
    <t>103313228</t>
  </si>
  <si>
    <t>241353</t>
  </si>
  <si>
    <t>1021204362</t>
  </si>
  <si>
    <t>104007875</t>
  </si>
  <si>
    <t>SALDO FE 256159 15759092757 MAURICIO  PULIDO PUENT</t>
  </si>
  <si>
    <t>256159</t>
  </si>
  <si>
    <t>1901705950</t>
  </si>
  <si>
    <t>68377085338 LINDA GICELA RODRIGUEZ QUITIAN</t>
  </si>
  <si>
    <t>253033</t>
  </si>
  <si>
    <t>1901705951</t>
  </si>
  <si>
    <t>68572404830 JAVIER ENRIQUE GONZALEZ LARGO</t>
  </si>
  <si>
    <t>253701</t>
  </si>
  <si>
    <t>94001226022 JHONATAN ENRIQUE MARTINEZ MARTINEZ</t>
  </si>
  <si>
    <t>68020255373 LUZ MARCELA DIAZ CAMELO</t>
  </si>
  <si>
    <t>228885</t>
  </si>
  <si>
    <t>1900538407</t>
  </si>
  <si>
    <t>229437</t>
  </si>
  <si>
    <t>3151648422</t>
  </si>
  <si>
    <t>229983</t>
  </si>
  <si>
    <t>6081510103</t>
  </si>
  <si>
    <t>237721</t>
  </si>
  <si>
    <t>103937515</t>
  </si>
  <si>
    <t>240503</t>
  </si>
  <si>
    <t>68264394460 KEVIN ALEXIS LOPEZ ALBARRACIN</t>
  </si>
  <si>
    <t>6826417011</t>
  </si>
  <si>
    <t>240958</t>
  </si>
  <si>
    <t>15238092028 ANDRES FABIAN APONTE APONTE</t>
  </si>
  <si>
    <t>1901138817</t>
  </si>
  <si>
    <t>8011644331</t>
  </si>
  <si>
    <t>1901222198</t>
  </si>
  <si>
    <t>08372504478 JULIETH PAOLA MARIMON VILLALOBO</t>
  </si>
  <si>
    <t>243158</t>
  </si>
  <si>
    <t>837217011</t>
  </si>
  <si>
    <t>1901222203</t>
  </si>
  <si>
    <t>20001871305 JESUS DANIEL BOLAÑO FUENTES</t>
  </si>
  <si>
    <t>243414</t>
  </si>
  <si>
    <t>1901222215</t>
  </si>
  <si>
    <t>243764</t>
  </si>
  <si>
    <t>9041154127</t>
  </si>
  <si>
    <t>1901360881</t>
  </si>
  <si>
    <t>244053</t>
  </si>
  <si>
    <t>15238092086 LAURA ZOETH APONTE DUCUARA</t>
  </si>
  <si>
    <t>15204088643 LUIS ALFONSO MORENO OVALLE</t>
  </si>
  <si>
    <t>244189</t>
  </si>
  <si>
    <t>1901360906</t>
  </si>
  <si>
    <t>15759091294 DANIELA KATERIN RODRIGUEZ RODRIGUEZ</t>
  </si>
  <si>
    <t>244463</t>
  </si>
  <si>
    <t>244580</t>
  </si>
  <si>
    <t>1901360918</t>
  </si>
  <si>
    <t>245264</t>
  </si>
  <si>
    <t>1901360922</t>
  </si>
  <si>
    <t>15204084043 NELLY LIZETH BOHORQUEZ SANCHEZ</t>
  </si>
  <si>
    <t>245672</t>
  </si>
  <si>
    <t>9201604180</t>
  </si>
  <si>
    <t>1901380183</t>
  </si>
  <si>
    <t>15238092483 JORGE YAMIT SALAZAR DELGADO</t>
  </si>
  <si>
    <t>247636</t>
  </si>
  <si>
    <t>1901380186</t>
  </si>
  <si>
    <t>15646034644 ABELARDO  GIL GIL</t>
  </si>
  <si>
    <t>247355</t>
  </si>
  <si>
    <t>1901416424</t>
  </si>
  <si>
    <t>248027</t>
  </si>
  <si>
    <t>15204000905 YURI ANDREA HIGUERA ESPITIA</t>
  </si>
  <si>
    <t>1901416446</t>
  </si>
  <si>
    <t>15204086754 SAMUEL FELIPE ESPEJO BIOHORQUEZ</t>
  </si>
  <si>
    <t>249781</t>
  </si>
  <si>
    <t>ACEPTA EPS GLOS FE 240985 06/09/18 RTA1</t>
  </si>
  <si>
    <t>ACEPTA EPS GLOS FE 241353 06/09/18 RTA1</t>
  </si>
  <si>
    <t>RESUMEN DE CARTERA RECONOCIDA PARA PAGO HOSPITAL SAN VICENTE DE PAUL DE PAIPA NIT 900226715</t>
  </si>
  <si>
    <t>CARTERA PRESENTADA ESE HOSPITAL SAN VICENTE DE PAUL DE PAIPA</t>
  </si>
  <si>
    <t>ESE HOSPITAL SAN VICENTE DE PAUL DE PAIPA</t>
  </si>
  <si>
    <t>891855209-4</t>
  </si>
  <si>
    <t>HOSPITAL DE PAIPA</t>
  </si>
  <si>
    <t>Fecha</t>
  </si>
  <si>
    <t>Total</t>
  </si>
  <si>
    <t>Saldo</t>
  </si>
  <si>
    <t>FV</t>
  </si>
  <si>
    <t>2011702135</t>
  </si>
  <si>
    <t>1902150577</t>
  </si>
  <si>
    <t>15646001126 EFRAIN  CASTELLANOS CASTILLO</t>
  </si>
  <si>
    <t>258654</t>
  </si>
  <si>
    <t>1902150585</t>
  </si>
  <si>
    <t>15204073306 MARIA TERESA SALAMANCA AVILA</t>
  </si>
  <si>
    <t>258756</t>
  </si>
  <si>
    <t>2011704315</t>
  </si>
  <si>
    <t>1902150548</t>
  </si>
  <si>
    <t>15516032546 DEMETRIO  HIGUERA ESCOBAR</t>
  </si>
  <si>
    <t>257781</t>
  </si>
  <si>
    <t>Observación</t>
  </si>
  <si>
    <t>2201544937</t>
  </si>
  <si>
    <t>1900368666</t>
  </si>
  <si>
    <t>2000030958</t>
  </si>
  <si>
    <t>15204078296 EDITH ROCIO PIRAVAGUE AYALA</t>
  </si>
  <si>
    <t>230954</t>
  </si>
  <si>
    <t>GIRO EVENTO ABRIL 2018 BOYACA</t>
  </si>
  <si>
    <t>1900368671</t>
  </si>
  <si>
    <t>68001360054 NAYIVE  GARCIA HERRERA</t>
  </si>
  <si>
    <t>231360</t>
  </si>
  <si>
    <t>1900368676</t>
  </si>
  <si>
    <t>231714</t>
  </si>
  <si>
    <t>1900368685</t>
  </si>
  <si>
    <t>76001388125 SONIA  GOMEZ VELASCO</t>
  </si>
  <si>
    <t>232237</t>
  </si>
  <si>
    <t>7600117011</t>
  </si>
  <si>
    <t>1900368697</t>
  </si>
  <si>
    <t>232356</t>
  </si>
  <si>
    <t>1900368701</t>
  </si>
  <si>
    <t>232932</t>
  </si>
  <si>
    <t>1900368712</t>
  </si>
  <si>
    <t>233200</t>
  </si>
  <si>
    <t>3141735298</t>
  </si>
  <si>
    <t>1900530522</t>
  </si>
  <si>
    <t>228057</t>
  </si>
  <si>
    <t>1900538356</t>
  </si>
  <si>
    <t>227144</t>
  </si>
  <si>
    <t>15204082785 JULIAN GERARDO SANCHEZ NUMPAQUE</t>
  </si>
  <si>
    <t>1900538362</t>
  </si>
  <si>
    <t>227262</t>
  </si>
  <si>
    <t>1900538367</t>
  </si>
  <si>
    <t>226914</t>
  </si>
  <si>
    <t>1900538370</t>
  </si>
  <si>
    <t>228896</t>
  </si>
  <si>
    <t>1900538374</t>
  </si>
  <si>
    <t>227735</t>
  </si>
  <si>
    <t>1900538380</t>
  </si>
  <si>
    <t>227754</t>
  </si>
  <si>
    <t>1900538384</t>
  </si>
  <si>
    <t>15759092757 MAURICIO  PULIDO PUENTES</t>
  </si>
  <si>
    <t>228366</t>
  </si>
  <si>
    <t>1900538391</t>
  </si>
  <si>
    <t>227824</t>
  </si>
  <si>
    <t>1900538394</t>
  </si>
  <si>
    <t>228884</t>
  </si>
  <si>
    <t>102183153</t>
  </si>
  <si>
    <t>ABONO FE 230349 15185087944 MAYKOL  RIVERA HERRERA</t>
  </si>
  <si>
    <t>230349</t>
  </si>
  <si>
    <t>1900546868</t>
  </si>
  <si>
    <t>15518000770 YECSI LENID SUAREZ GUTIERREZ</t>
  </si>
  <si>
    <t>229262</t>
  </si>
  <si>
    <t>4161429711</t>
  </si>
  <si>
    <t>1900636696</t>
  </si>
  <si>
    <t>237087</t>
  </si>
  <si>
    <t>1900636704</t>
  </si>
  <si>
    <t>236256</t>
  </si>
  <si>
    <t>28825154 BOY ABR</t>
  </si>
  <si>
    <t>boyaca</t>
  </si>
  <si>
    <t>2000019545</t>
  </si>
  <si>
    <t>ZP</t>
  </si>
  <si>
    <t>B</t>
  </si>
  <si>
    <t>EVENTO Abr_2018</t>
  </si>
  <si>
    <t>1500000000</t>
  </si>
  <si>
    <t>1330050204</t>
  </si>
  <si>
    <t>1901138756</t>
  </si>
  <si>
    <t>2000075503</t>
  </si>
  <si>
    <t>ABONO FE 240503 15518000770 YECSI LENID SUAREZ GUT</t>
  </si>
  <si>
    <t>GIRO EVENTO DICIEMBRE 2018 BOYACA</t>
  </si>
  <si>
    <t>SALDO FE 230349 15185087944 MAYKOL  RIVERA HERRERA</t>
  </si>
  <si>
    <t>1900546871</t>
  </si>
  <si>
    <t>15185087944 MAYKOL  RIVERA HERRERA</t>
  </si>
  <si>
    <t>230562</t>
  </si>
  <si>
    <t>6081451410</t>
  </si>
  <si>
    <t>1900984884</t>
  </si>
  <si>
    <t>237103</t>
  </si>
  <si>
    <t>6081507069</t>
  </si>
  <si>
    <t>1900984912</t>
  </si>
  <si>
    <t>15759093189 JAVIER MAURICIO PULIDO GUILLEN</t>
  </si>
  <si>
    <t>237084</t>
  </si>
  <si>
    <t>1900984916</t>
  </si>
  <si>
    <t>15759093190 KIMBERLY JOHANA PULIDO GUILLEN</t>
  </si>
  <si>
    <t>237104</t>
  </si>
  <si>
    <t>1900984920</t>
  </si>
  <si>
    <t>15500014104 MANUEL ANTONIO TOLOSA VARGAS</t>
  </si>
  <si>
    <t>237542</t>
  </si>
  <si>
    <t>1900984922</t>
  </si>
  <si>
    <t>15755090444 YEISON ARMANDO OJEDA MASMELA</t>
  </si>
  <si>
    <t>237555</t>
  </si>
  <si>
    <t>1900984927</t>
  </si>
  <si>
    <t>237934</t>
  </si>
  <si>
    <t>1900984929</t>
  </si>
  <si>
    <t>15646081278 LUZ CLARA MURCIA GARCIA</t>
  </si>
  <si>
    <t>238160</t>
  </si>
  <si>
    <t>7051641130</t>
  </si>
  <si>
    <t>1901132439</t>
  </si>
  <si>
    <t>240838</t>
  </si>
  <si>
    <t>1901138708</t>
  </si>
  <si>
    <t>239569</t>
  </si>
  <si>
    <t>MPS BOY</t>
  </si>
  <si>
    <t>2000066548</t>
  </si>
  <si>
    <t>EVENTO DIC_2018</t>
  </si>
  <si>
    <t>12031755904</t>
  </si>
  <si>
    <t>1901804235</t>
  </si>
  <si>
    <t>2000082190</t>
  </si>
  <si>
    <t>15238096721 YRAIDA DEL CARMEN TORRES DE ROA</t>
  </si>
  <si>
    <t>249904</t>
  </si>
  <si>
    <t>GIRO EVENTO ENERO 2019 BOYACA</t>
  </si>
  <si>
    <t>43351565 BOY-161</t>
  </si>
  <si>
    <t>2000080435</t>
  </si>
  <si>
    <t>EVENTO ENE_2019</t>
  </si>
  <si>
    <t>1902015104</t>
  </si>
  <si>
    <t>2000086647</t>
  </si>
  <si>
    <t>13001361986 BRYAN  PUELLO PEREZ</t>
  </si>
  <si>
    <t>257341</t>
  </si>
  <si>
    <t>1300117011</t>
  </si>
  <si>
    <t>GIRO EVENTO FEBRERO 2019 BOLIVAR</t>
  </si>
  <si>
    <t>MPS BOL-379</t>
  </si>
  <si>
    <t>bolivar</t>
  </si>
  <si>
    <t>2000083042</t>
  </si>
  <si>
    <t>EVENTO FEB_2019</t>
  </si>
  <si>
    <t>1300000000</t>
  </si>
  <si>
    <t>1901556916</t>
  </si>
  <si>
    <t>2000093708</t>
  </si>
  <si>
    <t>250171</t>
  </si>
  <si>
    <t>GIRO EVENTO FEBRERO 2019 BOYACA</t>
  </si>
  <si>
    <t>1901556919</t>
  </si>
  <si>
    <t>250310</t>
  </si>
  <si>
    <t>ABONO FE 256159 15759092757 MAURICIO  PULIDO PUENT</t>
  </si>
  <si>
    <t>1902015057</t>
  </si>
  <si>
    <t>255489</t>
  </si>
  <si>
    <t>1902015065</t>
  </si>
  <si>
    <t>255826</t>
  </si>
  <si>
    <t>15500017787 JOSE CRISANTO LOPEZ HUERTAS</t>
  </si>
  <si>
    <t>1902015093</t>
  </si>
  <si>
    <t>15204082611 SANDRA MAYIRI GONZALEZ RODRIGUEZ</t>
  </si>
  <si>
    <t>257104</t>
  </si>
  <si>
    <t>MPS BOY-380</t>
  </si>
  <si>
    <t>2000083043</t>
  </si>
  <si>
    <t>30 DE ABRIL DE 2020</t>
  </si>
  <si>
    <t>Cartera ESE Hospital San Vicente De Paul De Paipa</t>
  </si>
  <si>
    <t>ESE HOSPITAL SAN VICENTE DE PAUL PAIPA</t>
  </si>
  <si>
    <t>NIT: 891855209</t>
  </si>
  <si>
    <t>Detalle Reporte Cartera por Edades</t>
  </si>
  <si>
    <t>Fecha Corte: 30/04/2020</t>
  </si>
  <si>
    <t>      </t>
  </si>
  <si>
    <t>Tercero: NI-900226715-3 COOSALUD EPS S.A.</t>
  </si>
  <si>
    <t>Factura</t>
  </si>
  <si>
    <t>Radicación</t>
  </si>
  <si>
    <t>Glosa</t>
  </si>
  <si>
    <t>Anulado|N|</t>
  </si>
  <si>
    <t>Pagos</t>
  </si>
  <si>
    <t>Documento</t>
  </si>
  <si>
    <t>Numero</t>
  </si>
  <si>
    <t>Tipo de Contrato</t>
  </si>
  <si>
    <t>Tipo de Usuario</t>
  </si>
  <si>
    <t>Valor</t>
  </si>
  <si>
    <t>En Curso</t>
  </si>
  <si>
    <t>Aceptado</t>
  </si>
  <si>
    <t>EAPB</t>
  </si>
  <si>
    <t>Evento</t>
  </si>
  <si>
    <t>Subsidiado POS</t>
  </si>
  <si>
    <t>RF</t>
  </si>
  <si>
    <t>Contributivo</t>
  </si>
  <si>
    <t>FACTURAS PARA VERIFICAR RADICACIÓN</t>
  </si>
  <si>
    <t>RESUMEN VERIFICACIÓN DE CARTERA ESE HOSPITAL SAN VICENTE DE PAUL DE PAIPA NIT 900226715</t>
  </si>
  <si>
    <t>11021809250</t>
  </si>
  <si>
    <t>1903753384</t>
  </si>
  <si>
    <t>GLOSA INICIAL GL-15068342001</t>
  </si>
  <si>
    <t>281315</t>
  </si>
  <si>
    <t>11021811052</t>
  </si>
  <si>
    <t>1903749660</t>
  </si>
  <si>
    <t>GLOSA INICIAL GL-15068342000</t>
  </si>
  <si>
    <t>282172</t>
  </si>
  <si>
    <t>1903749674</t>
  </si>
  <si>
    <t>GLOSA INICIAL GL-15068341991</t>
  </si>
  <si>
    <t>282134</t>
  </si>
  <si>
    <t>2205200101</t>
  </si>
  <si>
    <t>12021301637</t>
  </si>
  <si>
    <t>1903856760</t>
  </si>
  <si>
    <t>GLOSA INICIAL GL-15068342899</t>
  </si>
  <si>
    <t>279442</t>
  </si>
  <si>
    <t>1903856815</t>
  </si>
  <si>
    <t>GLOSA INICIAL GL-15068342893</t>
  </si>
  <si>
    <t>280204</t>
  </si>
  <si>
    <t>1021801805</t>
  </si>
  <si>
    <t>1904085953</t>
  </si>
  <si>
    <t>GLOSA INICIAL GL-159245938959</t>
  </si>
  <si>
    <t>287251</t>
  </si>
  <si>
    <t>2575420011</t>
  </si>
  <si>
    <t>1021802153</t>
  </si>
  <si>
    <t>1904201642</t>
  </si>
  <si>
    <t>GLOSA INICIAL GL-159245938915</t>
  </si>
  <si>
    <t>286098</t>
  </si>
  <si>
    <t>1551620011</t>
  </si>
  <si>
    <t>1904201670</t>
  </si>
  <si>
    <t>GLOSA INICIAL GL-159245938956</t>
  </si>
  <si>
    <t>287766</t>
  </si>
  <si>
    <t>6861520011</t>
  </si>
  <si>
    <t>1021803252</t>
  </si>
  <si>
    <t>1904085963</t>
  </si>
  <si>
    <t>GLOSA INICIAL GL-159245938963</t>
  </si>
  <si>
    <t>251964</t>
  </si>
  <si>
    <t>1523820011</t>
  </si>
  <si>
    <t>1903856701</t>
  </si>
  <si>
    <t>GLOSA INICIAL GL-15068342898</t>
  </si>
  <si>
    <t>279023</t>
  </si>
  <si>
    <t>1500117011</t>
  </si>
  <si>
    <t>2030844182</t>
  </si>
  <si>
    <t>1904391551</t>
  </si>
  <si>
    <t>GLOSA INICIAL GL-155555566731737</t>
  </si>
  <si>
    <t>289893</t>
  </si>
  <si>
    <t>1904391575</t>
  </si>
  <si>
    <t>GLOSA INICIAL GL-155555566731751</t>
  </si>
  <si>
    <t>290231</t>
  </si>
  <si>
    <t>1520420011</t>
  </si>
  <si>
    <t>1904391609</t>
  </si>
  <si>
    <t>GLOSA INICIAL GL-155555566731753</t>
  </si>
  <si>
    <t>290369</t>
  </si>
  <si>
    <t>1904391635</t>
  </si>
  <si>
    <t>GLOSA INICIAL GL-155555566731756</t>
  </si>
  <si>
    <t>290512</t>
  </si>
  <si>
    <t>6051830097</t>
  </si>
  <si>
    <t>1903043471</t>
  </si>
  <si>
    <t>GLOSA INICIAL GL-15068338270</t>
  </si>
  <si>
    <t>268318</t>
  </si>
  <si>
    <t>1903043479</t>
  </si>
  <si>
    <t>GLOSA INICIAL GL-15068338300</t>
  </si>
  <si>
    <t>269358</t>
  </si>
  <si>
    <t>1903043482</t>
  </si>
  <si>
    <t>GLOSA INICIAL GL-15068338305</t>
  </si>
  <si>
    <t>269575</t>
  </si>
  <si>
    <t>7061049167</t>
  </si>
  <si>
    <t>1903176939</t>
  </si>
  <si>
    <t>GLOSA INICIAL GL-1592467330007</t>
  </si>
  <si>
    <t>264832</t>
  </si>
  <si>
    <t>1903176941</t>
  </si>
  <si>
    <t>GLOSA INICIAL GL-1592467330006</t>
  </si>
  <si>
    <t>266951</t>
  </si>
  <si>
    <t>7061051081</t>
  </si>
  <si>
    <t>1903176966</t>
  </si>
  <si>
    <t>GLOSA INICIAL GL-1592467330015</t>
  </si>
  <si>
    <t>271225</t>
  </si>
  <si>
    <t>7061053691</t>
  </si>
  <si>
    <t>1903176970</t>
  </si>
  <si>
    <t>GLOSA INICIAL GL-1592467330008</t>
  </si>
  <si>
    <t>269938</t>
  </si>
  <si>
    <t>1903176979</t>
  </si>
  <si>
    <t>GLOSA INICIAL GL-1592467330009</t>
  </si>
  <si>
    <t>270904</t>
  </si>
  <si>
    <t>1903177012</t>
  </si>
  <si>
    <t>GLOSA INICIAL GL-1592467330010</t>
  </si>
  <si>
    <t>271842</t>
  </si>
  <si>
    <t>1509017011</t>
  </si>
  <si>
    <t>8021118203</t>
  </si>
  <si>
    <t>1903280773</t>
  </si>
  <si>
    <t>GLOSA INICIAL GL-15068340029</t>
  </si>
  <si>
    <t>268661</t>
  </si>
  <si>
    <t>1903280801</t>
  </si>
  <si>
    <t>GLOSA INICIAL GL-15068340041</t>
  </si>
  <si>
    <t>269453</t>
  </si>
  <si>
    <t>1903280809</t>
  </si>
  <si>
    <t>GLOSA INICIAL GL-15068340042</t>
  </si>
  <si>
    <t>272775</t>
  </si>
  <si>
    <t>4070933046</t>
  </si>
  <si>
    <t>1904769814</t>
  </si>
  <si>
    <t>25754146561 MARIANA PULECIO</t>
  </si>
  <si>
    <t>293491</t>
  </si>
  <si>
    <t>1904769816</t>
  </si>
  <si>
    <t>15516173222 DAVID CASTRO</t>
  </si>
  <si>
    <t>293626</t>
  </si>
  <si>
    <t>1904769817</t>
  </si>
  <si>
    <t>68167000301 EDGAR CALDERON</t>
  </si>
  <si>
    <t>294156</t>
  </si>
  <si>
    <t>1904769819</t>
  </si>
  <si>
    <t>15516173689 ADRIAN VARGAS</t>
  </si>
  <si>
    <t>294305</t>
  </si>
  <si>
    <t>1904769821</t>
  </si>
  <si>
    <t>25754133218 YEREMY GAMA</t>
  </si>
  <si>
    <t>294336</t>
  </si>
  <si>
    <t>1904769822</t>
  </si>
  <si>
    <t>15469183107 YUSELY SAENZ</t>
  </si>
  <si>
    <t>294648</t>
  </si>
  <si>
    <t>1904769823</t>
  </si>
  <si>
    <t>15293000636 LEIDY MONSALVE</t>
  </si>
  <si>
    <t>295166</t>
  </si>
  <si>
    <t>15516173059 CARMEN MOSSO</t>
  </si>
  <si>
    <t>1904201661</t>
  </si>
  <si>
    <t>15516173342 MARIANA MONROY</t>
  </si>
  <si>
    <t>287729</t>
  </si>
  <si>
    <t>68615274000 ISIDRO ACUÑA</t>
  </si>
  <si>
    <t>1904201679</t>
  </si>
  <si>
    <t>15238096761 ELIANA LOPEZ</t>
  </si>
  <si>
    <t>287853</t>
  </si>
  <si>
    <t>1904201692</t>
  </si>
  <si>
    <t>15135016496 DEIBY MARTINEZ</t>
  </si>
  <si>
    <t>288137</t>
  </si>
  <si>
    <t>1513520011</t>
  </si>
  <si>
    <t>105239966</t>
  </si>
  <si>
    <t>SALDO FE 290231 15204086754 SAMUEL ESPEJO</t>
  </si>
  <si>
    <t>1904391582</t>
  </si>
  <si>
    <t>15516173204 ARIANA BENITEZ</t>
  </si>
  <si>
    <t>290342</t>
  </si>
  <si>
    <t>1904391588</t>
  </si>
  <si>
    <t>15238113191 VICENTE BOYACA</t>
  </si>
  <si>
    <t>290352</t>
  </si>
  <si>
    <t>1904391628</t>
  </si>
  <si>
    <t>15516173564 ELVIRA RODRIGUEZ</t>
  </si>
  <si>
    <t>290391</t>
  </si>
  <si>
    <t>3021856171</t>
  </si>
  <si>
    <t>1904451947</t>
  </si>
  <si>
    <t>94001210156 JESSICA ROJAS</t>
  </si>
  <si>
    <t>291259</t>
  </si>
  <si>
    <t>9400020011</t>
  </si>
  <si>
    <t>1904451958</t>
  </si>
  <si>
    <t>15516173287 DIANA RIVERA</t>
  </si>
  <si>
    <t>291454</t>
  </si>
  <si>
    <t>1904451968</t>
  </si>
  <si>
    <t>47545457227 ANSELMO PAYARES</t>
  </si>
  <si>
    <t>291589</t>
  </si>
  <si>
    <t>4754517011</t>
  </si>
  <si>
    <t>1904451974</t>
  </si>
  <si>
    <t>15897171281 RICHARD SANCHEZ</t>
  </si>
  <si>
    <t>291740</t>
  </si>
  <si>
    <t>1589720011</t>
  </si>
  <si>
    <t>1904451983</t>
  </si>
  <si>
    <t>15516173611 JUAN CAMARGO</t>
  </si>
  <si>
    <t>292318</t>
  </si>
  <si>
    <t>1904452021</t>
  </si>
  <si>
    <t>292916</t>
  </si>
  <si>
    <t>2000167482</t>
  </si>
  <si>
    <t>2000182742</t>
  </si>
  <si>
    <t>2000326594</t>
  </si>
  <si>
    <t>2000289438</t>
  </si>
  <si>
    <t>2000189012</t>
  </si>
  <si>
    <t>2000234254</t>
  </si>
  <si>
    <t>2000182764</t>
  </si>
  <si>
    <t>2000262931</t>
  </si>
  <si>
    <t>2000198829</t>
  </si>
  <si>
    <t>2000236981</t>
  </si>
  <si>
    <t>2000198830</t>
  </si>
  <si>
    <t>2000282567</t>
  </si>
  <si>
    <t>2000262442</t>
  </si>
  <si>
    <t>2000317944</t>
  </si>
  <si>
    <t>GIRO EVENTO JULIO 2019 BOYACÁ</t>
  </si>
  <si>
    <t>104076840</t>
  </si>
  <si>
    <t>SALDO FE 244189 15204088643 LUIS ALFONSO MORENO OV</t>
  </si>
  <si>
    <t>104786731</t>
  </si>
  <si>
    <t>ABONO FE 244580 15204088643 LUIS ALFONSO MORENO OV</t>
  </si>
  <si>
    <t>MPS BOY-509</t>
  </si>
  <si>
    <t>2000156090</t>
  </si>
  <si>
    <t>EVENTO JUL_2019</t>
  </si>
  <si>
    <t>GIRO EVENTO AGOSTO 2019 SANTANDER</t>
  </si>
  <si>
    <t>1903063344</t>
  </si>
  <si>
    <t>ABONO COMP PAGO AGO 2019</t>
  </si>
  <si>
    <t>MPS SAN-418</t>
  </si>
  <si>
    <t>santander</t>
  </si>
  <si>
    <t>2000170372</t>
  </si>
  <si>
    <t>EVENTO AGO_2019</t>
  </si>
  <si>
    <t>6800000000</t>
  </si>
  <si>
    <t>6051025754</t>
  </si>
  <si>
    <t>104993654</t>
  </si>
  <si>
    <t>ABONO FE 259965 15204001357 POMPILIO  PINILLA MALA</t>
  </si>
  <si>
    <t>259965</t>
  </si>
  <si>
    <t>GIRO EVENTO AGOSTO 2019 BOYACÁ</t>
  </si>
  <si>
    <t>1903042653</t>
  </si>
  <si>
    <t>15531099521 URIEL  CARO CARO</t>
  </si>
  <si>
    <t>262082</t>
  </si>
  <si>
    <t>1553117011</t>
  </si>
  <si>
    <t>6051036969</t>
  </si>
  <si>
    <t>1903043459</t>
  </si>
  <si>
    <t>262956</t>
  </si>
  <si>
    <t>1903043487</t>
  </si>
  <si>
    <t>268121</t>
  </si>
  <si>
    <t>1903043492</t>
  </si>
  <si>
    <t>269652</t>
  </si>
  <si>
    <t>SALDO FE 244580 15204088643 LUIS ALFONSO MORENO OV</t>
  </si>
  <si>
    <t>MPS BOY-417</t>
  </si>
  <si>
    <t>2000170371</t>
  </si>
  <si>
    <t>SALDO FE 259965 15204001357 POMPILIO  PINILLA MALA</t>
  </si>
  <si>
    <t>GIRO EVENTO SEPTIEMBRE 2019 BOYACÁ</t>
  </si>
  <si>
    <t>1903043461</t>
  </si>
  <si>
    <t>264537</t>
  </si>
  <si>
    <t>15204110208 MARTIN JOSE RINCON BOHORQUEZ</t>
  </si>
  <si>
    <t>1903043484</t>
  </si>
  <si>
    <t>267804</t>
  </si>
  <si>
    <t>1903117392</t>
  </si>
  <si>
    <t>269013</t>
  </si>
  <si>
    <t>15204129135 MARIA DEL CARMEN MORANTES DE CACERES</t>
  </si>
  <si>
    <t>1903176943</t>
  </si>
  <si>
    <t>15646079759 EVARISTO  PEREZ PEREZ</t>
  </si>
  <si>
    <t>264926</t>
  </si>
  <si>
    <t>1903176946</t>
  </si>
  <si>
    <t>15238093379 THIAGO EMMANUEL PINZON VASQUEZ</t>
  </si>
  <si>
    <t>265623</t>
  </si>
  <si>
    <t>1903176947</t>
  </si>
  <si>
    <t>266500</t>
  </si>
  <si>
    <t>1903176949</t>
  </si>
  <si>
    <t>264905</t>
  </si>
  <si>
    <t>1903176952</t>
  </si>
  <si>
    <t>15204078145 ZARAI SOFIA AVILA BILBAO</t>
  </si>
  <si>
    <t>266563</t>
  </si>
  <si>
    <t>1903176968</t>
  </si>
  <si>
    <t>15755079726 MARIA FERNANDA BENITEZ CUCUNUBA</t>
  </si>
  <si>
    <t>271921</t>
  </si>
  <si>
    <t>2905100102</t>
  </si>
  <si>
    <t>1903176974</t>
  </si>
  <si>
    <t>15500079946 LINA PAOLA GRANADOS CASTILLO</t>
  </si>
  <si>
    <t>270106</t>
  </si>
  <si>
    <t>1903176984</t>
  </si>
  <si>
    <t>271043</t>
  </si>
  <si>
    <t>1903176988</t>
  </si>
  <si>
    <t>272008</t>
  </si>
  <si>
    <t>1903176996</t>
  </si>
  <si>
    <t>15090002021 LUIS ALFONSO VILLAMIL</t>
  </si>
  <si>
    <t>271911</t>
  </si>
  <si>
    <t>GL-159245931370</t>
  </si>
  <si>
    <t>104832178</t>
  </si>
  <si>
    <t>ACEPTA EPS GLOS FE 227489 19/06/19 C</t>
  </si>
  <si>
    <t>GL-159245932732</t>
  </si>
  <si>
    <t>105019748</t>
  </si>
  <si>
    <t>ABONO ACEPTA EPS GLOS FE 239834 19/06/19 C</t>
  </si>
  <si>
    <t>MPS BOY-581</t>
  </si>
  <si>
    <t>2000186883</t>
  </si>
  <si>
    <t>EVENTO SEP_2019</t>
  </si>
  <si>
    <t>1903280863</t>
  </si>
  <si>
    <t>94001229507 NELLY JOHANA VELASQUEZ MEJIA</t>
  </si>
  <si>
    <t>273252</t>
  </si>
  <si>
    <t>GIRO EVENTO SEPTIEMBRE 2019 GUAINIA</t>
  </si>
  <si>
    <t>1903280881</t>
  </si>
  <si>
    <t>94001215108 JOSE FABIAN VELASQUEZ MEJIA</t>
  </si>
  <si>
    <t>274127</t>
  </si>
  <si>
    <t>9400017011</t>
  </si>
  <si>
    <t>MPS GUA-583</t>
  </si>
  <si>
    <t>guainia</t>
  </si>
  <si>
    <t>2000186885</t>
  </si>
  <si>
    <t>9400000000</t>
  </si>
  <si>
    <t>1903280907</t>
  </si>
  <si>
    <t>25754125631 JHON ALEJANDRO RODRIGUEZ RODRIGUEZ</t>
  </si>
  <si>
    <t>274579</t>
  </si>
  <si>
    <t>2575419021</t>
  </si>
  <si>
    <t>GIRO EVENTO SEPTIEMBRE 2019 CUNDINAMARCA</t>
  </si>
  <si>
    <t>MPS CUN-582</t>
  </si>
  <si>
    <t>cundinamarca</t>
  </si>
  <si>
    <t>2000186884</t>
  </si>
  <si>
    <t>2500000000</t>
  </si>
  <si>
    <t>1903042639</t>
  </si>
  <si>
    <t>260351</t>
  </si>
  <si>
    <t>GIRO EVENTO OCTUBRE 2019 SANTANDER</t>
  </si>
  <si>
    <t>57975735 SAN-556</t>
  </si>
  <si>
    <t>2000208243</t>
  </si>
  <si>
    <t>EVENTO OCT_2019</t>
  </si>
  <si>
    <t>1903280852</t>
  </si>
  <si>
    <t>105066393</t>
  </si>
  <si>
    <t>ABONO FE 273212 15580000208 ANYI CAROLINA GONZALEZ</t>
  </si>
  <si>
    <t>273212</t>
  </si>
  <si>
    <t>1558017011</t>
  </si>
  <si>
    <t>GIRO EVENTO OCTUBRE 2019 BOYACÁ</t>
  </si>
  <si>
    <t>1903280869</t>
  </si>
  <si>
    <t>273844</t>
  </si>
  <si>
    <t>1903280895</t>
  </si>
  <si>
    <t>15238112903 GLADYS ANDREA LEON RIVERA</t>
  </si>
  <si>
    <t>274541</t>
  </si>
  <si>
    <t>8021120624</t>
  </si>
  <si>
    <t>1903280934</t>
  </si>
  <si>
    <t>274580</t>
  </si>
  <si>
    <t>57975735 BOY-555</t>
  </si>
  <si>
    <t>2000208242</t>
  </si>
  <si>
    <t>1903753390</t>
  </si>
  <si>
    <t>23580164425 JUAN PABLO DIAZ CORENA</t>
  </si>
  <si>
    <t>282066</t>
  </si>
  <si>
    <t>2358017011</t>
  </si>
  <si>
    <t>GIRO EVENTO DICIEMBRE 2019 CORDOBA</t>
  </si>
  <si>
    <t>MPS COR-580</t>
  </si>
  <si>
    <t>cordoba</t>
  </si>
  <si>
    <t>2000240919</t>
  </si>
  <si>
    <t>EVENTO DIC_2019  RED.PUBLICA</t>
  </si>
  <si>
    <t>2300000000</t>
  </si>
  <si>
    <t>SALDO FE 273212 15580000208 ANYI CAROLINA GONZALEZ</t>
  </si>
  <si>
    <t>GIRO EVENTO DICIEMBRE 2019 BOYACÁ</t>
  </si>
  <si>
    <t>105183515</t>
  </si>
  <si>
    <t>ABONO FE 269453 15204086754 SAMUEL FELIPE ESPEJO B</t>
  </si>
  <si>
    <t>MPS BOY-579</t>
  </si>
  <si>
    <t>2000240918</t>
  </si>
  <si>
    <t>12021847305</t>
  </si>
  <si>
    <t>1903853927</t>
  </si>
  <si>
    <t>15223087316 ADRIAN PEÑA</t>
  </si>
  <si>
    <t>285690</t>
  </si>
  <si>
    <t>1522317011</t>
  </si>
  <si>
    <t>GIRO EVENTO FEBRERO 2020 BOYACÁ</t>
  </si>
  <si>
    <t>SALDO FE 269453 15204086754 SAMUEL FELIPE ESPEJO B</t>
  </si>
  <si>
    <t>1903280919</t>
  </si>
  <si>
    <t>274955</t>
  </si>
  <si>
    <t>9041830931</t>
  </si>
  <si>
    <t>1903499719</t>
  </si>
  <si>
    <t>276876</t>
  </si>
  <si>
    <t>1903499723</t>
  </si>
  <si>
    <t>15204110470 ISABELLA  CANARIA OCHOA</t>
  </si>
  <si>
    <t>276971</t>
  </si>
  <si>
    <t>SALDO ACEPTA EPS GLOS FE 239834 19/06/19 C</t>
  </si>
  <si>
    <t>104832181</t>
  </si>
  <si>
    <t>ACEPTA EPS GLOS FE 240985 19/06/19 C</t>
  </si>
  <si>
    <t>105207320</t>
  </si>
  <si>
    <t>ABONO ACEPTA EPS GLOS FE 241353 19/06/19 C</t>
  </si>
  <si>
    <t>65550681 BOY-474</t>
  </si>
  <si>
    <t>2000279137</t>
  </si>
  <si>
    <t>EVENTO FEB_2020</t>
  </si>
  <si>
    <t>1904201650</t>
  </si>
  <si>
    <t>15755102269 KEVIN MENDIVELSO</t>
  </si>
  <si>
    <t>286717</t>
  </si>
  <si>
    <t>1575520011</t>
  </si>
  <si>
    <t>GIRO EVENTO MARZO 2020 BOYACÁ</t>
  </si>
  <si>
    <t>15238092086 LAURA APONTE</t>
  </si>
  <si>
    <t>1021806779</t>
  </si>
  <si>
    <t>1904072900</t>
  </si>
  <si>
    <t>15238092028 ANDRES APONTE</t>
  </si>
  <si>
    <t>283009</t>
  </si>
  <si>
    <t>1903753350</t>
  </si>
  <si>
    <t>15238148889 KAREN ELIANA GOMEZ RODRIGUEZ</t>
  </si>
  <si>
    <t>281297</t>
  </si>
  <si>
    <t>1903753397</t>
  </si>
  <si>
    <t>15480086839 LAURA KATERIN VASQUEZ RODRIGUEZ</t>
  </si>
  <si>
    <t>282095</t>
  </si>
  <si>
    <t>1548017011</t>
  </si>
  <si>
    <t>1903753401</t>
  </si>
  <si>
    <t>15660085696 DIANA MARCELA VARGAS ACEVEDO</t>
  </si>
  <si>
    <t>282296</t>
  </si>
  <si>
    <t>1566017011</t>
  </si>
  <si>
    <t>1903749649</t>
  </si>
  <si>
    <t>282702</t>
  </si>
  <si>
    <t>1903749678</t>
  </si>
  <si>
    <t>282835</t>
  </si>
  <si>
    <t>11041016328</t>
  </si>
  <si>
    <t>1903756732</t>
  </si>
  <si>
    <t>15204000905 YURI HIGUERA</t>
  </si>
  <si>
    <t>267236</t>
  </si>
  <si>
    <t>1903756733</t>
  </si>
  <si>
    <t>267237</t>
  </si>
  <si>
    <t>1903756735</t>
  </si>
  <si>
    <t>267448</t>
  </si>
  <si>
    <t>11041018268</t>
  </si>
  <si>
    <t>1903754046</t>
  </si>
  <si>
    <t>264362</t>
  </si>
  <si>
    <t>1903754050</t>
  </si>
  <si>
    <t>ABONO 15204000905 YURI ANDREA HIGUERA ESPITIA</t>
  </si>
  <si>
    <t>264380</t>
  </si>
  <si>
    <t>MPS BOY-570</t>
  </si>
  <si>
    <t>2000281578</t>
  </si>
  <si>
    <t>EVENTO MAR_2020</t>
  </si>
  <si>
    <t>ABONO 25754129421 JOSE COY</t>
  </si>
  <si>
    <t>GIRO EVENTO FEBRERO 2020 CUNDINAMARCA</t>
  </si>
  <si>
    <t>12021848340</t>
  </si>
  <si>
    <t>1903819287</t>
  </si>
  <si>
    <t>25754129421 JOSE COY</t>
  </si>
  <si>
    <t>284841</t>
  </si>
  <si>
    <t>105223642</t>
  </si>
  <si>
    <t>SALDO 25754127779 MARCO RODRIGUEZ</t>
  </si>
  <si>
    <t>275677</t>
  </si>
  <si>
    <t>65550681 CUN-475</t>
  </si>
  <si>
    <t>2000279138</t>
  </si>
  <si>
    <t>10011136274</t>
  </si>
  <si>
    <t>1903490899</t>
  </si>
  <si>
    <t>76147132759 CAROLINA  ALZATE CACERES</t>
  </si>
  <si>
    <t>279649</t>
  </si>
  <si>
    <t>7614717011</t>
  </si>
  <si>
    <t>GIRO EVENTO MAYO 2020 BOYACÁ</t>
  </si>
  <si>
    <t>SALDO 25754129421 JOSE COY</t>
  </si>
  <si>
    <t>1021818358</t>
  </si>
  <si>
    <t>1904073129</t>
  </si>
  <si>
    <t>SALDO 94001226022 JHONATAN MARTINEZ</t>
  </si>
  <si>
    <t>279273</t>
  </si>
  <si>
    <t>1903749653</t>
  </si>
  <si>
    <t>68264087451 LEIDER  DUEÑAS BAEZ</t>
  </si>
  <si>
    <t>282288</t>
  </si>
  <si>
    <t>2905100103</t>
  </si>
  <si>
    <t>SALDO 15204000905 YURI ANDREA HIGUERA ESPITIA</t>
  </si>
  <si>
    <t>68745245681 MARIA PINZON</t>
  </si>
  <si>
    <t>1903856740</t>
  </si>
  <si>
    <t>15646081278 LUZ MURCIA</t>
  </si>
  <si>
    <t>279330</t>
  </si>
  <si>
    <t>1903856783</t>
  </si>
  <si>
    <t>279615</t>
  </si>
  <si>
    <t>1903856795</t>
  </si>
  <si>
    <t>15480086840 MARIA RODRIGUEZ</t>
  </si>
  <si>
    <t>279818</t>
  </si>
  <si>
    <t>1903853916</t>
  </si>
  <si>
    <t>15759100694 JORGE PULIDO</t>
  </si>
  <si>
    <t>284933</t>
  </si>
  <si>
    <t>1903819268</t>
  </si>
  <si>
    <t>284086</t>
  </si>
  <si>
    <t>ABONO FE 290231 15204086754 SAMUEL ESPEJO</t>
  </si>
  <si>
    <t>2905100201</t>
  </si>
  <si>
    <t>1904391507</t>
  </si>
  <si>
    <t>288687</t>
  </si>
  <si>
    <t>1904391516</t>
  </si>
  <si>
    <t>15223088583 JHON RINCON</t>
  </si>
  <si>
    <t>288771</t>
  </si>
  <si>
    <t>1522320011</t>
  </si>
  <si>
    <t>1904391524</t>
  </si>
  <si>
    <t>15516173665 LIAM CORREA</t>
  </si>
  <si>
    <t>288937</t>
  </si>
  <si>
    <t>1904391528</t>
  </si>
  <si>
    <t>15238112014 FANY CORREA</t>
  </si>
  <si>
    <t>288938</t>
  </si>
  <si>
    <t>1904391538</t>
  </si>
  <si>
    <t>15516173708 ZHARICK RIOS</t>
  </si>
  <si>
    <t>289150</t>
  </si>
  <si>
    <t>1904391541</t>
  </si>
  <si>
    <t>68264413956 CAREN DUEÑAS</t>
  </si>
  <si>
    <t>289429</t>
  </si>
  <si>
    <t>6826420011</t>
  </si>
  <si>
    <t>1904391562</t>
  </si>
  <si>
    <t>15238096656 LAURA FLOREZ</t>
  </si>
  <si>
    <t>290217</t>
  </si>
  <si>
    <t>2030856685</t>
  </si>
  <si>
    <t>1904408184</t>
  </si>
  <si>
    <t>290036</t>
  </si>
  <si>
    <t>1904408187</t>
  </si>
  <si>
    <t>68264087451 LEIDER DUEÑAS</t>
  </si>
  <si>
    <t>289107</t>
  </si>
  <si>
    <t>1902888781</t>
  </si>
  <si>
    <t>SALDO COMP PAGO JUL 2019</t>
  </si>
  <si>
    <t>SALDO COMP PAGO AGO 2019</t>
  </si>
  <si>
    <t>1903042647</t>
  </si>
  <si>
    <t>68001390476 CINDY KARINA QUINTERO MANZANO</t>
  </si>
  <si>
    <t>260494</t>
  </si>
  <si>
    <t>1903043491</t>
  </si>
  <si>
    <t>68264413956 CAREN DANIELA DUEÑAS ALBARRACIN</t>
  </si>
  <si>
    <t>268700</t>
  </si>
  <si>
    <t>104787413</t>
  </si>
  <si>
    <t>SALDO FE 237721 68572283639 YEIMI JANNETH CASTRILL</t>
  </si>
  <si>
    <t>ABONO FE 237721 68572283639 YEIMI JANNETH CASTRILL</t>
  </si>
  <si>
    <t>1903218985</t>
  </si>
  <si>
    <t>ABONO COMP PAGO SEP 2019</t>
  </si>
  <si>
    <t>1903176991</t>
  </si>
  <si>
    <t>272034</t>
  </si>
  <si>
    <t>1903280817</t>
  </si>
  <si>
    <t>15204000733 ELIECER  AMADO RODRIGUEZ</t>
  </si>
  <si>
    <t>272786</t>
  </si>
  <si>
    <t>1903280889</t>
  </si>
  <si>
    <t>274255</t>
  </si>
  <si>
    <t>1903280945</t>
  </si>
  <si>
    <t>68745245681 MARIA CRISTINA PINZON VELASCO</t>
  </si>
  <si>
    <t>275292</t>
  </si>
  <si>
    <t>1903499705</t>
  </si>
  <si>
    <t>68615415694 ONIRIS DEL CARMEN SANTAMARIA MARTINEZ</t>
  </si>
  <si>
    <t>276139</t>
  </si>
  <si>
    <t>6861517011</t>
  </si>
  <si>
    <t>9041832354</t>
  </si>
  <si>
    <t>1903499781</t>
  </si>
  <si>
    <t>277157</t>
  </si>
  <si>
    <t>1903499788</t>
  </si>
  <si>
    <t>277237</t>
  </si>
  <si>
    <t>1904325980</t>
  </si>
  <si>
    <t>SALDO COMP PAGO MAR 2020</t>
  </si>
  <si>
    <t>SALDO ACEPTA EPS GLOS FE 241353 19/06/19 C</t>
  </si>
  <si>
    <t>GL-159245933385</t>
  </si>
  <si>
    <t>104832183</t>
  </si>
  <si>
    <t>ACEPTA EPS GLOS FE 249164 19/06/19 C</t>
  </si>
  <si>
    <t>GL-159245933939</t>
  </si>
  <si>
    <t>104832186</t>
  </si>
  <si>
    <t>ACEPTA EPS GLOS FE 246964 19/06/19 C</t>
  </si>
  <si>
    <t>GL-159245934706</t>
  </si>
  <si>
    <t>104832187</t>
  </si>
  <si>
    <t>ACEPTA EPS GLOS FE 256329 19/06/19 C</t>
  </si>
  <si>
    <t>GL-159245934817</t>
  </si>
  <si>
    <t>104832188</t>
  </si>
  <si>
    <t>ACEPTA EPS GLOS FE 258654 19/06/19 C</t>
  </si>
  <si>
    <t>70497106 BOY-328</t>
  </si>
  <si>
    <t>2000323172</t>
  </si>
  <si>
    <t>EVENTO - DESENCAJE RESERVAS TECNICAS</t>
  </si>
  <si>
    <t>2000106896 - 2000167482</t>
  </si>
  <si>
    <t>ABONO POR VALOR DE $ 159.028 CANCELADO EN DOC No 2000106896 GIRO EVENTO MARZO 2019, SALDO POR VALOR DE $ 15.886 CANCELADO EN DOC No GIRO EVENTO JULIO 2019 BOYACÁ</t>
  </si>
  <si>
    <t>2000167437 - 2000326594</t>
  </si>
  <si>
    <t>ABONO POR VALOR DE $ 193.299 CANCELADO EN DOC No 2000167437 GIRO EVENTO JULIO 2019 SANTANDER, SALDO POR VALOR DE $ 5.901 CANCELADO EN DOC No 2000326594 GIRO EVENTO MAYO 2020 BOYACÁ</t>
  </si>
  <si>
    <t>2000279633 - 2000283159 - 2000326594 - 2000326594</t>
  </si>
  <si>
    <t>ABONO POR VALOR DE $ 77.443 CANCELADO EN DOC No 2000279633 GIRO EVENTO FEBRERO 2020 SANTANDER, ABONO POR VALOR DE $ 130.625 CANCELADO EN DOC No 2000283159 GIRO EVENTO MARZO 2020 SANTANDER, SALDO POR VALOR DE $ 109.380 CANCELADO EN DOC No 2000326594 GIRO EVENTO MAYO 2020 BOYACÁ, ACEPTACIÓN DE GLOSA POR VALOR DE $ 39.300 CANCELADO EN DOC No 2000326594 GIRO EVENTO MAYO 2020 BOYACÁ</t>
  </si>
  <si>
    <t>2000182764 - 2000189012</t>
  </si>
  <si>
    <t>ABONO POR VALOR DE $ 48.196 CANCELADO EN DOC No 2000182764 GIRO EVENTO AGOSTO 2019 BOYACÁ, SALDO POR VALOR DE $ 15.544 CANCELADO EN DOC No 2000189012 GIRO EVENTO SEPTIEMBRE 2019 BOYACÁ</t>
  </si>
  <si>
    <t>2000289438 - 2000326594</t>
  </si>
  <si>
    <t>ABONO POR VALOR DE $  195.339 CANCELADO EN DOC No 2000289438 GIRO EVENTO MARZO 2020 BOYACÁ, SALDO POR VALOR DE $ 28.461 CANCELADO EN DOC No 2000326594 GIRO EVENTO MAYO 2020 BOYACÁ</t>
  </si>
  <si>
    <t>IPS ENVIAR RESPUESTA DE GLOSA O ACTA DE CONCILIACIÓN DEBIDO A QUE EN COOSALUD LA GLOSA SE ENCUENTRA PENDIENTE POR CONCILIAR POR VALOR DE $ 82.800</t>
  </si>
  <si>
    <t>2000236981 - 2000262931</t>
  </si>
  <si>
    <t>ABONO POR VALOR DE $ 47.360 CANCELADO EN DOC No 2000236981 GIOR EVENTO OCTUBRE 2019 BOYACÁ, SALDO POR VALOR DE $ 14.450 CANCELADO EN DOC No 2000262931 GIRO EVENTO DICIEMBRE 2019 BOYACÁ</t>
  </si>
  <si>
    <t>2000317946 - 2000326594</t>
  </si>
  <si>
    <t>ABONO POR VALOR DE $ 100.973 CANCELADO EN DOC No 2000317946 GIRO EVENTO FEBRERO 2020 GUAINIA, SALDO POR VALOR DE $ 100.972 CANCELADO EN DOC No 2000326594 GIRO EVENTO MAYO 2020 BOYACÁ</t>
  </si>
  <si>
    <t>2000317944 - 2000326594</t>
  </si>
  <si>
    <t>ABONO POR VALOR DE $ 13.035 CANCELADO EN DOC No 2000317944 GIRO EVENTO FEBRERO 2020 CUNDINAMARCA, SALDO POR VALOR DE $ 109.315 CANCELADO EN DOC No 2000326594 GIRO EVENTO MAYO 2020 BOYACÁ</t>
  </si>
  <si>
    <t>IPS ENVIAR SOPORTE DE RADICACIÓN (RECIBIDO DE APLISTAFF )</t>
  </si>
  <si>
    <t>Sucursal</t>
  </si>
  <si>
    <t>BOYACÁ</t>
  </si>
  <si>
    <t>MAGDALENA</t>
  </si>
  <si>
    <t>GIRO POR DESCARGAR EPS Y NOTIFICAR A IPS</t>
  </si>
  <si>
    <t>GIRO ABRIL 2020 BOYACÁ</t>
  </si>
  <si>
    <t>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</si>
</sst>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_(&quot;$&quot;\ * \(#,##0\);_(&quot;$&quot;\ * &quot;-&quot;_);_(@_)"/>
    <numFmt numFmtId="41" formatCode="_(* #,##0_);_(* \(#,##0\);_(* &quot;-&quot;_);_(@_)"/>
    <numFmt numFmtId="43" formatCode="_(* #,##0.00_);_(* \(#,##0.00\);_(* &quot;-&quot;??_);_(@_)"/>
    <numFmt numFmtId="164" formatCode="dd/mm/yyyy;@"/>
    <numFmt numFmtId="165" formatCode="dd/mm/yy"/>
    <numFmt numFmtId="166" formatCode="_ * #,##0.00_ ;_ * \-#,##0.00_ ;_ * &quot;-&quot;??_ ;_ @_ "/>
    <numFmt numFmtId="167" formatCode="_-* #,##0.00\ _€_-;\-* #,##0.00\ _€_-;_-* &quot;-&quot;??\ _€_-;_-@_-"/>
  </numFmts>
  <fonts count="17"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1"/>
      <color rgb="FFFF0000"/>
      <name val="Calibri"/>
      <family val="2"/>
      <scheme val="minor"/>
    </font>
    <font>
      <b/>
      <sz val="11"/>
      <color theme="1"/>
      <name val="Calibri"/>
      <family val="2"/>
      <scheme val="minor"/>
    </font>
    <font>
      <sz val="10"/>
      <name val="Arial"/>
      <family val="2"/>
      <charset val="1"/>
    </font>
    <font>
      <sz val="10"/>
      <name val="Arial"/>
      <family val="2"/>
    </font>
    <font>
      <sz val="11"/>
      <color theme="1"/>
      <name val="Calibri"/>
      <family val="2"/>
      <scheme val="minor"/>
    </font>
    <font>
      <b/>
      <sz val="8"/>
      <color rgb="FF000000"/>
      <name val="Verdana"/>
      <family val="2"/>
    </font>
    <font>
      <sz val="8"/>
      <color theme="1"/>
      <name val="Arial"/>
      <family val="2"/>
    </font>
    <font>
      <sz val="8"/>
      <color rgb="FF000000"/>
      <name val="Verdana"/>
      <family val="2"/>
    </font>
    <font>
      <b/>
      <sz val="10"/>
      <name val="Arial"/>
      <family val="2"/>
    </font>
    <font>
      <sz val="9"/>
      <color theme="1"/>
      <name val="Arial"/>
      <family val="2"/>
    </font>
    <font>
      <b/>
      <sz val="10"/>
      <color theme="1"/>
      <name val="Arial"/>
      <family val="2"/>
    </font>
    <font>
      <b/>
      <sz val="9"/>
      <color rgb="FF000000"/>
      <name val="Verdana"/>
      <family val="2"/>
    </font>
    <font>
      <sz val="10"/>
      <color rgb="FFFF0000"/>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rgb="FF00CCFF"/>
        <bgColor indexed="64"/>
      </patternFill>
    </fill>
    <fill>
      <patternFill patternType="solid">
        <fgColor theme="8" tint="0.59999389629810485"/>
        <bgColor indexed="64"/>
      </patternFill>
    </fill>
    <fill>
      <patternFill patternType="solid">
        <fgColor rgb="FFB4C8DE"/>
        <bgColor indexed="64"/>
      </patternFill>
    </fill>
    <fill>
      <patternFill patternType="solid">
        <fgColor rgb="FFDDDDDD"/>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8BA6D6"/>
      </right>
      <top style="medium">
        <color rgb="FF8BA6D6"/>
      </top>
      <bottom style="medium">
        <color rgb="FF8BA6D6"/>
      </bottom>
      <diagonal/>
    </border>
    <border>
      <left style="medium">
        <color rgb="FF8BA6D6"/>
      </left>
      <right style="medium">
        <color rgb="FF8BA6D6"/>
      </right>
      <top style="medium">
        <color rgb="FF8BA6D6"/>
      </top>
      <bottom style="medium">
        <color rgb="FF8BA6D6"/>
      </bottom>
      <diagonal/>
    </border>
    <border>
      <left style="medium">
        <color rgb="FF8BA6D6"/>
      </left>
      <right style="medium">
        <color rgb="FF000000"/>
      </right>
      <top style="medium">
        <color rgb="FF8BA6D6"/>
      </top>
      <bottom style="medium">
        <color rgb="FF8BA6D6"/>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8BA6D6"/>
      </bottom>
      <diagonal/>
    </border>
    <border>
      <left/>
      <right/>
      <top/>
      <bottom style="medium">
        <color rgb="FF8BA6D6"/>
      </bottom>
      <diagonal/>
    </border>
    <border>
      <left/>
      <right style="medium">
        <color rgb="FF000000"/>
      </right>
      <top/>
      <bottom style="medium">
        <color rgb="FF8BA6D6"/>
      </bottom>
      <diagonal/>
    </border>
    <border>
      <left style="medium">
        <color rgb="FF000000"/>
      </left>
      <right/>
      <top style="medium">
        <color rgb="FF8BA6D6"/>
      </top>
      <bottom style="medium">
        <color rgb="FF000000"/>
      </bottom>
      <diagonal/>
    </border>
    <border>
      <left/>
      <right/>
      <top style="medium">
        <color rgb="FF8BA6D6"/>
      </top>
      <bottom style="medium">
        <color rgb="FF000000"/>
      </bottom>
      <diagonal/>
    </border>
    <border>
      <left/>
      <right style="medium">
        <color rgb="FF000000"/>
      </right>
      <top/>
      <bottom style="medium">
        <color rgb="FF000000"/>
      </bottom>
      <diagonal/>
    </border>
    <border>
      <left/>
      <right/>
      <top/>
      <bottom style="thin">
        <color indexed="64"/>
      </bottom>
      <diagonal/>
    </border>
  </borders>
  <cellStyleXfs count="13">
    <xf numFmtId="0" fontId="0" fillId="0" borderId="0"/>
    <xf numFmtId="0" fontId="6" fillId="0" borderId="0"/>
    <xf numFmtId="0" fontId="7" fillId="0" borderId="0"/>
    <xf numFmtId="0" fontId="8" fillId="0" borderId="0"/>
    <xf numFmtId="43" fontId="8"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cellStyleXfs>
  <cellXfs count="110">
    <xf numFmtId="0" fontId="0" fillId="0" borderId="0" xfId="0"/>
    <xf numFmtId="41" fontId="1" fillId="2"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41" fontId="2" fillId="0" borderId="1" xfId="0" applyNumberFormat="1" applyFont="1" applyFill="1" applyBorder="1" applyAlignment="1">
      <alignment horizontal="center" vertical="center"/>
    </xf>
    <xf numFmtId="41" fontId="1" fillId="3" borderId="1" xfId="0" applyNumberFormat="1" applyFont="1" applyFill="1" applyBorder="1" applyAlignment="1">
      <alignment horizontal="center" vertical="center"/>
    </xf>
    <xf numFmtId="41" fontId="1" fillId="3" borderId="1" xfId="0" applyNumberFormat="1" applyFont="1" applyFill="1" applyBorder="1" applyAlignment="1">
      <alignment horizontal="center" vertical="center" wrapText="1"/>
    </xf>
    <xf numFmtId="0" fontId="1" fillId="3" borderId="1" xfId="0" applyFont="1" applyFill="1" applyBorder="1" applyAlignment="1">
      <alignment vertical="center"/>
    </xf>
    <xf numFmtId="0" fontId="2" fillId="0" borderId="0" xfId="0" applyFont="1" applyAlignment="1">
      <alignment vertical="center"/>
    </xf>
    <xf numFmtId="0" fontId="2" fillId="0" borderId="0" xfId="0" applyFont="1"/>
    <xf numFmtId="41" fontId="2" fillId="0" borderId="0" xfId="0" applyNumberFormat="1" applyFont="1"/>
    <xf numFmtId="0" fontId="2" fillId="0" borderId="1" xfId="0" applyFont="1" applyBorder="1"/>
    <xf numFmtId="41" fontId="2" fillId="0" borderId="1" xfId="0" applyNumberFormat="1" applyFont="1" applyBorder="1"/>
    <xf numFmtId="0" fontId="1" fillId="0" borderId="1" xfId="0" applyFont="1" applyBorder="1"/>
    <xf numFmtId="41" fontId="1" fillId="0" borderId="1" xfId="0" applyNumberFormat="1" applyFont="1" applyBorder="1"/>
    <xf numFmtId="0" fontId="1" fillId="0" borderId="0" xfId="0" applyFont="1"/>
    <xf numFmtId="0" fontId="3" fillId="0" borderId="1" xfId="0" applyFont="1" applyBorder="1" applyAlignment="1">
      <alignment horizontal="left" vertical="center" wrapText="1"/>
    </xf>
    <xf numFmtId="42" fontId="3" fillId="0" borderId="1" xfId="0" applyNumberFormat="1" applyFont="1" applyBorder="1" applyAlignment="1">
      <alignment horizontal="center" vertical="center" wrapText="1"/>
    </xf>
    <xf numFmtId="0" fontId="3" fillId="0" borderId="1" xfId="0" applyFont="1" applyBorder="1" applyAlignment="1">
      <alignment horizontal="left"/>
    </xf>
    <xf numFmtId="42" fontId="3" fillId="0" borderId="1" xfId="0" applyNumberFormat="1" applyFont="1" applyBorder="1"/>
    <xf numFmtId="0" fontId="0" fillId="0" borderId="0" xfId="0" applyAlignment="1">
      <alignment horizontal="left"/>
    </xf>
    <xf numFmtId="14" fontId="0" fillId="0" borderId="0" xfId="0" applyNumberFormat="1" applyAlignment="1">
      <alignment horizontal="left"/>
    </xf>
    <xf numFmtId="0" fontId="5" fillId="5" borderId="0" xfId="0" applyFont="1" applyFill="1" applyAlignment="1">
      <alignment horizontal="center"/>
    </xf>
    <xf numFmtId="164" fontId="5" fillId="5" borderId="0" xfId="0" applyNumberFormat="1" applyFont="1" applyFill="1" applyAlignment="1">
      <alignment horizontal="center"/>
    </xf>
    <xf numFmtId="42" fontId="5" fillId="5" borderId="0" xfId="0" applyNumberFormat="1" applyFont="1" applyFill="1" applyAlignment="1">
      <alignment horizontal="center"/>
    </xf>
    <xf numFmtId="0" fontId="5" fillId="5" borderId="0" xfId="0" applyFont="1" applyFill="1"/>
    <xf numFmtId="0" fontId="0" fillId="0" borderId="0" xfId="0" applyAlignment="1">
      <alignment horizontal="center"/>
    </xf>
    <xf numFmtId="164" fontId="0" fillId="0" borderId="0" xfId="0" applyNumberFormat="1" applyAlignment="1">
      <alignment horizontal="center"/>
    </xf>
    <xf numFmtId="42" fontId="5" fillId="0" borderId="0" xfId="0" applyNumberFormat="1" applyFont="1" applyAlignment="1">
      <alignment horizontal="center"/>
    </xf>
    <xf numFmtId="41" fontId="5" fillId="0" borderId="0" xfId="0" applyNumberFormat="1" applyFont="1" applyAlignment="1">
      <alignment horizontal="center"/>
    </xf>
    <xf numFmtId="0" fontId="5" fillId="0" borderId="0" xfId="0" applyFont="1" applyAlignment="1">
      <alignment horizontal="center"/>
    </xf>
    <xf numFmtId="42" fontId="4" fillId="0" borderId="0" xfId="0" applyNumberFormat="1" applyFont="1"/>
    <xf numFmtId="41" fontId="1" fillId="0" borderId="1" xfId="0" applyNumberFormat="1" applyFont="1" applyBorder="1" applyAlignment="1">
      <alignment vertical="center"/>
    </xf>
    <xf numFmtId="41" fontId="1" fillId="2" borderId="1" xfId="0" applyNumberFormat="1" applyFont="1" applyFill="1" applyBorder="1" applyAlignment="1">
      <alignment horizontal="center" vertical="center" wrapText="1"/>
    </xf>
    <xf numFmtId="41" fontId="0" fillId="0" borderId="0" xfId="0" applyNumberFormat="1" applyAlignment="1">
      <alignment horizontal="right"/>
    </xf>
    <xf numFmtId="0" fontId="2" fillId="0" borderId="4" xfId="0" applyFont="1" applyBorder="1"/>
    <xf numFmtId="41" fontId="2" fillId="0" borderId="4" xfId="0" applyNumberFormat="1" applyFont="1" applyBorder="1"/>
    <xf numFmtId="0" fontId="2" fillId="0" borderId="5" xfId="0" applyFont="1" applyBorder="1"/>
    <xf numFmtId="42" fontId="0" fillId="0" borderId="0" xfId="0" applyNumberFormat="1"/>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165" fontId="0" fillId="0" borderId="0" xfId="0" applyNumberFormat="1"/>
    <xf numFmtId="0" fontId="0" fillId="4" borderId="6" xfId="0" applyFill="1" applyBorder="1"/>
    <xf numFmtId="41" fontId="0" fillId="4" borderId="6" xfId="0" applyNumberFormat="1" applyFill="1" applyBorder="1"/>
    <xf numFmtId="0" fontId="10" fillId="0" borderId="0" xfId="0" applyFont="1"/>
    <xf numFmtId="0" fontId="12" fillId="3" borderId="0" xfId="0" applyFont="1" applyFill="1" applyAlignment="1">
      <alignment horizontal="left"/>
    </xf>
    <xf numFmtId="14" fontId="12" fillId="3" borderId="0" xfId="0" applyNumberFormat="1" applyFont="1" applyFill="1" applyAlignment="1">
      <alignment horizontal="left"/>
    </xf>
    <xf numFmtId="41" fontId="12" fillId="3" borderId="0" xfId="0" applyNumberFormat="1" applyFont="1" applyFill="1" applyAlignment="1">
      <alignment horizontal="right"/>
    </xf>
    <xf numFmtId="0" fontId="12" fillId="3" borderId="0" xfId="0" applyFont="1" applyFill="1"/>
    <xf numFmtId="1" fontId="1" fillId="3" borderId="1" xfId="0" applyNumberFormat="1" applyFont="1" applyFill="1" applyBorder="1" applyAlignment="1">
      <alignment horizontal="center" vertical="center"/>
    </xf>
    <xf numFmtId="1" fontId="2" fillId="0" borderId="1" xfId="0" applyNumberFormat="1" applyFont="1" applyBorder="1" applyAlignment="1">
      <alignment horizontal="center"/>
    </xf>
    <xf numFmtId="1" fontId="2" fillId="0" borderId="5" xfId="0" applyNumberFormat="1" applyFont="1" applyBorder="1" applyAlignment="1">
      <alignment horizontal="center"/>
    </xf>
    <xf numFmtId="1" fontId="2" fillId="0" borderId="4" xfId="0" applyNumberFormat="1" applyFont="1" applyBorder="1" applyAlignment="1">
      <alignment horizontal="center"/>
    </xf>
    <xf numFmtId="1" fontId="1" fillId="0" borderId="1" xfId="0" applyNumberFormat="1" applyFont="1" applyBorder="1" applyAlignment="1">
      <alignment horizontal="center"/>
    </xf>
    <xf numFmtId="1" fontId="2" fillId="0" borderId="0" xfId="0" applyNumberFormat="1" applyFont="1" applyAlignment="1">
      <alignment horizontal="center"/>
    </xf>
    <xf numFmtId="0" fontId="14" fillId="0" borderId="0" xfId="0" applyFont="1" applyAlignment="1">
      <alignment horizontal="center" vertical="top" wrapText="1"/>
    </xf>
    <xf numFmtId="0" fontId="9" fillId="0" borderId="0" xfId="0" applyFont="1" applyAlignment="1">
      <alignment horizontal="center" vertical="top" wrapText="1"/>
    </xf>
    <xf numFmtId="0" fontId="11" fillId="6" borderId="10" xfId="0" applyFont="1" applyFill="1" applyBorder="1" applyAlignment="1">
      <alignment horizontal="center" vertical="top" wrapText="1"/>
    </xf>
    <xf numFmtId="0" fontId="11" fillId="6" borderId="11" xfId="0" applyFont="1" applyFill="1" applyBorder="1" applyAlignment="1">
      <alignment horizontal="right" vertical="top" wrapText="1"/>
    </xf>
    <xf numFmtId="14" fontId="11" fillId="6" borderId="11" xfId="0" applyNumberFormat="1" applyFont="1" applyFill="1" applyBorder="1" applyAlignment="1">
      <alignment horizontal="center" vertical="top" wrapText="1"/>
    </xf>
    <xf numFmtId="0" fontId="11" fillId="6" borderId="11" xfId="0" applyFont="1" applyFill="1" applyBorder="1" applyAlignment="1">
      <alignment horizontal="left" vertical="top"/>
    </xf>
    <xf numFmtId="4" fontId="11" fillId="6" borderId="11" xfId="0" applyNumberFormat="1" applyFont="1" applyFill="1" applyBorder="1" applyAlignment="1">
      <alignment horizontal="right" vertical="top" wrapText="1"/>
    </xf>
    <xf numFmtId="0" fontId="11" fillId="6" borderId="11" xfId="0" applyFont="1" applyFill="1" applyBorder="1" applyAlignment="1">
      <alignment horizontal="center" vertical="top"/>
    </xf>
    <xf numFmtId="0" fontId="11" fillId="6" borderId="11" xfId="0" applyFont="1" applyFill="1" applyBorder="1" applyAlignment="1">
      <alignment horizontal="right" vertical="top"/>
    </xf>
    <xf numFmtId="14" fontId="11" fillId="6" borderId="11" xfId="0" applyNumberFormat="1" applyFont="1" applyFill="1" applyBorder="1" applyAlignment="1">
      <alignment horizontal="right" vertical="top"/>
    </xf>
    <xf numFmtId="4" fontId="11" fillId="6" borderId="12" xfId="0" applyNumberFormat="1" applyFont="1" applyFill="1" applyBorder="1" applyAlignment="1">
      <alignment horizontal="right" vertical="top" wrapText="1"/>
    </xf>
    <xf numFmtId="4" fontId="15" fillId="0" borderId="13" xfId="0" applyNumberFormat="1" applyFont="1" applyBorder="1" applyAlignment="1">
      <alignment horizontal="right" vertical="top"/>
    </xf>
    <xf numFmtId="0" fontId="15" fillId="0" borderId="13" xfId="0" applyFont="1" applyBorder="1" applyAlignment="1">
      <alignment horizontal="right" vertical="top"/>
    </xf>
    <xf numFmtId="4" fontId="15" fillId="0" borderId="21" xfId="0" applyNumberFormat="1" applyFont="1" applyBorder="1" applyAlignment="1">
      <alignment horizontal="right" vertical="top"/>
    </xf>
    <xf numFmtId="0" fontId="2" fillId="0" borderId="6" xfId="0" applyFont="1" applyBorder="1"/>
    <xf numFmtId="41" fontId="2" fillId="0" borderId="6" xfId="0" applyNumberFormat="1" applyFont="1" applyBorder="1"/>
    <xf numFmtId="1" fontId="2" fillId="0" borderId="6" xfId="0" applyNumberFormat="1" applyFont="1" applyBorder="1" applyAlignment="1">
      <alignment horizontal="center"/>
    </xf>
    <xf numFmtId="0" fontId="7" fillId="7" borderId="6" xfId="0" applyFont="1" applyFill="1" applyBorder="1"/>
    <xf numFmtId="0" fontId="7" fillId="0" borderId="0" xfId="0" applyFont="1"/>
    <xf numFmtId="14" fontId="7" fillId="0" borderId="0" xfId="0" applyNumberFormat="1" applyFont="1" applyAlignment="1">
      <alignment horizontal="right"/>
    </xf>
    <xf numFmtId="3" fontId="7" fillId="0" borderId="0" xfId="0" applyNumberFormat="1" applyFont="1" applyAlignment="1">
      <alignment horizontal="right"/>
    </xf>
    <xf numFmtId="3" fontId="0" fillId="0" borderId="0" xfId="0" applyNumberFormat="1"/>
    <xf numFmtId="14" fontId="12" fillId="3" borderId="0" xfId="0" applyNumberFormat="1" applyFont="1" applyFill="1" applyAlignment="1">
      <alignment horizontal="right"/>
    </xf>
    <xf numFmtId="3" fontId="12" fillId="3" borderId="0" xfId="0" applyNumberFormat="1" applyFont="1" applyFill="1" applyAlignment="1">
      <alignment horizontal="right"/>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9" fillId="0" borderId="0" xfId="0" applyFont="1" applyAlignment="1">
      <alignment horizontal="center" vertical="top" wrapText="1"/>
    </xf>
    <xf numFmtId="0" fontId="9" fillId="0" borderId="17"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8" xfId="0" applyFont="1" applyBorder="1" applyAlignment="1">
      <alignment horizontal="center" vertical="top" wrapText="1"/>
    </xf>
    <xf numFmtId="0" fontId="9" fillId="0" borderId="16" xfId="0" applyFont="1" applyBorder="1" applyAlignment="1">
      <alignment horizontal="center" vertical="top" wrapText="1"/>
    </xf>
    <xf numFmtId="0" fontId="13" fillId="0" borderId="0" xfId="0" applyFont="1" applyAlignment="1">
      <alignment vertical="top" wrapText="1"/>
    </xf>
    <xf numFmtId="0" fontId="10" fillId="0" borderId="0" xfId="0" applyFont="1" applyAlignment="1">
      <alignment vertical="top" wrapText="1"/>
    </xf>
    <xf numFmtId="0" fontId="13" fillId="0" borderId="13" xfId="0" applyFont="1" applyBorder="1" applyAlignment="1">
      <alignment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3" fillId="3"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22" xfId="0" applyFont="1" applyBorder="1" applyAlignment="1">
      <alignment horizontal="center"/>
    </xf>
    <xf numFmtId="0" fontId="16" fillId="0" borderId="4" xfId="0" applyFont="1" applyBorder="1"/>
    <xf numFmtId="41" fontId="16" fillId="0" borderId="4" xfId="0" applyNumberFormat="1" applyFont="1" applyBorder="1"/>
    <xf numFmtId="0" fontId="16" fillId="0" borderId="1" xfId="0" applyFont="1" applyBorder="1"/>
    <xf numFmtId="41" fontId="16" fillId="0" borderId="1" xfId="0" applyNumberFormat="1" applyFont="1" applyBorder="1"/>
    <xf numFmtId="1" fontId="16" fillId="0" borderId="1" xfId="0" applyNumberFormat="1" applyFont="1" applyBorder="1" applyAlignment="1">
      <alignment horizontal="center"/>
    </xf>
    <xf numFmtId="0" fontId="16" fillId="0" borderId="0" xfId="0" applyFont="1"/>
    <xf numFmtId="0" fontId="1" fillId="8" borderId="6" xfId="0" applyFont="1" applyFill="1" applyBorder="1" applyAlignment="1">
      <alignment horizontal="center"/>
    </xf>
    <xf numFmtId="0" fontId="1" fillId="0" borderId="6" xfId="0" applyFont="1" applyBorder="1" applyAlignment="1">
      <alignment horizontal="left"/>
    </xf>
    <xf numFmtId="41" fontId="1" fillId="0" borderId="6" xfId="0" applyNumberFormat="1" applyFont="1" applyBorder="1"/>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42" fontId="3" fillId="3" borderId="6" xfId="0" applyNumberFormat="1" applyFont="1" applyFill="1" applyBorder="1" applyAlignment="1">
      <alignment horizontal="center" vertical="center"/>
    </xf>
    <xf numFmtId="0" fontId="5" fillId="0" borderId="6" xfId="0" applyFont="1" applyBorder="1"/>
    <xf numFmtId="42" fontId="5" fillId="0" borderId="6" xfId="0" applyNumberFormat="1" applyFont="1" applyBorder="1"/>
  </cellXfs>
  <cellStyles count="13">
    <cellStyle name="Excel Built-in Normal" xfId="2" xr:uid="{FEAD7595-BA08-478F-B751-377DB77EF33F}"/>
    <cellStyle name="Excel Built-in Normal 1" xfId="1" xr:uid="{415A6882-2E43-4BC3-9D04-44747B12C90A}"/>
    <cellStyle name="Millares 2" xfId="11" xr:uid="{5A9E339F-8C7A-431F-9F46-45CEC4FF2F35}"/>
    <cellStyle name="Millares 7 9" xfId="12" xr:uid="{FB52E1BD-7CC6-41C7-A2BF-66E4E1890037}"/>
    <cellStyle name="Millares 71 2 3" xfId="4" xr:uid="{1CAF4F5B-BCBF-4E74-8764-0B625CFFE1B4}"/>
    <cellStyle name="Millares 75" xfId="9" xr:uid="{D3AE3EA5-C41B-4085-9DE2-9E6DC0C5482C}"/>
    <cellStyle name="Millares 79" xfId="6" xr:uid="{C14D3868-F475-48A5-A0CC-80A2ACA165BE}"/>
    <cellStyle name="Millares 81" xfId="10" xr:uid="{1E156857-A7FA-446C-AEA6-846EC40BA654}"/>
    <cellStyle name="Millares 82" xfId="7" xr:uid="{66E095A6-3379-44DE-80E4-4A1645AFF8AF}"/>
    <cellStyle name="Millares 85" xfId="8" xr:uid="{8202B65B-F259-4FFD-BFC7-9FC00C5A3C8F}"/>
    <cellStyle name="Normal" xfId="0" builtinId="0"/>
    <cellStyle name="Normal 2 2 3 3" xfId="5" xr:uid="{D309F8CC-B8A0-4360-9278-B845224CD86A}"/>
    <cellStyle name="Normal 23 2 2 3" xfId="3" xr:uid="{05B656FC-47F3-498E-B978-C7E131B284EA}"/>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http://172.16.65.253/sihos/imagenes/155160073201/paipanuevo.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47625</xdr:colOff>
      <xdr:row>4</xdr:row>
      <xdr:rowOff>85725</xdr:rowOff>
    </xdr:to>
    <xdr:pic>
      <xdr:nvPicPr>
        <xdr:cNvPr id="2" name="Picture 1">
          <a:extLst>
            <a:ext uri="{FF2B5EF4-FFF2-40B4-BE49-F238E27FC236}">
              <a16:creationId xmlns:a16="http://schemas.microsoft.com/office/drawing/2014/main" id="{542C57E9-E5FF-4C15-AECA-2D5D10276C71}"/>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0"/>
          <a:ext cx="420052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DCA64-60F0-48F7-82B6-2CD7C6C23AB7}">
  <sheetPr codeName="Hoja1"/>
  <dimension ref="A1:AF2"/>
  <sheetViews>
    <sheetView workbookViewId="0">
      <selection activeCell="D2" sqref="D2"/>
    </sheetView>
  </sheetViews>
  <sheetFormatPr baseColWidth="10" defaultRowHeight="15" x14ac:dyDescent="0.25"/>
  <cols>
    <col min="1" max="1" width="33.5703125" style="25" bestFit="1" customWidth="1"/>
    <col min="2" max="2" width="11.42578125" style="25"/>
    <col min="3" max="3" width="30.7109375" style="25" bestFit="1" customWidth="1"/>
    <col min="4" max="4" width="23.140625" style="26" bestFit="1" customWidth="1"/>
    <col min="5" max="5" width="32.42578125" style="25" bestFit="1" customWidth="1"/>
    <col min="6" max="6" width="28.5703125" style="25" bestFit="1" customWidth="1"/>
    <col min="7" max="7" width="32.42578125" style="25" bestFit="1" customWidth="1"/>
    <col min="8" max="8" width="28.42578125" style="25" bestFit="1" customWidth="1"/>
    <col min="9" max="9" width="23.5703125" style="25" bestFit="1" customWidth="1"/>
    <col min="10" max="10" width="30.140625" style="25" bestFit="1" customWidth="1"/>
    <col min="11" max="11" width="25.85546875" style="27" bestFit="1" customWidth="1"/>
    <col min="12" max="12" width="20" style="25" bestFit="1" customWidth="1"/>
    <col min="13" max="13" width="32.85546875" style="29" bestFit="1" customWidth="1"/>
    <col min="14" max="14" width="32.85546875" style="29" customWidth="1"/>
    <col min="15" max="15" width="28.7109375" style="27" bestFit="1" customWidth="1"/>
    <col min="16" max="16" width="35.5703125" style="27" bestFit="1" customWidth="1"/>
    <col min="17" max="17" width="33.85546875" style="27" bestFit="1" customWidth="1"/>
    <col min="18" max="18" width="22.42578125" style="27" bestFit="1" customWidth="1"/>
    <col min="19" max="19" width="35.42578125" style="27" bestFit="1" customWidth="1"/>
    <col min="20" max="20" width="55.7109375" style="27" bestFit="1" customWidth="1"/>
    <col min="21" max="21" width="53.28515625" style="27" bestFit="1" customWidth="1"/>
    <col min="22" max="22" width="53.28515625" style="27" customWidth="1"/>
    <col min="23" max="23" width="38.140625" style="27" bestFit="1" customWidth="1"/>
    <col min="24" max="24" width="29.42578125" style="27" bestFit="1" customWidth="1"/>
    <col min="25" max="25" width="28.5703125" style="25" bestFit="1" customWidth="1"/>
    <col min="26" max="26" width="48.28515625" bestFit="1" customWidth="1"/>
    <col min="27" max="27" width="32.42578125" bestFit="1" customWidth="1"/>
    <col min="28" max="28" width="36.7109375" bestFit="1" customWidth="1"/>
    <col min="29" max="29" width="28.42578125" bestFit="1" customWidth="1"/>
    <col min="30" max="30" width="44.42578125" bestFit="1" customWidth="1"/>
  </cols>
  <sheetData>
    <row r="1" spans="1:32" s="24" customFormat="1" x14ac:dyDescent="0.25">
      <c r="A1" s="21" t="s">
        <v>32</v>
      </c>
      <c r="B1" s="21" t="s">
        <v>33</v>
      </c>
      <c r="C1" s="21" t="s">
        <v>34</v>
      </c>
      <c r="D1" s="22" t="s">
        <v>35</v>
      </c>
      <c r="E1" s="21" t="s">
        <v>36</v>
      </c>
      <c r="F1" s="21" t="s">
        <v>37</v>
      </c>
      <c r="G1" s="21" t="s">
        <v>38</v>
      </c>
      <c r="H1" s="21" t="s">
        <v>39</v>
      </c>
      <c r="I1" s="21" t="s">
        <v>40</v>
      </c>
      <c r="J1" s="21" t="s">
        <v>41</v>
      </c>
      <c r="K1" s="23" t="s">
        <v>42</v>
      </c>
      <c r="L1" s="21" t="s">
        <v>43</v>
      </c>
      <c r="M1" s="21" t="s">
        <v>11</v>
      </c>
      <c r="N1" s="21" t="s">
        <v>44</v>
      </c>
      <c r="O1" s="23" t="s">
        <v>45</v>
      </c>
      <c r="P1" s="23" t="s">
        <v>13</v>
      </c>
      <c r="Q1" s="23" t="s">
        <v>46</v>
      </c>
      <c r="R1" s="23" t="s">
        <v>14</v>
      </c>
      <c r="S1" s="23" t="s">
        <v>47</v>
      </c>
      <c r="T1" s="23" t="s">
        <v>48</v>
      </c>
      <c r="U1" s="23" t="s">
        <v>16</v>
      </c>
      <c r="V1" s="23" t="s">
        <v>49</v>
      </c>
      <c r="W1" s="23" t="s">
        <v>50</v>
      </c>
      <c r="X1" s="23" t="s">
        <v>51</v>
      </c>
      <c r="Y1" s="21" t="s">
        <v>52</v>
      </c>
      <c r="Z1" s="24" t="s">
        <v>53</v>
      </c>
      <c r="AA1" s="21" t="s">
        <v>54</v>
      </c>
      <c r="AB1" s="24" t="s">
        <v>55</v>
      </c>
      <c r="AC1" s="21" t="s">
        <v>56</v>
      </c>
      <c r="AD1" s="24" t="s">
        <v>57</v>
      </c>
      <c r="AE1" s="21" t="s">
        <v>58</v>
      </c>
      <c r="AF1" s="24" t="s">
        <v>59</v>
      </c>
    </row>
    <row r="2" spans="1:32" x14ac:dyDescent="0.25">
      <c r="A2" s="25" t="s">
        <v>282</v>
      </c>
      <c r="B2" s="25" t="s">
        <v>283</v>
      </c>
      <c r="C2" s="25" t="s">
        <v>438</v>
      </c>
      <c r="D2" s="26">
        <v>44012</v>
      </c>
      <c r="E2" s="25" t="s">
        <v>60</v>
      </c>
      <c r="F2" s="25" t="s">
        <v>61</v>
      </c>
      <c r="G2" s="25" t="s">
        <v>60</v>
      </c>
      <c r="J2" s="25" t="str">
        <f>LOWER(C2)</f>
        <v>30 de abril de 2020</v>
      </c>
      <c r="K2" s="27">
        <f>'RESUMEN 891855209'!C4</f>
        <v>15357684</v>
      </c>
      <c r="L2" s="25" t="s">
        <v>284</v>
      </c>
      <c r="M2" s="28">
        <f>'RESUMEN 891855209'!C6</f>
        <v>3560212</v>
      </c>
      <c r="N2" s="28">
        <f>K2-M2</f>
        <v>11797472</v>
      </c>
      <c r="O2" s="27">
        <f>'RESUMEN 891855209'!C7</f>
        <v>0</v>
      </c>
      <c r="P2" s="27">
        <f>'RESUMEN 891855209'!C8</f>
        <v>0</v>
      </c>
      <c r="Q2" s="27">
        <f>'RESUMEN 891855209'!C9</f>
        <v>494124</v>
      </c>
      <c r="R2" s="27">
        <f>'RESUMEN 891855209'!C10</f>
        <v>1326430</v>
      </c>
      <c r="S2" s="27">
        <f>'RESUMEN 891855209'!C11</f>
        <v>76600</v>
      </c>
      <c r="T2" s="27">
        <v>0</v>
      </c>
      <c r="U2" s="27">
        <f>'RESUMEN 891855209'!C12</f>
        <v>9911976</v>
      </c>
      <c r="V2" s="27">
        <v>0</v>
      </c>
      <c r="W2" s="27">
        <f>'RESUMEN 891855209'!C13</f>
        <v>513958</v>
      </c>
      <c r="X2" s="27">
        <f>'RESUMEN 891855209'!C14</f>
        <v>-525616</v>
      </c>
      <c r="Y2" s="25" t="s">
        <v>61</v>
      </c>
      <c r="Z2" t="s">
        <v>62</v>
      </c>
      <c r="AA2" s="25" t="s">
        <v>60</v>
      </c>
      <c r="AB2" s="25" t="s">
        <v>63</v>
      </c>
      <c r="AC2" s="25">
        <f>H2</f>
        <v>0</v>
      </c>
      <c r="AD2" s="25" t="s">
        <v>439</v>
      </c>
      <c r="AE2" s="25">
        <f>I2</f>
        <v>0</v>
      </c>
      <c r="AF2"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F2567-E171-457D-86BE-054F1DE03006}">
  <sheetPr codeName="Hoja2"/>
  <dimension ref="A1:O123"/>
  <sheetViews>
    <sheetView topLeftCell="L102" workbookViewId="0">
      <selection activeCell="Q126" sqref="Q126:Q127"/>
    </sheetView>
  </sheetViews>
  <sheetFormatPr baseColWidth="10" defaultRowHeight="11.25" x14ac:dyDescent="0.2"/>
  <cols>
    <col min="1" max="1" width="11.42578125" style="43"/>
    <col min="2" max="2" width="8.28515625" style="43" bestFit="1" customWidth="1"/>
    <col min="3" max="3" width="10.42578125" style="43" bestFit="1" customWidth="1"/>
    <col min="4" max="4" width="16.5703125" style="43" bestFit="1" customWidth="1"/>
    <col min="5" max="5" width="15.5703125" style="43" bestFit="1" customWidth="1"/>
    <col min="6" max="6" width="15.85546875" style="43" bestFit="1" customWidth="1"/>
    <col min="7" max="7" width="11.42578125" style="43"/>
    <col min="8" max="8" width="8.28515625" style="43" bestFit="1" customWidth="1"/>
    <col min="9" max="9" width="10.42578125" style="43" bestFit="1" customWidth="1"/>
    <col min="10" max="10" width="12.7109375" style="43" bestFit="1" customWidth="1"/>
    <col min="11" max="11" width="14.5703125" style="43" bestFit="1" customWidth="1"/>
    <col min="12" max="12" width="11.42578125" style="43"/>
    <col min="13" max="13" width="11.5703125" style="43" bestFit="1" customWidth="1"/>
    <col min="14" max="14" width="43.140625" style="43" bestFit="1" customWidth="1"/>
    <col min="15" max="15" width="15.85546875" style="43" bestFit="1" customWidth="1"/>
    <col min="16" max="16384" width="11.42578125" style="43"/>
  </cols>
  <sheetData>
    <row r="1" spans="1:15" ht="12.75" x14ac:dyDescent="0.2">
      <c r="A1" s="86"/>
      <c r="B1" s="86"/>
      <c r="C1" s="86"/>
      <c r="D1" s="86"/>
      <c r="E1" s="86"/>
      <c r="F1" s="86"/>
      <c r="G1" s="86"/>
      <c r="H1" s="86"/>
      <c r="I1" s="86"/>
      <c r="J1" s="86"/>
      <c r="K1" s="86"/>
      <c r="L1" s="86"/>
      <c r="M1" s="86"/>
      <c r="N1" s="54" t="s">
        <v>440</v>
      </c>
      <c r="O1" s="86"/>
    </row>
    <row r="2" spans="1:15" ht="12.75" x14ac:dyDescent="0.2">
      <c r="A2" s="86"/>
      <c r="B2" s="86"/>
      <c r="C2" s="86"/>
      <c r="D2" s="86"/>
      <c r="E2" s="86"/>
      <c r="F2" s="86"/>
      <c r="G2" s="86"/>
      <c r="H2" s="86"/>
      <c r="I2" s="86"/>
      <c r="J2" s="86"/>
      <c r="K2" s="86"/>
      <c r="L2" s="86"/>
      <c r="M2" s="86"/>
      <c r="N2" s="54" t="s">
        <v>441</v>
      </c>
      <c r="O2" s="86"/>
    </row>
    <row r="3" spans="1:15" ht="12.75" x14ac:dyDescent="0.2">
      <c r="A3" s="86"/>
      <c r="B3" s="86"/>
      <c r="C3" s="86"/>
      <c r="D3" s="86"/>
      <c r="E3" s="86"/>
      <c r="F3" s="86"/>
      <c r="G3" s="86"/>
      <c r="H3" s="86"/>
      <c r="I3" s="86"/>
      <c r="J3" s="86"/>
      <c r="K3" s="86"/>
      <c r="L3" s="86"/>
      <c r="M3" s="86"/>
      <c r="N3" s="54" t="s">
        <v>442</v>
      </c>
      <c r="O3" s="86"/>
    </row>
    <row r="4" spans="1:15" ht="12.75" x14ac:dyDescent="0.2">
      <c r="A4" s="86"/>
      <c r="B4" s="86"/>
      <c r="C4" s="86"/>
      <c r="D4" s="86"/>
      <c r="E4" s="86"/>
      <c r="F4" s="86"/>
      <c r="G4" s="86"/>
      <c r="H4" s="86"/>
      <c r="I4" s="86"/>
      <c r="J4" s="86"/>
      <c r="K4" s="86"/>
      <c r="L4" s="86"/>
      <c r="M4" s="86"/>
      <c r="N4" s="54" t="s">
        <v>443</v>
      </c>
      <c r="O4" s="86"/>
    </row>
    <row r="5" spans="1:15" x14ac:dyDescent="0.2">
      <c r="A5" s="87"/>
      <c r="B5" s="87"/>
      <c r="C5" s="87"/>
      <c r="D5" s="87"/>
      <c r="E5" s="87"/>
      <c r="F5" s="87"/>
      <c r="G5" s="87"/>
      <c r="H5" s="87"/>
      <c r="I5" s="87"/>
      <c r="J5" s="87"/>
      <c r="K5" s="87"/>
      <c r="L5" s="87"/>
      <c r="M5" s="87"/>
      <c r="N5" s="87"/>
      <c r="O5" s="87"/>
    </row>
    <row r="6" spans="1:15" ht="12" customHeight="1" x14ac:dyDescent="0.2">
      <c r="A6" s="86" t="s">
        <v>444</v>
      </c>
      <c r="B6" s="86"/>
      <c r="C6" s="86"/>
      <c r="D6" s="86"/>
      <c r="E6" s="86"/>
      <c r="F6" s="86"/>
      <c r="G6" s="86"/>
      <c r="H6" s="86"/>
      <c r="I6" s="86"/>
      <c r="J6" s="86"/>
      <c r="K6" s="86"/>
      <c r="L6" s="86"/>
      <c r="M6" s="86"/>
      <c r="N6" s="86"/>
      <c r="O6" s="86"/>
    </row>
    <row r="7" spans="1:15" ht="12.75" thickBot="1" x14ac:dyDescent="0.25">
      <c r="A7" s="88"/>
      <c r="B7" s="88"/>
      <c r="C7" s="88"/>
      <c r="D7" s="88"/>
      <c r="E7" s="88"/>
      <c r="F7" s="88"/>
      <c r="G7" s="88"/>
      <c r="H7" s="88"/>
      <c r="I7" s="88"/>
      <c r="J7" s="88"/>
      <c r="K7" s="88"/>
      <c r="L7" s="88"/>
      <c r="M7" s="88"/>
      <c r="N7" s="88"/>
      <c r="O7" s="88"/>
    </row>
    <row r="8" spans="1:15" x14ac:dyDescent="0.2">
      <c r="A8" s="89" t="s">
        <v>445</v>
      </c>
      <c r="B8" s="90"/>
      <c r="C8" s="90"/>
      <c r="D8" s="90"/>
      <c r="E8" s="90"/>
      <c r="F8" s="90"/>
      <c r="G8" s="90"/>
      <c r="H8" s="90"/>
      <c r="I8" s="90"/>
      <c r="J8" s="90"/>
      <c r="K8" s="90"/>
      <c r="L8" s="90"/>
      <c r="M8" s="90"/>
      <c r="N8" s="90"/>
      <c r="O8" s="91"/>
    </row>
    <row r="9" spans="1:15" x14ac:dyDescent="0.2">
      <c r="A9" s="82" t="s">
        <v>446</v>
      </c>
      <c r="B9" s="80"/>
      <c r="C9" s="80"/>
      <c r="D9" s="80"/>
      <c r="E9" s="80"/>
      <c r="F9" s="80"/>
      <c r="G9" s="80" t="s">
        <v>447</v>
      </c>
      <c r="H9" s="80"/>
      <c r="I9" s="80"/>
      <c r="J9" s="80" t="s">
        <v>448</v>
      </c>
      <c r="K9" s="80"/>
      <c r="L9" s="80"/>
      <c r="M9" s="80" t="s">
        <v>449</v>
      </c>
      <c r="N9" s="80" t="s">
        <v>450</v>
      </c>
      <c r="O9" s="83" t="s">
        <v>287</v>
      </c>
    </row>
    <row r="10" spans="1:15" x14ac:dyDescent="0.2">
      <c r="A10" s="82" t="s">
        <v>451</v>
      </c>
      <c r="B10" s="80" t="s">
        <v>452</v>
      </c>
      <c r="C10" s="80" t="s">
        <v>285</v>
      </c>
      <c r="D10" s="80" t="s">
        <v>453</v>
      </c>
      <c r="E10" s="80" t="s">
        <v>454</v>
      </c>
      <c r="F10" s="80" t="s">
        <v>455</v>
      </c>
      <c r="G10" s="80" t="s">
        <v>451</v>
      </c>
      <c r="H10" s="80" t="s">
        <v>452</v>
      </c>
      <c r="I10" s="80" t="s">
        <v>285</v>
      </c>
      <c r="J10" s="80" t="s">
        <v>456</v>
      </c>
      <c r="K10" s="55" t="s">
        <v>457</v>
      </c>
      <c r="L10" s="55" t="s">
        <v>457</v>
      </c>
      <c r="M10" s="80"/>
      <c r="N10" s="80"/>
      <c r="O10" s="83"/>
    </row>
    <row r="11" spans="1:15" ht="12" thickBot="1" x14ac:dyDescent="0.25">
      <c r="A11" s="85"/>
      <c r="B11" s="81"/>
      <c r="C11" s="81"/>
      <c r="D11" s="81"/>
      <c r="E11" s="81"/>
      <c r="F11" s="81"/>
      <c r="G11" s="81"/>
      <c r="H11" s="81"/>
      <c r="I11" s="81"/>
      <c r="J11" s="81"/>
      <c r="K11" s="55" t="s">
        <v>458</v>
      </c>
      <c r="L11" s="55" t="s">
        <v>75</v>
      </c>
      <c r="M11" s="81"/>
      <c r="N11" s="81"/>
      <c r="O11" s="84"/>
    </row>
    <row r="12" spans="1:15" ht="12" thickBot="1" x14ac:dyDescent="0.25">
      <c r="A12" s="56" t="s">
        <v>288</v>
      </c>
      <c r="B12" s="57">
        <v>244189</v>
      </c>
      <c r="C12" s="58">
        <v>43284</v>
      </c>
      <c r="D12" s="59" t="s">
        <v>459</v>
      </c>
      <c r="E12" s="59" t="s">
        <v>460</v>
      </c>
      <c r="F12" s="60">
        <v>174914</v>
      </c>
      <c r="G12" s="61" t="s">
        <v>461</v>
      </c>
      <c r="H12" s="62">
        <v>29</v>
      </c>
      <c r="I12" s="63">
        <v>43332</v>
      </c>
      <c r="J12" s="57">
        <v>0</v>
      </c>
      <c r="K12" s="57">
        <v>0</v>
      </c>
      <c r="L12" s="57">
        <v>0</v>
      </c>
      <c r="M12" s="57">
        <v>0</v>
      </c>
      <c r="N12" s="60">
        <v>149256</v>
      </c>
      <c r="O12" s="64">
        <v>25658</v>
      </c>
    </row>
    <row r="13" spans="1:15" ht="12" thickBot="1" x14ac:dyDescent="0.25">
      <c r="A13" s="56" t="s">
        <v>288</v>
      </c>
      <c r="B13" s="57">
        <v>229437</v>
      </c>
      <c r="C13" s="58">
        <v>43080</v>
      </c>
      <c r="D13" s="59" t="s">
        <v>459</v>
      </c>
      <c r="E13" s="59" t="s">
        <v>460</v>
      </c>
      <c r="F13" s="60">
        <v>79500</v>
      </c>
      <c r="G13" s="61" t="s">
        <v>461</v>
      </c>
      <c r="H13" s="62">
        <v>1509</v>
      </c>
      <c r="I13" s="63">
        <v>43922</v>
      </c>
      <c r="J13" s="57">
        <v>0</v>
      </c>
      <c r="K13" s="57">
        <v>0</v>
      </c>
      <c r="L13" s="57">
        <v>0</v>
      </c>
      <c r="M13" s="57">
        <v>0</v>
      </c>
      <c r="N13" s="57">
        <v>0</v>
      </c>
      <c r="O13" s="64">
        <v>79500</v>
      </c>
    </row>
    <row r="14" spans="1:15" ht="12" thickBot="1" x14ac:dyDescent="0.25">
      <c r="A14" s="56" t="s">
        <v>288</v>
      </c>
      <c r="B14" s="57">
        <v>228892</v>
      </c>
      <c r="C14" s="58">
        <v>43075</v>
      </c>
      <c r="D14" s="59" t="s">
        <v>459</v>
      </c>
      <c r="E14" s="59" t="s">
        <v>460</v>
      </c>
      <c r="F14" s="60">
        <v>79500</v>
      </c>
      <c r="G14" s="61" t="s">
        <v>461</v>
      </c>
      <c r="H14" s="62">
        <v>1509</v>
      </c>
      <c r="I14" s="63">
        <v>43922</v>
      </c>
      <c r="J14" s="57">
        <v>0</v>
      </c>
      <c r="K14" s="57">
        <v>0</v>
      </c>
      <c r="L14" s="57">
        <v>0</v>
      </c>
      <c r="M14" s="57">
        <v>0</v>
      </c>
      <c r="N14" s="57">
        <v>0</v>
      </c>
      <c r="O14" s="64">
        <v>79500</v>
      </c>
    </row>
    <row r="15" spans="1:15" ht="12" thickBot="1" x14ac:dyDescent="0.25">
      <c r="A15" s="56" t="s">
        <v>288</v>
      </c>
      <c r="B15" s="57">
        <v>228885</v>
      </c>
      <c r="C15" s="58">
        <v>43075</v>
      </c>
      <c r="D15" s="59" t="s">
        <v>459</v>
      </c>
      <c r="E15" s="59" t="s">
        <v>460</v>
      </c>
      <c r="F15" s="60">
        <v>199200</v>
      </c>
      <c r="G15" s="61" t="s">
        <v>461</v>
      </c>
      <c r="H15" s="62">
        <v>901</v>
      </c>
      <c r="I15" s="63">
        <v>43668</v>
      </c>
      <c r="J15" s="57">
        <v>0</v>
      </c>
      <c r="K15" s="57">
        <v>0</v>
      </c>
      <c r="L15" s="57">
        <v>0</v>
      </c>
      <c r="M15" s="57">
        <v>0</v>
      </c>
      <c r="N15" s="60">
        <v>194401</v>
      </c>
      <c r="O15" s="64">
        <v>4799</v>
      </c>
    </row>
    <row r="16" spans="1:15" ht="12" thickBot="1" x14ac:dyDescent="0.25">
      <c r="A16" s="56" t="s">
        <v>288</v>
      </c>
      <c r="B16" s="57">
        <v>224836</v>
      </c>
      <c r="C16" s="58">
        <v>43019</v>
      </c>
      <c r="D16" s="59" t="s">
        <v>459</v>
      </c>
      <c r="E16" s="59" t="s">
        <v>460</v>
      </c>
      <c r="F16" s="60">
        <v>29500</v>
      </c>
      <c r="G16" s="61" t="s">
        <v>461</v>
      </c>
      <c r="H16" s="62">
        <v>1509</v>
      </c>
      <c r="I16" s="63">
        <v>43922</v>
      </c>
      <c r="J16" s="57">
        <v>0</v>
      </c>
      <c r="K16" s="57">
        <v>0</v>
      </c>
      <c r="L16" s="57">
        <v>0</v>
      </c>
      <c r="M16" s="57">
        <v>0</v>
      </c>
      <c r="N16" s="57">
        <v>0</v>
      </c>
      <c r="O16" s="64">
        <v>29500</v>
      </c>
    </row>
    <row r="17" spans="1:15" ht="12" thickBot="1" x14ac:dyDescent="0.25">
      <c r="A17" s="56" t="s">
        <v>288</v>
      </c>
      <c r="B17" s="57">
        <v>220109</v>
      </c>
      <c r="C17" s="58">
        <v>42955</v>
      </c>
      <c r="D17" s="59" t="s">
        <v>459</v>
      </c>
      <c r="E17" s="59" t="s">
        <v>460</v>
      </c>
      <c r="F17" s="60">
        <v>438424</v>
      </c>
      <c r="G17" s="61" t="s">
        <v>461</v>
      </c>
      <c r="H17" s="62">
        <v>-220109</v>
      </c>
      <c r="I17" s="63">
        <v>42955</v>
      </c>
      <c r="J17" s="57">
        <v>0</v>
      </c>
      <c r="K17" s="57">
        <v>0</v>
      </c>
      <c r="L17" s="57">
        <v>0</v>
      </c>
      <c r="M17" s="57">
        <v>0</v>
      </c>
      <c r="N17" s="60">
        <v>82800</v>
      </c>
      <c r="O17" s="64">
        <v>355624</v>
      </c>
    </row>
    <row r="18" spans="1:15" ht="12" thickBot="1" x14ac:dyDescent="0.25">
      <c r="A18" s="56" t="s">
        <v>288</v>
      </c>
      <c r="B18" s="57">
        <v>219552</v>
      </c>
      <c r="C18" s="58">
        <v>42947</v>
      </c>
      <c r="D18" s="59" t="s">
        <v>459</v>
      </c>
      <c r="E18" s="59" t="s">
        <v>462</v>
      </c>
      <c r="F18" s="60">
        <v>29500</v>
      </c>
      <c r="G18" s="61" t="s">
        <v>461</v>
      </c>
      <c r="H18" s="62">
        <v>1508</v>
      </c>
      <c r="I18" s="63">
        <v>43930</v>
      </c>
      <c r="J18" s="57">
        <v>0</v>
      </c>
      <c r="K18" s="57">
        <v>0</v>
      </c>
      <c r="L18" s="57">
        <v>0</v>
      </c>
      <c r="M18" s="57">
        <v>0</v>
      </c>
      <c r="N18" s="57">
        <v>0</v>
      </c>
      <c r="O18" s="64">
        <v>29500</v>
      </c>
    </row>
    <row r="19" spans="1:15" ht="12" thickBot="1" x14ac:dyDescent="0.25">
      <c r="A19" s="56" t="s">
        <v>288</v>
      </c>
      <c r="B19" s="57">
        <v>246964</v>
      </c>
      <c r="C19" s="58">
        <v>43317</v>
      </c>
      <c r="D19" s="59" t="s">
        <v>459</v>
      </c>
      <c r="E19" s="59" t="s">
        <v>460</v>
      </c>
      <c r="F19" s="60">
        <v>356748</v>
      </c>
      <c r="G19" s="61" t="s">
        <v>461</v>
      </c>
      <c r="H19" s="62">
        <v>157</v>
      </c>
      <c r="I19" s="63">
        <v>43363</v>
      </c>
      <c r="J19" s="57">
        <v>0</v>
      </c>
      <c r="K19" s="57">
        <v>0</v>
      </c>
      <c r="L19" s="57">
        <v>0</v>
      </c>
      <c r="M19" s="57">
        <v>0</v>
      </c>
      <c r="N19" s="60">
        <v>191475</v>
      </c>
      <c r="O19" s="64">
        <v>165273</v>
      </c>
    </row>
    <row r="20" spans="1:15" ht="12" thickBot="1" x14ac:dyDescent="0.25">
      <c r="A20" s="56" t="s">
        <v>288</v>
      </c>
      <c r="B20" s="57">
        <v>249164</v>
      </c>
      <c r="C20" s="58">
        <v>43339</v>
      </c>
      <c r="D20" s="59" t="s">
        <v>459</v>
      </c>
      <c r="E20" s="59" t="s">
        <v>460</v>
      </c>
      <c r="F20" s="60">
        <v>417745</v>
      </c>
      <c r="G20" s="61" t="s">
        <v>461</v>
      </c>
      <c r="H20" s="62">
        <v>157</v>
      </c>
      <c r="I20" s="63">
        <v>43363</v>
      </c>
      <c r="J20" s="57">
        <v>0</v>
      </c>
      <c r="K20" s="57">
        <v>0</v>
      </c>
      <c r="L20" s="57">
        <v>0</v>
      </c>
      <c r="M20" s="57">
        <v>0</v>
      </c>
      <c r="N20" s="60">
        <v>117745</v>
      </c>
      <c r="O20" s="64">
        <v>300000</v>
      </c>
    </row>
    <row r="21" spans="1:15" ht="12" thickBot="1" x14ac:dyDescent="0.25">
      <c r="A21" s="56" t="s">
        <v>288</v>
      </c>
      <c r="B21" s="57">
        <v>250167</v>
      </c>
      <c r="C21" s="58">
        <v>43342</v>
      </c>
      <c r="D21" s="59" t="s">
        <v>459</v>
      </c>
      <c r="E21" s="59" t="s">
        <v>460</v>
      </c>
      <c r="F21" s="60">
        <v>248908</v>
      </c>
      <c r="G21" s="61" t="s">
        <v>461</v>
      </c>
      <c r="H21" s="62">
        <v>157</v>
      </c>
      <c r="I21" s="63">
        <v>43363</v>
      </c>
      <c r="J21" s="57">
        <v>0</v>
      </c>
      <c r="K21" s="57">
        <v>0</v>
      </c>
      <c r="L21" s="57">
        <v>0</v>
      </c>
      <c r="M21" s="57">
        <v>0</v>
      </c>
      <c r="N21" s="60">
        <v>198808</v>
      </c>
      <c r="O21" s="64">
        <v>50100</v>
      </c>
    </row>
    <row r="22" spans="1:15" ht="12" thickBot="1" x14ac:dyDescent="0.25">
      <c r="A22" s="56" t="s">
        <v>288</v>
      </c>
      <c r="B22" s="57">
        <v>250171</v>
      </c>
      <c r="C22" s="58">
        <v>43346</v>
      </c>
      <c r="D22" s="59" t="s">
        <v>459</v>
      </c>
      <c r="E22" s="59" t="s">
        <v>460</v>
      </c>
      <c r="F22" s="60">
        <v>163690</v>
      </c>
      <c r="G22" s="61" t="s">
        <v>461</v>
      </c>
      <c r="H22" s="62">
        <v>242</v>
      </c>
      <c r="I22" s="63">
        <v>43393</v>
      </c>
      <c r="J22" s="57">
        <v>0</v>
      </c>
      <c r="K22" s="57">
        <v>0</v>
      </c>
      <c r="L22" s="57">
        <v>0</v>
      </c>
      <c r="M22" s="57">
        <v>0</v>
      </c>
      <c r="N22" s="57">
        <v>0</v>
      </c>
      <c r="O22" s="64">
        <v>163690</v>
      </c>
    </row>
    <row r="23" spans="1:15" ht="12" thickBot="1" x14ac:dyDescent="0.25">
      <c r="A23" s="56" t="s">
        <v>288</v>
      </c>
      <c r="B23" s="57">
        <v>250310</v>
      </c>
      <c r="C23" s="58">
        <v>43347</v>
      </c>
      <c r="D23" s="59" t="s">
        <v>459</v>
      </c>
      <c r="E23" s="59" t="s">
        <v>460</v>
      </c>
      <c r="F23" s="60">
        <v>142048</v>
      </c>
      <c r="G23" s="61" t="s">
        <v>461</v>
      </c>
      <c r="H23" s="62">
        <v>242</v>
      </c>
      <c r="I23" s="63">
        <v>43393</v>
      </c>
      <c r="J23" s="57">
        <v>0</v>
      </c>
      <c r="K23" s="57">
        <v>0</v>
      </c>
      <c r="L23" s="57">
        <v>0</v>
      </c>
      <c r="M23" s="57">
        <v>0</v>
      </c>
      <c r="N23" s="57">
        <v>0</v>
      </c>
      <c r="O23" s="64">
        <v>142048</v>
      </c>
    </row>
    <row r="24" spans="1:15" ht="12" thickBot="1" x14ac:dyDescent="0.25">
      <c r="A24" s="56" t="s">
        <v>288</v>
      </c>
      <c r="B24" s="57">
        <v>251782</v>
      </c>
      <c r="C24" s="58">
        <v>43366</v>
      </c>
      <c r="D24" s="59" t="s">
        <v>459</v>
      </c>
      <c r="E24" s="59" t="s">
        <v>460</v>
      </c>
      <c r="F24" s="60">
        <v>453546</v>
      </c>
      <c r="G24" s="61" t="s">
        <v>461</v>
      </c>
      <c r="H24" s="62">
        <v>242</v>
      </c>
      <c r="I24" s="63">
        <v>43393</v>
      </c>
      <c r="J24" s="57">
        <v>0</v>
      </c>
      <c r="K24" s="57">
        <v>0</v>
      </c>
      <c r="L24" s="60">
        <v>31200</v>
      </c>
      <c r="M24" s="57">
        <v>0</v>
      </c>
      <c r="N24" s="57">
        <v>0</v>
      </c>
      <c r="O24" s="64">
        <v>422346</v>
      </c>
    </row>
    <row r="25" spans="1:15" ht="12" thickBot="1" x14ac:dyDescent="0.25">
      <c r="A25" s="56" t="s">
        <v>288</v>
      </c>
      <c r="B25" s="57">
        <v>251964</v>
      </c>
      <c r="C25" s="58">
        <v>43368</v>
      </c>
      <c r="D25" s="59" t="s">
        <v>459</v>
      </c>
      <c r="E25" s="59" t="s">
        <v>460</v>
      </c>
      <c r="F25" s="60">
        <v>347680</v>
      </c>
      <c r="G25" s="61" t="s">
        <v>461</v>
      </c>
      <c r="H25" s="62">
        <v>242</v>
      </c>
      <c r="I25" s="63">
        <v>43393</v>
      </c>
      <c r="J25" s="57">
        <v>0</v>
      </c>
      <c r="K25" s="60">
        <v>347680</v>
      </c>
      <c r="L25" s="57">
        <v>0</v>
      </c>
      <c r="M25" s="57">
        <v>0</v>
      </c>
      <c r="N25" s="57">
        <v>0</v>
      </c>
      <c r="O25" s="64">
        <v>347680</v>
      </c>
    </row>
    <row r="26" spans="1:15" ht="12" thickBot="1" x14ac:dyDescent="0.25">
      <c r="A26" s="56" t="s">
        <v>288</v>
      </c>
      <c r="B26" s="57">
        <v>253033</v>
      </c>
      <c r="C26" s="58">
        <v>43380</v>
      </c>
      <c r="D26" s="59" t="s">
        <v>459</v>
      </c>
      <c r="E26" s="59" t="s">
        <v>460</v>
      </c>
      <c r="F26" s="60">
        <v>51300</v>
      </c>
      <c r="G26" s="61" t="s">
        <v>461</v>
      </c>
      <c r="H26" s="62">
        <v>318</v>
      </c>
      <c r="I26" s="63">
        <v>43393</v>
      </c>
      <c r="J26" s="57">
        <v>0</v>
      </c>
      <c r="K26" s="57">
        <v>0</v>
      </c>
      <c r="L26" s="57">
        <v>0</v>
      </c>
      <c r="M26" s="57">
        <v>0</v>
      </c>
      <c r="N26" s="57">
        <v>0</v>
      </c>
      <c r="O26" s="64">
        <v>51300</v>
      </c>
    </row>
    <row r="27" spans="1:15" ht="12" thickBot="1" x14ac:dyDescent="0.25">
      <c r="A27" s="56" t="s">
        <v>288</v>
      </c>
      <c r="B27" s="57">
        <v>253701</v>
      </c>
      <c r="C27" s="58">
        <v>43375</v>
      </c>
      <c r="D27" s="59" t="s">
        <v>459</v>
      </c>
      <c r="E27" s="59" t="s">
        <v>460</v>
      </c>
      <c r="F27" s="60">
        <v>51300</v>
      </c>
      <c r="G27" s="61" t="s">
        <v>461</v>
      </c>
      <c r="H27" s="62">
        <v>318</v>
      </c>
      <c r="I27" s="63">
        <v>43393</v>
      </c>
      <c r="J27" s="57">
        <v>0</v>
      </c>
      <c r="K27" s="57">
        <v>0</v>
      </c>
      <c r="L27" s="57">
        <v>0</v>
      </c>
      <c r="M27" s="57">
        <v>0</v>
      </c>
      <c r="N27" s="57">
        <v>0</v>
      </c>
      <c r="O27" s="64">
        <v>51300</v>
      </c>
    </row>
    <row r="28" spans="1:15" ht="12" thickBot="1" x14ac:dyDescent="0.25">
      <c r="A28" s="56" t="s">
        <v>288</v>
      </c>
      <c r="B28" s="57">
        <v>254834</v>
      </c>
      <c r="C28" s="58">
        <v>43402</v>
      </c>
      <c r="D28" s="59" t="s">
        <v>459</v>
      </c>
      <c r="E28" s="59" t="s">
        <v>460</v>
      </c>
      <c r="F28" s="60">
        <v>103420</v>
      </c>
      <c r="G28" s="61" t="s">
        <v>461</v>
      </c>
      <c r="H28" s="62">
        <v>318</v>
      </c>
      <c r="I28" s="63">
        <v>43393</v>
      </c>
      <c r="J28" s="57">
        <v>0</v>
      </c>
      <c r="K28" s="57">
        <v>0</v>
      </c>
      <c r="L28" s="57">
        <v>0</v>
      </c>
      <c r="M28" s="57">
        <v>0</v>
      </c>
      <c r="N28" s="57">
        <v>0</v>
      </c>
      <c r="O28" s="64">
        <v>103420</v>
      </c>
    </row>
    <row r="29" spans="1:15" ht="12" thickBot="1" x14ac:dyDescent="0.25">
      <c r="A29" s="56" t="s">
        <v>288</v>
      </c>
      <c r="B29" s="57">
        <v>255489</v>
      </c>
      <c r="C29" s="58">
        <v>43410</v>
      </c>
      <c r="D29" s="59" t="s">
        <v>459</v>
      </c>
      <c r="E29" s="59" t="s">
        <v>460</v>
      </c>
      <c r="F29" s="60">
        <v>85200</v>
      </c>
      <c r="G29" s="61" t="s">
        <v>461</v>
      </c>
      <c r="H29" s="62">
        <v>387</v>
      </c>
      <c r="I29" s="63">
        <v>43454</v>
      </c>
      <c r="J29" s="57">
        <v>0</v>
      </c>
      <c r="K29" s="57">
        <v>0</v>
      </c>
      <c r="L29" s="57">
        <v>0</v>
      </c>
      <c r="M29" s="57">
        <v>0</v>
      </c>
      <c r="N29" s="57">
        <v>0</v>
      </c>
      <c r="O29" s="64">
        <v>85200</v>
      </c>
    </row>
    <row r="30" spans="1:15" ht="12" thickBot="1" x14ac:dyDescent="0.25">
      <c r="A30" s="56" t="s">
        <v>288</v>
      </c>
      <c r="B30" s="57">
        <v>255826</v>
      </c>
      <c r="C30" s="58">
        <v>43414</v>
      </c>
      <c r="D30" s="59" t="s">
        <v>459</v>
      </c>
      <c r="E30" s="59" t="s">
        <v>460</v>
      </c>
      <c r="F30" s="60">
        <v>263065</v>
      </c>
      <c r="G30" s="61" t="s">
        <v>461</v>
      </c>
      <c r="H30" s="62">
        <v>387</v>
      </c>
      <c r="I30" s="63">
        <v>43454</v>
      </c>
      <c r="J30" s="57">
        <v>0</v>
      </c>
      <c r="K30" s="57">
        <v>0</v>
      </c>
      <c r="L30" s="57">
        <v>0</v>
      </c>
      <c r="M30" s="57">
        <v>0</v>
      </c>
      <c r="N30" s="57">
        <v>0</v>
      </c>
      <c r="O30" s="64">
        <v>263065</v>
      </c>
    </row>
    <row r="31" spans="1:15" ht="12" thickBot="1" x14ac:dyDescent="0.25">
      <c r="A31" s="56" t="s">
        <v>288</v>
      </c>
      <c r="B31" s="57">
        <v>256159</v>
      </c>
      <c r="C31" s="58">
        <v>43419</v>
      </c>
      <c r="D31" s="59" t="s">
        <v>459</v>
      </c>
      <c r="E31" s="59" t="s">
        <v>462</v>
      </c>
      <c r="F31" s="60">
        <v>98870</v>
      </c>
      <c r="G31" s="61" t="s">
        <v>461</v>
      </c>
      <c r="H31" s="62">
        <v>410</v>
      </c>
      <c r="I31" s="63">
        <v>43454</v>
      </c>
      <c r="J31" s="57">
        <v>0</v>
      </c>
      <c r="K31" s="57">
        <v>0</v>
      </c>
      <c r="L31" s="57">
        <v>0</v>
      </c>
      <c r="M31" s="57">
        <v>0</v>
      </c>
      <c r="N31" s="60">
        <v>68084</v>
      </c>
      <c r="O31" s="64">
        <v>30786</v>
      </c>
    </row>
    <row r="32" spans="1:15" ht="12" thickBot="1" x14ac:dyDescent="0.25">
      <c r="A32" s="56" t="s">
        <v>288</v>
      </c>
      <c r="B32" s="57">
        <v>256329</v>
      </c>
      <c r="C32" s="58">
        <v>43420</v>
      </c>
      <c r="D32" s="59" t="s">
        <v>459</v>
      </c>
      <c r="E32" s="59" t="s">
        <v>460</v>
      </c>
      <c r="F32" s="60">
        <v>757164</v>
      </c>
      <c r="G32" s="61" t="s">
        <v>461</v>
      </c>
      <c r="H32" s="62">
        <v>387</v>
      </c>
      <c r="I32" s="63">
        <v>43454</v>
      </c>
      <c r="J32" s="57">
        <v>0</v>
      </c>
      <c r="K32" s="57">
        <v>0</v>
      </c>
      <c r="L32" s="57">
        <v>0</v>
      </c>
      <c r="M32" s="57">
        <v>0</v>
      </c>
      <c r="N32" s="60">
        <v>660000</v>
      </c>
      <c r="O32" s="64">
        <v>97164</v>
      </c>
    </row>
    <row r="33" spans="1:15" ht="12" thickBot="1" x14ac:dyDescent="0.25">
      <c r="A33" s="56" t="s">
        <v>288</v>
      </c>
      <c r="B33" s="57">
        <v>257104</v>
      </c>
      <c r="C33" s="58">
        <v>43430</v>
      </c>
      <c r="D33" s="59" t="s">
        <v>459</v>
      </c>
      <c r="E33" s="59" t="s">
        <v>460</v>
      </c>
      <c r="F33" s="60">
        <v>55870</v>
      </c>
      <c r="G33" s="61" t="s">
        <v>461</v>
      </c>
      <c r="H33" s="62">
        <v>387</v>
      </c>
      <c r="I33" s="63">
        <v>43454</v>
      </c>
      <c r="J33" s="57">
        <v>0</v>
      </c>
      <c r="K33" s="57">
        <v>0</v>
      </c>
      <c r="L33" s="57">
        <v>0</v>
      </c>
      <c r="M33" s="57">
        <v>0</v>
      </c>
      <c r="N33" s="60">
        <v>54525</v>
      </c>
      <c r="O33" s="64">
        <v>1345</v>
      </c>
    </row>
    <row r="34" spans="1:15" ht="12" thickBot="1" x14ac:dyDescent="0.25">
      <c r="A34" s="56" t="s">
        <v>288</v>
      </c>
      <c r="B34" s="57">
        <v>259965</v>
      </c>
      <c r="C34" s="58">
        <v>43468</v>
      </c>
      <c r="D34" s="59" t="s">
        <v>459</v>
      </c>
      <c r="E34" s="59" t="s">
        <v>460</v>
      </c>
      <c r="F34" s="60">
        <v>63740</v>
      </c>
      <c r="G34" s="61" t="s">
        <v>461</v>
      </c>
      <c r="H34" s="62">
        <v>512</v>
      </c>
      <c r="I34" s="63">
        <v>43516</v>
      </c>
      <c r="J34" s="57">
        <v>0</v>
      </c>
      <c r="K34" s="60">
        <v>63740</v>
      </c>
      <c r="L34" s="57">
        <v>0</v>
      </c>
      <c r="M34" s="57">
        <v>0</v>
      </c>
      <c r="N34" s="57">
        <v>0</v>
      </c>
      <c r="O34" s="64">
        <v>63740</v>
      </c>
    </row>
    <row r="35" spans="1:15" ht="12" thickBot="1" x14ac:dyDescent="0.25">
      <c r="A35" s="56" t="s">
        <v>288</v>
      </c>
      <c r="B35" s="57">
        <v>260351</v>
      </c>
      <c r="C35" s="58">
        <v>43473</v>
      </c>
      <c r="D35" s="59" t="s">
        <v>459</v>
      </c>
      <c r="E35" s="59" t="s">
        <v>460</v>
      </c>
      <c r="F35" s="60">
        <v>54400</v>
      </c>
      <c r="G35" s="61" t="s">
        <v>461</v>
      </c>
      <c r="H35" s="62">
        <v>512</v>
      </c>
      <c r="I35" s="63">
        <v>43516</v>
      </c>
      <c r="J35" s="57">
        <v>0</v>
      </c>
      <c r="K35" s="60">
        <v>54400</v>
      </c>
      <c r="L35" s="57">
        <v>0</v>
      </c>
      <c r="M35" s="57">
        <v>0</v>
      </c>
      <c r="N35" s="57">
        <v>0</v>
      </c>
      <c r="O35" s="64">
        <v>54400</v>
      </c>
    </row>
    <row r="36" spans="1:15" ht="12" thickBot="1" x14ac:dyDescent="0.25">
      <c r="A36" s="56" t="s">
        <v>288</v>
      </c>
      <c r="B36" s="57">
        <v>260494</v>
      </c>
      <c r="C36" s="58">
        <v>43474</v>
      </c>
      <c r="D36" s="59" t="s">
        <v>459</v>
      </c>
      <c r="E36" s="59" t="s">
        <v>460</v>
      </c>
      <c r="F36" s="60">
        <v>80860</v>
      </c>
      <c r="G36" s="61" t="s">
        <v>461</v>
      </c>
      <c r="H36" s="62">
        <v>512</v>
      </c>
      <c r="I36" s="63">
        <v>43516</v>
      </c>
      <c r="J36" s="57">
        <v>0</v>
      </c>
      <c r="K36" s="60">
        <v>78860</v>
      </c>
      <c r="L36" s="57">
        <v>0</v>
      </c>
      <c r="M36" s="57">
        <v>0</v>
      </c>
      <c r="N36" s="57">
        <v>0</v>
      </c>
      <c r="O36" s="64">
        <v>80860</v>
      </c>
    </row>
    <row r="37" spans="1:15" ht="12" thickBot="1" x14ac:dyDescent="0.25">
      <c r="A37" s="56" t="s">
        <v>288</v>
      </c>
      <c r="B37" s="57">
        <v>262082</v>
      </c>
      <c r="C37" s="58">
        <v>43495</v>
      </c>
      <c r="D37" s="59" t="s">
        <v>459</v>
      </c>
      <c r="E37" s="59" t="s">
        <v>460</v>
      </c>
      <c r="F37" s="60">
        <v>54400</v>
      </c>
      <c r="G37" s="61" t="s">
        <v>461</v>
      </c>
      <c r="H37" s="62">
        <v>512</v>
      </c>
      <c r="I37" s="63">
        <v>43516</v>
      </c>
      <c r="J37" s="57">
        <v>0</v>
      </c>
      <c r="K37" s="60">
        <v>54400</v>
      </c>
      <c r="L37" s="57">
        <v>0</v>
      </c>
      <c r="M37" s="57">
        <v>0</v>
      </c>
      <c r="N37" s="57">
        <v>0</v>
      </c>
      <c r="O37" s="64">
        <v>54400</v>
      </c>
    </row>
    <row r="38" spans="1:15" ht="12" thickBot="1" x14ac:dyDescent="0.25">
      <c r="A38" s="56" t="s">
        <v>288</v>
      </c>
      <c r="B38" s="57">
        <v>262956</v>
      </c>
      <c r="C38" s="58">
        <v>43505</v>
      </c>
      <c r="D38" s="59" t="s">
        <v>459</v>
      </c>
      <c r="E38" s="59" t="s">
        <v>460</v>
      </c>
      <c r="F38" s="60">
        <v>653533</v>
      </c>
      <c r="G38" s="61" t="s">
        <v>461</v>
      </c>
      <c r="H38" s="62">
        <v>541</v>
      </c>
      <c r="I38" s="63">
        <v>43524</v>
      </c>
      <c r="J38" s="57">
        <v>0</v>
      </c>
      <c r="K38" s="60">
        <v>653533</v>
      </c>
      <c r="L38" s="57">
        <v>0</v>
      </c>
      <c r="M38" s="57">
        <v>0</v>
      </c>
      <c r="N38" s="60">
        <v>452091</v>
      </c>
      <c r="O38" s="64">
        <v>201442</v>
      </c>
    </row>
    <row r="39" spans="1:15" ht="12" thickBot="1" x14ac:dyDescent="0.25">
      <c r="A39" s="56" t="s">
        <v>288</v>
      </c>
      <c r="B39" s="57">
        <v>264362</v>
      </c>
      <c r="C39" s="58">
        <v>43522</v>
      </c>
      <c r="D39" s="59" t="s">
        <v>459</v>
      </c>
      <c r="E39" s="59" t="s">
        <v>460</v>
      </c>
      <c r="F39" s="60">
        <v>18200</v>
      </c>
      <c r="G39" s="61" t="s">
        <v>461</v>
      </c>
      <c r="H39" s="62">
        <v>541</v>
      </c>
      <c r="I39" s="63">
        <v>43524</v>
      </c>
      <c r="J39" s="57">
        <v>0</v>
      </c>
      <c r="K39" s="60">
        <v>36400</v>
      </c>
      <c r="L39" s="57">
        <v>0</v>
      </c>
      <c r="M39" s="57">
        <v>0</v>
      </c>
      <c r="N39" s="57">
        <v>0</v>
      </c>
      <c r="O39" s="64">
        <v>18200</v>
      </c>
    </row>
    <row r="40" spans="1:15" ht="12" thickBot="1" x14ac:dyDescent="0.25">
      <c r="A40" s="56" t="s">
        <v>288</v>
      </c>
      <c r="B40" s="57">
        <v>264380</v>
      </c>
      <c r="C40" s="58">
        <v>43522</v>
      </c>
      <c r="D40" s="59" t="s">
        <v>459</v>
      </c>
      <c r="E40" s="59" t="s">
        <v>460</v>
      </c>
      <c r="F40" s="60">
        <v>223800</v>
      </c>
      <c r="G40" s="61" t="s">
        <v>461</v>
      </c>
      <c r="H40" s="62">
        <v>541</v>
      </c>
      <c r="I40" s="63">
        <v>43524</v>
      </c>
      <c r="J40" s="57">
        <v>0</v>
      </c>
      <c r="K40" s="60">
        <v>447600</v>
      </c>
      <c r="L40" s="57">
        <v>0</v>
      </c>
      <c r="M40" s="57">
        <v>0</v>
      </c>
      <c r="N40" s="57">
        <v>0</v>
      </c>
      <c r="O40" s="64">
        <v>223800</v>
      </c>
    </row>
    <row r="41" spans="1:15" ht="12" thickBot="1" x14ac:dyDescent="0.25">
      <c r="A41" s="56" t="s">
        <v>288</v>
      </c>
      <c r="B41" s="57">
        <v>267236</v>
      </c>
      <c r="C41" s="58">
        <v>43556</v>
      </c>
      <c r="D41" s="59" t="s">
        <v>459</v>
      </c>
      <c r="E41" s="59" t="s">
        <v>460</v>
      </c>
      <c r="F41" s="60">
        <v>22700</v>
      </c>
      <c r="G41" s="61" t="s">
        <v>461</v>
      </c>
      <c r="H41" s="62">
        <v>692</v>
      </c>
      <c r="I41" s="63">
        <v>43605</v>
      </c>
      <c r="J41" s="57">
        <v>0</v>
      </c>
      <c r="K41" s="60">
        <v>22700</v>
      </c>
      <c r="L41" s="57">
        <v>0</v>
      </c>
      <c r="M41" s="57">
        <v>0</v>
      </c>
      <c r="N41" s="57">
        <v>0</v>
      </c>
      <c r="O41" s="64">
        <v>22700</v>
      </c>
    </row>
    <row r="42" spans="1:15" ht="12" thickBot="1" x14ac:dyDescent="0.25">
      <c r="A42" s="56" t="s">
        <v>288</v>
      </c>
      <c r="B42" s="57">
        <v>267237</v>
      </c>
      <c r="C42" s="58">
        <v>43556</v>
      </c>
      <c r="D42" s="59" t="s">
        <v>459</v>
      </c>
      <c r="E42" s="59" t="s">
        <v>460</v>
      </c>
      <c r="F42" s="60">
        <v>33100</v>
      </c>
      <c r="G42" s="61" t="s">
        <v>461</v>
      </c>
      <c r="H42" s="62">
        <v>692</v>
      </c>
      <c r="I42" s="63">
        <v>43605</v>
      </c>
      <c r="J42" s="57">
        <v>0</v>
      </c>
      <c r="K42" s="60">
        <v>33100</v>
      </c>
      <c r="L42" s="57">
        <v>0</v>
      </c>
      <c r="M42" s="57">
        <v>0</v>
      </c>
      <c r="N42" s="57">
        <v>0</v>
      </c>
      <c r="O42" s="64">
        <v>33100</v>
      </c>
    </row>
    <row r="43" spans="1:15" ht="12" thickBot="1" x14ac:dyDescent="0.25">
      <c r="A43" s="56" t="s">
        <v>288</v>
      </c>
      <c r="B43" s="57">
        <v>267448</v>
      </c>
      <c r="C43" s="58">
        <v>43556</v>
      </c>
      <c r="D43" s="59" t="s">
        <v>459</v>
      </c>
      <c r="E43" s="59" t="s">
        <v>460</v>
      </c>
      <c r="F43" s="60">
        <v>145600</v>
      </c>
      <c r="G43" s="61" t="s">
        <v>461</v>
      </c>
      <c r="H43" s="62">
        <v>692</v>
      </c>
      <c r="I43" s="63">
        <v>43605</v>
      </c>
      <c r="J43" s="57">
        <v>0</v>
      </c>
      <c r="K43" s="60">
        <v>145600</v>
      </c>
      <c r="L43" s="57">
        <v>0</v>
      </c>
      <c r="M43" s="57">
        <v>0</v>
      </c>
      <c r="N43" s="57">
        <v>0</v>
      </c>
      <c r="O43" s="64">
        <v>145600</v>
      </c>
    </row>
    <row r="44" spans="1:15" ht="12" thickBot="1" x14ac:dyDescent="0.25">
      <c r="A44" s="56" t="s">
        <v>288</v>
      </c>
      <c r="B44" s="57">
        <v>268318</v>
      </c>
      <c r="C44" s="58">
        <v>43568</v>
      </c>
      <c r="D44" s="59" t="s">
        <v>459</v>
      </c>
      <c r="E44" s="59" t="s">
        <v>460</v>
      </c>
      <c r="F44" s="60">
        <v>505115</v>
      </c>
      <c r="G44" s="61" t="s">
        <v>461</v>
      </c>
      <c r="H44" s="62">
        <v>692</v>
      </c>
      <c r="I44" s="63">
        <v>43605</v>
      </c>
      <c r="J44" s="60">
        <v>63800</v>
      </c>
      <c r="K44" s="57">
        <v>0</v>
      </c>
      <c r="L44" s="60">
        <v>19000</v>
      </c>
      <c r="M44" s="57">
        <v>0</v>
      </c>
      <c r="N44" s="60">
        <v>422315</v>
      </c>
      <c r="O44" s="64">
        <v>63800</v>
      </c>
    </row>
    <row r="45" spans="1:15" ht="12" thickBot="1" x14ac:dyDescent="0.25">
      <c r="A45" s="56" t="s">
        <v>288</v>
      </c>
      <c r="B45" s="57">
        <v>269358</v>
      </c>
      <c r="C45" s="58">
        <v>43576</v>
      </c>
      <c r="D45" s="59" t="s">
        <v>459</v>
      </c>
      <c r="E45" s="59" t="s">
        <v>460</v>
      </c>
      <c r="F45" s="60">
        <v>333690</v>
      </c>
      <c r="G45" s="61" t="s">
        <v>461</v>
      </c>
      <c r="H45" s="62">
        <v>692</v>
      </c>
      <c r="I45" s="63">
        <v>43605</v>
      </c>
      <c r="J45" s="60">
        <v>55200</v>
      </c>
      <c r="K45" s="57">
        <v>0</v>
      </c>
      <c r="L45" s="57">
        <v>0</v>
      </c>
      <c r="M45" s="57">
        <v>0</v>
      </c>
      <c r="N45" s="60">
        <v>278490</v>
      </c>
      <c r="O45" s="64">
        <v>55200</v>
      </c>
    </row>
    <row r="46" spans="1:15" ht="12" thickBot="1" x14ac:dyDescent="0.25">
      <c r="A46" s="56" t="s">
        <v>288</v>
      </c>
      <c r="B46" s="57">
        <v>269575</v>
      </c>
      <c r="C46" s="58">
        <v>43584</v>
      </c>
      <c r="D46" s="59" t="s">
        <v>459</v>
      </c>
      <c r="E46" s="59" t="s">
        <v>460</v>
      </c>
      <c r="F46" s="60">
        <v>108050</v>
      </c>
      <c r="G46" s="61" t="s">
        <v>461</v>
      </c>
      <c r="H46" s="62">
        <v>692</v>
      </c>
      <c r="I46" s="63">
        <v>43605</v>
      </c>
      <c r="J46" s="60">
        <v>41400</v>
      </c>
      <c r="K46" s="57">
        <v>0</v>
      </c>
      <c r="L46" s="57">
        <v>0</v>
      </c>
      <c r="M46" s="57">
        <v>0</v>
      </c>
      <c r="N46" s="60">
        <v>66650</v>
      </c>
      <c r="O46" s="64">
        <v>41400</v>
      </c>
    </row>
    <row r="47" spans="1:15" ht="12" thickBot="1" x14ac:dyDescent="0.25">
      <c r="A47" s="56" t="s">
        <v>288</v>
      </c>
      <c r="B47" s="57">
        <v>271842</v>
      </c>
      <c r="C47" s="58">
        <v>43609</v>
      </c>
      <c r="D47" s="59" t="s">
        <v>459</v>
      </c>
      <c r="E47" s="59" t="s">
        <v>460</v>
      </c>
      <c r="F47" s="60">
        <v>59810</v>
      </c>
      <c r="G47" s="61" t="s">
        <v>461</v>
      </c>
      <c r="H47" s="62">
        <v>785</v>
      </c>
      <c r="I47" s="63">
        <v>43636</v>
      </c>
      <c r="J47" s="57">
        <v>0</v>
      </c>
      <c r="K47" s="57">
        <v>0</v>
      </c>
      <c r="L47" s="57">
        <v>0</v>
      </c>
      <c r="M47" s="57">
        <v>0</v>
      </c>
      <c r="N47" s="57">
        <v>0</v>
      </c>
      <c r="O47" s="64">
        <v>59810</v>
      </c>
    </row>
    <row r="48" spans="1:15" ht="12" thickBot="1" x14ac:dyDescent="0.25">
      <c r="A48" s="56" t="s">
        <v>288</v>
      </c>
      <c r="B48" s="57">
        <v>271911</v>
      </c>
      <c r="C48" s="58">
        <v>43610</v>
      </c>
      <c r="D48" s="59" t="s">
        <v>459</v>
      </c>
      <c r="E48" s="59" t="s">
        <v>460</v>
      </c>
      <c r="F48" s="60">
        <v>225360</v>
      </c>
      <c r="G48" s="61" t="s">
        <v>461</v>
      </c>
      <c r="H48" s="62">
        <v>785</v>
      </c>
      <c r="I48" s="63">
        <v>43636</v>
      </c>
      <c r="J48" s="57">
        <v>0</v>
      </c>
      <c r="K48" s="57">
        <v>0</v>
      </c>
      <c r="L48" s="57">
        <v>0</v>
      </c>
      <c r="M48" s="57">
        <v>0</v>
      </c>
      <c r="N48" s="57">
        <v>0</v>
      </c>
      <c r="O48" s="64">
        <v>225360</v>
      </c>
    </row>
    <row r="49" spans="1:15" ht="12" thickBot="1" x14ac:dyDescent="0.25">
      <c r="A49" s="56" t="s">
        <v>288</v>
      </c>
      <c r="B49" s="57">
        <v>271921</v>
      </c>
      <c r="C49" s="58">
        <v>43610</v>
      </c>
      <c r="D49" s="59" t="s">
        <v>459</v>
      </c>
      <c r="E49" s="59" t="s">
        <v>462</v>
      </c>
      <c r="F49" s="60">
        <v>73570</v>
      </c>
      <c r="G49" s="61" t="s">
        <v>461</v>
      </c>
      <c r="H49" s="62">
        <v>786</v>
      </c>
      <c r="I49" s="63">
        <v>43636</v>
      </c>
      <c r="J49" s="57">
        <v>0</v>
      </c>
      <c r="K49" s="57">
        <v>0</v>
      </c>
      <c r="L49" s="57">
        <v>0</v>
      </c>
      <c r="M49" s="57">
        <v>0</v>
      </c>
      <c r="N49" s="57">
        <v>0</v>
      </c>
      <c r="O49" s="64">
        <v>73570</v>
      </c>
    </row>
    <row r="50" spans="1:15" ht="12" thickBot="1" x14ac:dyDescent="0.25">
      <c r="A50" s="56" t="s">
        <v>288</v>
      </c>
      <c r="B50" s="57">
        <v>272008</v>
      </c>
      <c r="C50" s="58">
        <v>43612</v>
      </c>
      <c r="D50" s="59" t="s">
        <v>459</v>
      </c>
      <c r="E50" s="59" t="s">
        <v>460</v>
      </c>
      <c r="F50" s="60">
        <v>54400</v>
      </c>
      <c r="G50" s="61" t="s">
        <v>461</v>
      </c>
      <c r="H50" s="62">
        <v>785</v>
      </c>
      <c r="I50" s="63">
        <v>43636</v>
      </c>
      <c r="J50" s="57">
        <v>0</v>
      </c>
      <c r="K50" s="57">
        <v>0</v>
      </c>
      <c r="L50" s="57">
        <v>0</v>
      </c>
      <c r="M50" s="57">
        <v>0</v>
      </c>
      <c r="N50" s="57">
        <v>0</v>
      </c>
      <c r="O50" s="64">
        <v>54400</v>
      </c>
    </row>
    <row r="51" spans="1:15" ht="12" thickBot="1" x14ac:dyDescent="0.25">
      <c r="A51" s="56" t="s">
        <v>288</v>
      </c>
      <c r="B51" s="57">
        <v>272034</v>
      </c>
      <c r="C51" s="58">
        <v>43612</v>
      </c>
      <c r="D51" s="59" t="s">
        <v>459</v>
      </c>
      <c r="E51" s="59" t="s">
        <v>460</v>
      </c>
      <c r="F51" s="60">
        <v>54400</v>
      </c>
      <c r="G51" s="61" t="s">
        <v>461</v>
      </c>
      <c r="H51" s="62">
        <v>785</v>
      </c>
      <c r="I51" s="63">
        <v>43636</v>
      </c>
      <c r="J51" s="57">
        <v>0</v>
      </c>
      <c r="K51" s="57">
        <v>0</v>
      </c>
      <c r="L51" s="57">
        <v>0</v>
      </c>
      <c r="M51" s="57">
        <v>0</v>
      </c>
      <c r="N51" s="57">
        <v>0</v>
      </c>
      <c r="O51" s="64">
        <v>54400</v>
      </c>
    </row>
    <row r="52" spans="1:15" ht="12" thickBot="1" x14ac:dyDescent="0.25">
      <c r="A52" s="56" t="s">
        <v>288</v>
      </c>
      <c r="B52" s="57">
        <v>272775</v>
      </c>
      <c r="C52" s="58">
        <v>43620</v>
      </c>
      <c r="D52" s="59" t="s">
        <v>459</v>
      </c>
      <c r="E52" s="59" t="s">
        <v>460</v>
      </c>
      <c r="F52" s="60">
        <v>108830</v>
      </c>
      <c r="G52" s="61" t="s">
        <v>461</v>
      </c>
      <c r="H52" s="62">
        <v>849</v>
      </c>
      <c r="I52" s="63">
        <v>43666</v>
      </c>
      <c r="J52" s="57">
        <v>0</v>
      </c>
      <c r="K52" s="57">
        <v>0</v>
      </c>
      <c r="L52" s="57">
        <v>0</v>
      </c>
      <c r="M52" s="57">
        <v>0</v>
      </c>
      <c r="N52" s="57">
        <v>0</v>
      </c>
      <c r="O52" s="64">
        <v>108830</v>
      </c>
    </row>
    <row r="53" spans="1:15" ht="12" thickBot="1" x14ac:dyDescent="0.25">
      <c r="A53" s="56" t="s">
        <v>288</v>
      </c>
      <c r="B53" s="57">
        <v>273212</v>
      </c>
      <c r="C53" s="58">
        <v>43624</v>
      </c>
      <c r="D53" s="59" t="s">
        <v>459</v>
      </c>
      <c r="E53" s="59" t="s">
        <v>460</v>
      </c>
      <c r="F53" s="60">
        <v>61810</v>
      </c>
      <c r="G53" s="61" t="s">
        <v>461</v>
      </c>
      <c r="H53" s="62">
        <v>849</v>
      </c>
      <c r="I53" s="63">
        <v>43666</v>
      </c>
      <c r="J53" s="57">
        <v>0</v>
      </c>
      <c r="K53" s="57">
        <v>0</v>
      </c>
      <c r="L53" s="57">
        <v>0</v>
      </c>
      <c r="M53" s="57">
        <v>0</v>
      </c>
      <c r="N53" s="57">
        <v>0</v>
      </c>
      <c r="O53" s="64">
        <v>61810</v>
      </c>
    </row>
    <row r="54" spans="1:15" ht="12" thickBot="1" x14ac:dyDescent="0.25">
      <c r="A54" s="56" t="s">
        <v>288</v>
      </c>
      <c r="B54" s="57">
        <v>273252</v>
      </c>
      <c r="C54" s="58">
        <v>43624</v>
      </c>
      <c r="D54" s="59" t="s">
        <v>459</v>
      </c>
      <c r="E54" s="59" t="s">
        <v>460</v>
      </c>
      <c r="F54" s="60">
        <v>263885</v>
      </c>
      <c r="G54" s="61" t="s">
        <v>461</v>
      </c>
      <c r="H54" s="62">
        <v>849</v>
      </c>
      <c r="I54" s="63">
        <v>43666</v>
      </c>
      <c r="J54" s="57">
        <v>0</v>
      </c>
      <c r="K54" s="57">
        <v>0</v>
      </c>
      <c r="L54" s="57">
        <v>0</v>
      </c>
      <c r="M54" s="57">
        <v>0</v>
      </c>
      <c r="N54" s="57">
        <v>0</v>
      </c>
      <c r="O54" s="64">
        <v>263885</v>
      </c>
    </row>
    <row r="55" spans="1:15" ht="12" thickBot="1" x14ac:dyDescent="0.25">
      <c r="A55" s="56" t="s">
        <v>288</v>
      </c>
      <c r="B55" s="57">
        <v>273844</v>
      </c>
      <c r="C55" s="58">
        <v>43629</v>
      </c>
      <c r="D55" s="59" t="s">
        <v>459</v>
      </c>
      <c r="E55" s="59" t="s">
        <v>460</v>
      </c>
      <c r="F55" s="60">
        <v>102870</v>
      </c>
      <c r="G55" s="61" t="s">
        <v>461</v>
      </c>
      <c r="H55" s="62">
        <v>849</v>
      </c>
      <c r="I55" s="63">
        <v>43666</v>
      </c>
      <c r="J55" s="57">
        <v>0</v>
      </c>
      <c r="K55" s="57">
        <v>0</v>
      </c>
      <c r="L55" s="57">
        <v>0</v>
      </c>
      <c r="M55" s="57">
        <v>0</v>
      </c>
      <c r="N55" s="57">
        <v>0</v>
      </c>
      <c r="O55" s="64">
        <v>102870</v>
      </c>
    </row>
    <row r="56" spans="1:15" ht="12" thickBot="1" x14ac:dyDescent="0.25">
      <c r="A56" s="56" t="s">
        <v>288</v>
      </c>
      <c r="B56" s="57">
        <v>274127</v>
      </c>
      <c r="C56" s="58">
        <v>43633</v>
      </c>
      <c r="D56" s="59" t="s">
        <v>459</v>
      </c>
      <c r="E56" s="59" t="s">
        <v>460</v>
      </c>
      <c r="F56" s="60">
        <v>93670</v>
      </c>
      <c r="G56" s="61" t="s">
        <v>461</v>
      </c>
      <c r="H56" s="62">
        <v>849</v>
      </c>
      <c r="I56" s="63">
        <v>43666</v>
      </c>
      <c r="J56" s="57">
        <v>0</v>
      </c>
      <c r="K56" s="57">
        <v>0</v>
      </c>
      <c r="L56" s="57">
        <v>0</v>
      </c>
      <c r="M56" s="57">
        <v>0</v>
      </c>
      <c r="N56" s="57">
        <v>0</v>
      </c>
      <c r="O56" s="64">
        <v>93670</v>
      </c>
    </row>
    <row r="57" spans="1:15" ht="12" thickBot="1" x14ac:dyDescent="0.25">
      <c r="A57" s="56" t="s">
        <v>288</v>
      </c>
      <c r="B57" s="57">
        <v>274255</v>
      </c>
      <c r="C57" s="58">
        <v>43634</v>
      </c>
      <c r="D57" s="59" t="s">
        <v>459</v>
      </c>
      <c r="E57" s="59" t="s">
        <v>460</v>
      </c>
      <c r="F57" s="60">
        <v>59240</v>
      </c>
      <c r="G57" s="61" t="s">
        <v>461</v>
      </c>
      <c r="H57" s="62">
        <v>849</v>
      </c>
      <c r="I57" s="63">
        <v>43666</v>
      </c>
      <c r="J57" s="57">
        <v>0</v>
      </c>
      <c r="K57" s="57">
        <v>0</v>
      </c>
      <c r="L57" s="57">
        <v>0</v>
      </c>
      <c r="M57" s="57">
        <v>0</v>
      </c>
      <c r="N57" s="57">
        <v>0</v>
      </c>
      <c r="O57" s="64">
        <v>59240</v>
      </c>
    </row>
    <row r="58" spans="1:15" ht="12" thickBot="1" x14ac:dyDescent="0.25">
      <c r="A58" s="56" t="s">
        <v>288</v>
      </c>
      <c r="B58" s="57">
        <v>274541</v>
      </c>
      <c r="C58" s="58">
        <v>43637</v>
      </c>
      <c r="D58" s="59" t="s">
        <v>459</v>
      </c>
      <c r="E58" s="59" t="s">
        <v>460</v>
      </c>
      <c r="F58" s="60">
        <v>64150</v>
      </c>
      <c r="G58" s="61" t="s">
        <v>461</v>
      </c>
      <c r="H58" s="62">
        <v>849</v>
      </c>
      <c r="I58" s="63">
        <v>43666</v>
      </c>
      <c r="J58" s="57">
        <v>0</v>
      </c>
      <c r="K58" s="57">
        <v>0</v>
      </c>
      <c r="L58" s="57">
        <v>0</v>
      </c>
      <c r="M58" s="57">
        <v>0</v>
      </c>
      <c r="N58" s="57">
        <v>0</v>
      </c>
      <c r="O58" s="64">
        <v>64150</v>
      </c>
    </row>
    <row r="59" spans="1:15" ht="12" thickBot="1" x14ac:dyDescent="0.25">
      <c r="A59" s="56" t="s">
        <v>288</v>
      </c>
      <c r="B59" s="57">
        <v>274579</v>
      </c>
      <c r="C59" s="58">
        <v>43637</v>
      </c>
      <c r="D59" s="59" t="s">
        <v>459</v>
      </c>
      <c r="E59" s="59" t="s">
        <v>460</v>
      </c>
      <c r="F59" s="60">
        <v>56170</v>
      </c>
      <c r="G59" s="61" t="s">
        <v>461</v>
      </c>
      <c r="H59" s="62">
        <v>849</v>
      </c>
      <c r="I59" s="63">
        <v>43666</v>
      </c>
      <c r="J59" s="57">
        <v>0</v>
      </c>
      <c r="K59" s="57">
        <v>0</v>
      </c>
      <c r="L59" s="57">
        <v>0</v>
      </c>
      <c r="M59" s="57">
        <v>0</v>
      </c>
      <c r="N59" s="57">
        <v>0</v>
      </c>
      <c r="O59" s="64">
        <v>56170</v>
      </c>
    </row>
    <row r="60" spans="1:15" ht="12" thickBot="1" x14ac:dyDescent="0.25">
      <c r="A60" s="56" t="s">
        <v>288</v>
      </c>
      <c r="B60" s="57">
        <v>274580</v>
      </c>
      <c r="C60" s="58">
        <v>43637</v>
      </c>
      <c r="D60" s="59" t="s">
        <v>459</v>
      </c>
      <c r="E60" s="59" t="s">
        <v>462</v>
      </c>
      <c r="F60" s="60">
        <v>184540</v>
      </c>
      <c r="G60" s="61" t="s">
        <v>461</v>
      </c>
      <c r="H60" s="62">
        <v>878</v>
      </c>
      <c r="I60" s="63">
        <v>43666</v>
      </c>
      <c r="J60" s="57">
        <v>0</v>
      </c>
      <c r="K60" s="57">
        <v>0</v>
      </c>
      <c r="L60" s="57">
        <v>0</v>
      </c>
      <c r="M60" s="57">
        <v>0</v>
      </c>
      <c r="N60" s="57">
        <v>0</v>
      </c>
      <c r="O60" s="64">
        <v>184540</v>
      </c>
    </row>
    <row r="61" spans="1:15" ht="12" thickBot="1" x14ac:dyDescent="0.25">
      <c r="A61" s="56" t="s">
        <v>288</v>
      </c>
      <c r="B61" s="57">
        <v>274955</v>
      </c>
      <c r="C61" s="58">
        <v>43642</v>
      </c>
      <c r="D61" s="59" t="s">
        <v>459</v>
      </c>
      <c r="E61" s="59" t="s">
        <v>460</v>
      </c>
      <c r="F61" s="60">
        <v>27800</v>
      </c>
      <c r="G61" s="61" t="s">
        <v>461</v>
      </c>
      <c r="H61" s="62">
        <v>849</v>
      </c>
      <c r="I61" s="63">
        <v>43666</v>
      </c>
      <c r="J61" s="57">
        <v>0</v>
      </c>
      <c r="K61" s="57">
        <v>0</v>
      </c>
      <c r="L61" s="57">
        <v>0</v>
      </c>
      <c r="M61" s="57">
        <v>0</v>
      </c>
      <c r="N61" s="57">
        <v>0</v>
      </c>
      <c r="O61" s="64">
        <v>27800</v>
      </c>
    </row>
    <row r="62" spans="1:15" ht="12" thickBot="1" x14ac:dyDescent="0.25">
      <c r="A62" s="56" t="s">
        <v>288</v>
      </c>
      <c r="B62" s="57">
        <v>275292</v>
      </c>
      <c r="C62" s="58">
        <v>43645</v>
      </c>
      <c r="D62" s="59" t="s">
        <v>459</v>
      </c>
      <c r="E62" s="59" t="s">
        <v>462</v>
      </c>
      <c r="F62" s="60">
        <v>58960</v>
      </c>
      <c r="G62" s="61" t="s">
        <v>461</v>
      </c>
      <c r="H62" s="62">
        <v>878</v>
      </c>
      <c r="I62" s="63">
        <v>43666</v>
      </c>
      <c r="J62" s="57">
        <v>0</v>
      </c>
      <c r="K62" s="57">
        <v>0</v>
      </c>
      <c r="L62" s="57">
        <v>0</v>
      </c>
      <c r="M62" s="57">
        <v>0</v>
      </c>
      <c r="N62" s="57">
        <v>0</v>
      </c>
      <c r="O62" s="64">
        <v>58960</v>
      </c>
    </row>
    <row r="63" spans="1:15" ht="12" thickBot="1" x14ac:dyDescent="0.25">
      <c r="A63" s="56" t="s">
        <v>288</v>
      </c>
      <c r="B63" s="57">
        <v>276876</v>
      </c>
      <c r="C63" s="58">
        <v>43664</v>
      </c>
      <c r="D63" s="59" t="s">
        <v>459</v>
      </c>
      <c r="E63" s="59" t="s">
        <v>460</v>
      </c>
      <c r="F63" s="60">
        <v>56170</v>
      </c>
      <c r="G63" s="61" t="s">
        <v>461</v>
      </c>
      <c r="H63" s="62">
        <v>926</v>
      </c>
      <c r="I63" s="63">
        <v>43696</v>
      </c>
      <c r="J63" s="57">
        <v>0</v>
      </c>
      <c r="K63" s="57">
        <v>0</v>
      </c>
      <c r="L63" s="57">
        <v>0</v>
      </c>
      <c r="M63" s="57">
        <v>0</v>
      </c>
      <c r="N63" s="57">
        <v>0</v>
      </c>
      <c r="O63" s="64">
        <v>56170</v>
      </c>
    </row>
    <row r="64" spans="1:15" ht="12" thickBot="1" x14ac:dyDescent="0.25">
      <c r="A64" s="56" t="s">
        <v>288</v>
      </c>
      <c r="B64" s="57">
        <v>276971</v>
      </c>
      <c r="C64" s="58">
        <v>43665</v>
      </c>
      <c r="D64" s="59" t="s">
        <v>459</v>
      </c>
      <c r="E64" s="59" t="s">
        <v>460</v>
      </c>
      <c r="F64" s="60">
        <v>54400</v>
      </c>
      <c r="G64" s="61" t="s">
        <v>461</v>
      </c>
      <c r="H64" s="62">
        <v>926</v>
      </c>
      <c r="I64" s="63">
        <v>43696</v>
      </c>
      <c r="J64" s="57">
        <v>0</v>
      </c>
      <c r="K64" s="57">
        <v>0</v>
      </c>
      <c r="L64" s="57">
        <v>0</v>
      </c>
      <c r="M64" s="57">
        <v>0</v>
      </c>
      <c r="N64" s="57">
        <v>0</v>
      </c>
      <c r="O64" s="64">
        <v>54400</v>
      </c>
    </row>
    <row r="65" spans="1:15" ht="12" thickBot="1" x14ac:dyDescent="0.25">
      <c r="A65" s="56" t="s">
        <v>288</v>
      </c>
      <c r="B65" s="57">
        <v>279023</v>
      </c>
      <c r="C65" s="58">
        <v>43691</v>
      </c>
      <c r="D65" s="59" t="s">
        <v>459</v>
      </c>
      <c r="E65" s="59" t="s">
        <v>462</v>
      </c>
      <c r="F65" s="60">
        <v>118610</v>
      </c>
      <c r="G65" s="61" t="s">
        <v>461</v>
      </c>
      <c r="H65" s="62">
        <v>1014</v>
      </c>
      <c r="I65" s="63">
        <v>43728</v>
      </c>
      <c r="J65" s="60">
        <v>118610</v>
      </c>
      <c r="K65" s="57">
        <v>0</v>
      </c>
      <c r="L65" s="57">
        <v>0</v>
      </c>
      <c r="M65" s="57">
        <v>0</v>
      </c>
      <c r="N65" s="57">
        <v>0</v>
      </c>
      <c r="O65" s="64">
        <v>118610</v>
      </c>
    </row>
    <row r="66" spans="1:15" ht="12" thickBot="1" x14ac:dyDescent="0.25">
      <c r="A66" s="56" t="s">
        <v>288</v>
      </c>
      <c r="B66" s="57">
        <v>279273</v>
      </c>
      <c r="C66" s="58">
        <v>43695</v>
      </c>
      <c r="D66" s="59" t="s">
        <v>459</v>
      </c>
      <c r="E66" s="59" t="s">
        <v>460</v>
      </c>
      <c r="F66" s="60">
        <v>201945</v>
      </c>
      <c r="G66" s="61" t="s">
        <v>461</v>
      </c>
      <c r="H66" s="62">
        <v>991</v>
      </c>
      <c r="I66" s="63">
        <v>43728</v>
      </c>
      <c r="J66" s="57">
        <v>0</v>
      </c>
      <c r="K66" s="60">
        <v>201945</v>
      </c>
      <c r="L66" s="57">
        <v>0</v>
      </c>
      <c r="M66" s="57">
        <v>0</v>
      </c>
      <c r="N66" s="57">
        <v>0</v>
      </c>
      <c r="O66" s="64">
        <v>201945</v>
      </c>
    </row>
    <row r="67" spans="1:15" ht="12" thickBot="1" x14ac:dyDescent="0.25">
      <c r="A67" s="56" t="s">
        <v>288</v>
      </c>
      <c r="B67" s="57">
        <v>279330</v>
      </c>
      <c r="C67" s="58">
        <v>43696</v>
      </c>
      <c r="D67" s="59" t="s">
        <v>459</v>
      </c>
      <c r="E67" s="59" t="s">
        <v>460</v>
      </c>
      <c r="F67" s="60">
        <v>301280</v>
      </c>
      <c r="G67" s="61" t="s">
        <v>461</v>
      </c>
      <c r="H67" s="62">
        <v>991</v>
      </c>
      <c r="I67" s="63">
        <v>43728</v>
      </c>
      <c r="J67" s="60">
        <v>301280</v>
      </c>
      <c r="K67" s="57">
        <v>0</v>
      </c>
      <c r="L67" s="57">
        <v>0</v>
      </c>
      <c r="M67" s="57">
        <v>0</v>
      </c>
      <c r="N67" s="57">
        <v>0</v>
      </c>
      <c r="O67" s="64">
        <v>301280</v>
      </c>
    </row>
    <row r="68" spans="1:15" ht="12" thickBot="1" x14ac:dyDescent="0.25">
      <c r="A68" s="56" t="s">
        <v>288</v>
      </c>
      <c r="B68" s="57">
        <v>279442</v>
      </c>
      <c r="C68" s="58">
        <v>43697</v>
      </c>
      <c r="D68" s="59" t="s">
        <v>459</v>
      </c>
      <c r="E68" s="59" t="s">
        <v>462</v>
      </c>
      <c r="F68" s="60">
        <v>54400</v>
      </c>
      <c r="G68" s="61" t="s">
        <v>461</v>
      </c>
      <c r="H68" s="62">
        <v>1014</v>
      </c>
      <c r="I68" s="63">
        <v>43728</v>
      </c>
      <c r="J68" s="60">
        <v>54400</v>
      </c>
      <c r="K68" s="57">
        <v>0</v>
      </c>
      <c r="L68" s="57">
        <v>0</v>
      </c>
      <c r="M68" s="57">
        <v>0</v>
      </c>
      <c r="N68" s="57">
        <v>0</v>
      </c>
      <c r="O68" s="64">
        <v>54400</v>
      </c>
    </row>
    <row r="69" spans="1:15" ht="12" thickBot="1" x14ac:dyDescent="0.25">
      <c r="A69" s="56" t="s">
        <v>288</v>
      </c>
      <c r="B69" s="57">
        <v>279615</v>
      </c>
      <c r="C69" s="58">
        <v>43699</v>
      </c>
      <c r="D69" s="59" t="s">
        <v>459</v>
      </c>
      <c r="E69" s="59" t="s">
        <v>462</v>
      </c>
      <c r="F69" s="60">
        <v>184810</v>
      </c>
      <c r="G69" s="61" t="s">
        <v>461</v>
      </c>
      <c r="H69" s="62">
        <v>1014</v>
      </c>
      <c r="I69" s="63">
        <v>43728</v>
      </c>
      <c r="J69" s="60">
        <v>184810</v>
      </c>
      <c r="K69" s="57">
        <v>0</v>
      </c>
      <c r="L69" s="57">
        <v>0</v>
      </c>
      <c r="M69" s="57">
        <v>0</v>
      </c>
      <c r="N69" s="57">
        <v>0</v>
      </c>
      <c r="O69" s="64">
        <v>184810</v>
      </c>
    </row>
    <row r="70" spans="1:15" ht="12" thickBot="1" x14ac:dyDescent="0.25">
      <c r="A70" s="56" t="s">
        <v>288</v>
      </c>
      <c r="B70" s="57">
        <v>279649</v>
      </c>
      <c r="C70" s="58">
        <v>43699</v>
      </c>
      <c r="D70" s="59" t="s">
        <v>459</v>
      </c>
      <c r="E70" s="59" t="s">
        <v>460</v>
      </c>
      <c r="F70" s="60">
        <v>284714</v>
      </c>
      <c r="G70" s="61" t="s">
        <v>461</v>
      </c>
      <c r="H70" s="62">
        <v>991</v>
      </c>
      <c r="I70" s="63">
        <v>43728</v>
      </c>
      <c r="J70" s="57">
        <v>0</v>
      </c>
      <c r="K70" s="57">
        <v>0</v>
      </c>
      <c r="L70" s="57">
        <v>0</v>
      </c>
      <c r="M70" s="57">
        <v>0</v>
      </c>
      <c r="N70" s="57">
        <v>0</v>
      </c>
      <c r="O70" s="64">
        <v>284714</v>
      </c>
    </row>
    <row r="71" spans="1:15" ht="12" thickBot="1" x14ac:dyDescent="0.25">
      <c r="A71" s="56" t="s">
        <v>288</v>
      </c>
      <c r="B71" s="57">
        <v>279818</v>
      </c>
      <c r="C71" s="58">
        <v>43702</v>
      </c>
      <c r="D71" s="59" t="s">
        <v>459</v>
      </c>
      <c r="E71" s="59" t="s">
        <v>460</v>
      </c>
      <c r="F71" s="60">
        <v>104137</v>
      </c>
      <c r="G71" s="61" t="s">
        <v>461</v>
      </c>
      <c r="H71" s="62">
        <v>991</v>
      </c>
      <c r="I71" s="63">
        <v>43728</v>
      </c>
      <c r="J71" s="60">
        <v>104137</v>
      </c>
      <c r="K71" s="57">
        <v>0</v>
      </c>
      <c r="L71" s="57">
        <v>0</v>
      </c>
      <c r="M71" s="57">
        <v>0</v>
      </c>
      <c r="N71" s="57">
        <v>0</v>
      </c>
      <c r="O71" s="64">
        <v>104137</v>
      </c>
    </row>
    <row r="72" spans="1:15" ht="12" thickBot="1" x14ac:dyDescent="0.25">
      <c r="A72" s="56" t="s">
        <v>288</v>
      </c>
      <c r="B72" s="57">
        <v>280204</v>
      </c>
      <c r="C72" s="58">
        <v>43706</v>
      </c>
      <c r="D72" s="59" t="s">
        <v>459</v>
      </c>
      <c r="E72" s="59" t="s">
        <v>460</v>
      </c>
      <c r="F72" s="60">
        <v>59240</v>
      </c>
      <c r="G72" s="61" t="s">
        <v>461</v>
      </c>
      <c r="H72" s="62">
        <v>991</v>
      </c>
      <c r="I72" s="63">
        <v>43728</v>
      </c>
      <c r="J72" s="60">
        <v>59240</v>
      </c>
      <c r="K72" s="57">
        <v>0</v>
      </c>
      <c r="L72" s="57">
        <v>0</v>
      </c>
      <c r="M72" s="57">
        <v>0</v>
      </c>
      <c r="N72" s="57">
        <v>0</v>
      </c>
      <c r="O72" s="64">
        <v>59240</v>
      </c>
    </row>
    <row r="73" spans="1:15" ht="12" thickBot="1" x14ac:dyDescent="0.25">
      <c r="A73" s="56" t="s">
        <v>288</v>
      </c>
      <c r="B73" s="57">
        <v>281297</v>
      </c>
      <c r="C73" s="58">
        <v>43718</v>
      </c>
      <c r="D73" s="59" t="s">
        <v>459</v>
      </c>
      <c r="E73" s="59" t="s">
        <v>460</v>
      </c>
      <c r="F73" s="60">
        <v>99265</v>
      </c>
      <c r="G73" s="61" t="s">
        <v>461</v>
      </c>
      <c r="H73" s="62">
        <v>1058</v>
      </c>
      <c r="I73" s="63">
        <v>43770</v>
      </c>
      <c r="J73" s="57">
        <v>0</v>
      </c>
      <c r="K73" s="57">
        <v>0</v>
      </c>
      <c r="L73" s="57">
        <v>0</v>
      </c>
      <c r="M73" s="57">
        <v>0</v>
      </c>
      <c r="N73" s="57">
        <v>0</v>
      </c>
      <c r="O73" s="64">
        <v>99265</v>
      </c>
    </row>
    <row r="74" spans="1:15" ht="12" thickBot="1" x14ac:dyDescent="0.25">
      <c r="A74" s="56" t="s">
        <v>288</v>
      </c>
      <c r="B74" s="57">
        <v>281315</v>
      </c>
      <c r="C74" s="58">
        <v>43719</v>
      </c>
      <c r="D74" s="59" t="s">
        <v>459</v>
      </c>
      <c r="E74" s="59" t="s">
        <v>460</v>
      </c>
      <c r="F74" s="60">
        <v>54400</v>
      </c>
      <c r="G74" s="61" t="s">
        <v>461</v>
      </c>
      <c r="H74" s="62">
        <v>1058</v>
      </c>
      <c r="I74" s="63">
        <v>43770</v>
      </c>
      <c r="J74" s="57">
        <v>0</v>
      </c>
      <c r="K74" s="57">
        <v>0</v>
      </c>
      <c r="L74" s="57">
        <v>0</v>
      </c>
      <c r="M74" s="57">
        <v>0</v>
      </c>
      <c r="N74" s="57">
        <v>0</v>
      </c>
      <c r="O74" s="64">
        <v>54400</v>
      </c>
    </row>
    <row r="75" spans="1:15" ht="12" thickBot="1" x14ac:dyDescent="0.25">
      <c r="A75" s="56" t="s">
        <v>288</v>
      </c>
      <c r="B75" s="57">
        <v>282066</v>
      </c>
      <c r="C75" s="58">
        <v>43727</v>
      </c>
      <c r="D75" s="59" t="s">
        <v>459</v>
      </c>
      <c r="E75" s="59" t="s">
        <v>460</v>
      </c>
      <c r="F75" s="60">
        <v>64150</v>
      </c>
      <c r="G75" s="61" t="s">
        <v>461</v>
      </c>
      <c r="H75" s="62">
        <v>1058</v>
      </c>
      <c r="I75" s="63">
        <v>43770</v>
      </c>
      <c r="J75" s="57">
        <v>0</v>
      </c>
      <c r="K75" s="57">
        <v>0</v>
      </c>
      <c r="L75" s="57">
        <v>0</v>
      </c>
      <c r="M75" s="57">
        <v>0</v>
      </c>
      <c r="N75" s="57">
        <v>0</v>
      </c>
      <c r="O75" s="64">
        <v>64150</v>
      </c>
    </row>
    <row r="76" spans="1:15" ht="12" thickBot="1" x14ac:dyDescent="0.25">
      <c r="A76" s="56" t="s">
        <v>288</v>
      </c>
      <c r="B76" s="57">
        <v>282095</v>
      </c>
      <c r="C76" s="58">
        <v>43727</v>
      </c>
      <c r="D76" s="59" t="s">
        <v>459</v>
      </c>
      <c r="E76" s="59" t="s">
        <v>460</v>
      </c>
      <c r="F76" s="60">
        <v>64150</v>
      </c>
      <c r="G76" s="61" t="s">
        <v>461</v>
      </c>
      <c r="H76" s="62">
        <v>1058</v>
      </c>
      <c r="I76" s="63">
        <v>43770</v>
      </c>
      <c r="J76" s="57">
        <v>0</v>
      </c>
      <c r="K76" s="57">
        <v>0</v>
      </c>
      <c r="L76" s="57">
        <v>0</v>
      </c>
      <c r="M76" s="57">
        <v>0</v>
      </c>
      <c r="N76" s="57">
        <v>0</v>
      </c>
      <c r="O76" s="64">
        <v>64150</v>
      </c>
    </row>
    <row r="77" spans="1:15" ht="12" thickBot="1" x14ac:dyDescent="0.25">
      <c r="A77" s="56" t="s">
        <v>288</v>
      </c>
      <c r="B77" s="57">
        <v>282134</v>
      </c>
      <c r="C77" s="58">
        <v>43727</v>
      </c>
      <c r="D77" s="59" t="s">
        <v>459</v>
      </c>
      <c r="E77" s="59" t="s">
        <v>462</v>
      </c>
      <c r="F77" s="60">
        <v>60040</v>
      </c>
      <c r="G77" s="61" t="s">
        <v>461</v>
      </c>
      <c r="H77" s="62">
        <v>1088</v>
      </c>
      <c r="I77" s="63">
        <v>43758</v>
      </c>
      <c r="J77" s="57">
        <v>0</v>
      </c>
      <c r="K77" s="57">
        <v>0</v>
      </c>
      <c r="L77" s="57">
        <v>0</v>
      </c>
      <c r="M77" s="57">
        <v>0</v>
      </c>
      <c r="N77" s="57">
        <v>0</v>
      </c>
      <c r="O77" s="64">
        <v>60040</v>
      </c>
    </row>
    <row r="78" spans="1:15" ht="12" thickBot="1" x14ac:dyDescent="0.25">
      <c r="A78" s="56" t="s">
        <v>288</v>
      </c>
      <c r="B78" s="57">
        <v>282172</v>
      </c>
      <c r="C78" s="58">
        <v>43728</v>
      </c>
      <c r="D78" s="59" t="s">
        <v>459</v>
      </c>
      <c r="E78" s="59" t="s">
        <v>462</v>
      </c>
      <c r="F78" s="60">
        <v>105940</v>
      </c>
      <c r="G78" s="61" t="s">
        <v>461</v>
      </c>
      <c r="H78" s="62">
        <v>1088</v>
      </c>
      <c r="I78" s="63">
        <v>43758</v>
      </c>
      <c r="J78" s="57">
        <v>0</v>
      </c>
      <c r="K78" s="57">
        <v>0</v>
      </c>
      <c r="L78" s="57">
        <v>0</v>
      </c>
      <c r="M78" s="57">
        <v>0</v>
      </c>
      <c r="N78" s="57">
        <v>0</v>
      </c>
      <c r="O78" s="64">
        <v>105940</v>
      </c>
    </row>
    <row r="79" spans="1:15" ht="12" thickBot="1" x14ac:dyDescent="0.25">
      <c r="A79" s="56" t="s">
        <v>288</v>
      </c>
      <c r="B79" s="57">
        <v>282288</v>
      </c>
      <c r="C79" s="58">
        <v>43730</v>
      </c>
      <c r="D79" s="59" t="s">
        <v>459</v>
      </c>
      <c r="E79" s="59" t="s">
        <v>462</v>
      </c>
      <c r="F79" s="60">
        <v>54400</v>
      </c>
      <c r="G79" s="61" t="s">
        <v>461</v>
      </c>
      <c r="H79" s="62">
        <v>1088</v>
      </c>
      <c r="I79" s="63">
        <v>43758</v>
      </c>
      <c r="J79" s="57">
        <v>0</v>
      </c>
      <c r="K79" s="57">
        <v>0</v>
      </c>
      <c r="L79" s="57">
        <v>0</v>
      </c>
      <c r="M79" s="57">
        <v>0</v>
      </c>
      <c r="N79" s="57">
        <v>0</v>
      </c>
      <c r="O79" s="64">
        <v>54400</v>
      </c>
    </row>
    <row r="80" spans="1:15" ht="12" thickBot="1" x14ac:dyDescent="0.25">
      <c r="A80" s="56" t="s">
        <v>288</v>
      </c>
      <c r="B80" s="57">
        <v>282296</v>
      </c>
      <c r="C80" s="58">
        <v>43730</v>
      </c>
      <c r="D80" s="59" t="s">
        <v>459</v>
      </c>
      <c r="E80" s="59" t="s">
        <v>460</v>
      </c>
      <c r="F80" s="60">
        <v>56170</v>
      </c>
      <c r="G80" s="61" t="s">
        <v>461</v>
      </c>
      <c r="H80" s="62">
        <v>1058</v>
      </c>
      <c r="I80" s="63">
        <v>43770</v>
      </c>
      <c r="J80" s="57">
        <v>0</v>
      </c>
      <c r="K80" s="57">
        <v>0</v>
      </c>
      <c r="L80" s="57">
        <v>0</v>
      </c>
      <c r="M80" s="57">
        <v>0</v>
      </c>
      <c r="N80" s="57">
        <v>0</v>
      </c>
      <c r="O80" s="64">
        <v>56170</v>
      </c>
    </row>
    <row r="81" spans="1:15" ht="12" thickBot="1" x14ac:dyDescent="0.25">
      <c r="A81" s="56" t="s">
        <v>288</v>
      </c>
      <c r="B81" s="57">
        <v>282702</v>
      </c>
      <c r="C81" s="58">
        <v>43734</v>
      </c>
      <c r="D81" s="59" t="s">
        <v>459</v>
      </c>
      <c r="E81" s="59" t="s">
        <v>462</v>
      </c>
      <c r="F81" s="60">
        <v>76810</v>
      </c>
      <c r="G81" s="61" t="s">
        <v>461</v>
      </c>
      <c r="H81" s="62">
        <v>1088</v>
      </c>
      <c r="I81" s="63">
        <v>43758</v>
      </c>
      <c r="J81" s="57">
        <v>0</v>
      </c>
      <c r="K81" s="57">
        <v>0</v>
      </c>
      <c r="L81" s="57">
        <v>0</v>
      </c>
      <c r="M81" s="57">
        <v>0</v>
      </c>
      <c r="N81" s="57">
        <v>0</v>
      </c>
      <c r="O81" s="64">
        <v>76810</v>
      </c>
    </row>
    <row r="82" spans="1:15" ht="12" thickBot="1" x14ac:dyDescent="0.25">
      <c r="A82" s="56" t="s">
        <v>288</v>
      </c>
      <c r="B82" s="57">
        <v>282835</v>
      </c>
      <c r="C82" s="58">
        <v>43736</v>
      </c>
      <c r="D82" s="59" t="s">
        <v>459</v>
      </c>
      <c r="E82" s="59" t="s">
        <v>462</v>
      </c>
      <c r="F82" s="60">
        <v>279871</v>
      </c>
      <c r="G82" s="61" t="s">
        <v>461</v>
      </c>
      <c r="H82" s="62">
        <v>1088</v>
      </c>
      <c r="I82" s="63">
        <v>43758</v>
      </c>
      <c r="J82" s="57">
        <v>0</v>
      </c>
      <c r="K82" s="57">
        <v>0</v>
      </c>
      <c r="L82" s="57">
        <v>0</v>
      </c>
      <c r="M82" s="57">
        <v>0</v>
      </c>
      <c r="N82" s="57">
        <v>0</v>
      </c>
      <c r="O82" s="64">
        <v>279871</v>
      </c>
    </row>
    <row r="83" spans="1:15" ht="12" thickBot="1" x14ac:dyDescent="0.25">
      <c r="A83" s="56" t="s">
        <v>288</v>
      </c>
      <c r="B83" s="57">
        <v>284086</v>
      </c>
      <c r="C83" s="58">
        <v>43750</v>
      </c>
      <c r="D83" s="59" t="s">
        <v>459</v>
      </c>
      <c r="E83" s="59" t="s">
        <v>462</v>
      </c>
      <c r="F83" s="60">
        <v>127730</v>
      </c>
      <c r="G83" s="61" t="s">
        <v>461</v>
      </c>
      <c r="H83" s="62">
        <v>1160</v>
      </c>
      <c r="I83" s="63">
        <v>43789</v>
      </c>
      <c r="J83" s="57">
        <v>0</v>
      </c>
      <c r="K83" s="57">
        <v>0</v>
      </c>
      <c r="L83" s="57">
        <v>0</v>
      </c>
      <c r="M83" s="57">
        <v>0</v>
      </c>
      <c r="N83" s="57">
        <v>0</v>
      </c>
      <c r="O83" s="64">
        <v>127730</v>
      </c>
    </row>
    <row r="84" spans="1:15" ht="12" thickBot="1" x14ac:dyDescent="0.25">
      <c r="A84" s="56" t="s">
        <v>288</v>
      </c>
      <c r="B84" s="57">
        <v>284841</v>
      </c>
      <c r="C84" s="58">
        <v>43759</v>
      </c>
      <c r="D84" s="59" t="s">
        <v>459</v>
      </c>
      <c r="E84" s="59" t="s">
        <v>462</v>
      </c>
      <c r="F84" s="60">
        <v>59240</v>
      </c>
      <c r="G84" s="61" t="s">
        <v>461</v>
      </c>
      <c r="H84" s="62">
        <v>1160</v>
      </c>
      <c r="I84" s="63">
        <v>43789</v>
      </c>
      <c r="J84" s="57">
        <v>0</v>
      </c>
      <c r="K84" s="57">
        <v>0</v>
      </c>
      <c r="L84" s="57">
        <v>0</v>
      </c>
      <c r="M84" s="57">
        <v>0</v>
      </c>
      <c r="N84" s="57">
        <v>0</v>
      </c>
      <c r="O84" s="64">
        <v>59240</v>
      </c>
    </row>
    <row r="85" spans="1:15" ht="12" thickBot="1" x14ac:dyDescent="0.25">
      <c r="A85" s="56" t="s">
        <v>288</v>
      </c>
      <c r="B85" s="57">
        <v>284933</v>
      </c>
      <c r="C85" s="58">
        <v>43760</v>
      </c>
      <c r="D85" s="59" t="s">
        <v>459</v>
      </c>
      <c r="E85" s="59" t="s">
        <v>460</v>
      </c>
      <c r="F85" s="60">
        <v>268577</v>
      </c>
      <c r="G85" s="61" t="s">
        <v>461</v>
      </c>
      <c r="H85" s="62">
        <v>1139</v>
      </c>
      <c r="I85" s="63">
        <v>43789</v>
      </c>
      <c r="J85" s="57">
        <v>0</v>
      </c>
      <c r="K85" s="57">
        <v>0</v>
      </c>
      <c r="L85" s="57">
        <v>0</v>
      </c>
      <c r="M85" s="57">
        <v>0</v>
      </c>
      <c r="N85" s="57">
        <v>0</v>
      </c>
      <c r="O85" s="64">
        <v>268577</v>
      </c>
    </row>
    <row r="86" spans="1:15" ht="12" thickBot="1" x14ac:dyDescent="0.25">
      <c r="A86" s="56" t="s">
        <v>288</v>
      </c>
      <c r="B86" s="57">
        <v>285690</v>
      </c>
      <c r="C86" s="58">
        <v>43768</v>
      </c>
      <c r="D86" s="59" t="s">
        <v>459</v>
      </c>
      <c r="E86" s="59" t="s">
        <v>460</v>
      </c>
      <c r="F86" s="60">
        <v>59240</v>
      </c>
      <c r="G86" s="61" t="s">
        <v>461</v>
      </c>
      <c r="H86" s="62">
        <v>1139</v>
      </c>
      <c r="I86" s="63">
        <v>43789</v>
      </c>
      <c r="J86" s="57">
        <v>0</v>
      </c>
      <c r="K86" s="57">
        <v>0</v>
      </c>
      <c r="L86" s="57">
        <v>0</v>
      </c>
      <c r="M86" s="57">
        <v>0</v>
      </c>
      <c r="N86" s="57">
        <v>0</v>
      </c>
      <c r="O86" s="64">
        <v>59240</v>
      </c>
    </row>
    <row r="87" spans="1:15" ht="12" thickBot="1" x14ac:dyDescent="0.25">
      <c r="A87" s="56" t="s">
        <v>288</v>
      </c>
      <c r="B87" s="57">
        <v>286098</v>
      </c>
      <c r="C87" s="58">
        <v>43773</v>
      </c>
      <c r="D87" s="59" t="s">
        <v>459</v>
      </c>
      <c r="E87" s="59" t="s">
        <v>460</v>
      </c>
      <c r="F87" s="60">
        <v>624980</v>
      </c>
      <c r="G87" s="61" t="s">
        <v>461</v>
      </c>
      <c r="H87" s="62">
        <v>1196</v>
      </c>
      <c r="I87" s="63">
        <v>43819</v>
      </c>
      <c r="J87" s="57">
        <v>0</v>
      </c>
      <c r="K87" s="60">
        <v>318000</v>
      </c>
      <c r="L87" s="57">
        <v>0</v>
      </c>
      <c r="M87" s="57">
        <v>0</v>
      </c>
      <c r="N87" s="57">
        <v>0</v>
      </c>
      <c r="O87" s="64">
        <v>624980</v>
      </c>
    </row>
    <row r="88" spans="1:15" ht="12" thickBot="1" x14ac:dyDescent="0.25">
      <c r="A88" s="56" t="s">
        <v>288</v>
      </c>
      <c r="B88" s="57">
        <v>286717</v>
      </c>
      <c r="C88" s="58">
        <v>43781</v>
      </c>
      <c r="D88" s="59" t="s">
        <v>459</v>
      </c>
      <c r="E88" s="59" t="s">
        <v>460</v>
      </c>
      <c r="F88" s="60">
        <v>54400</v>
      </c>
      <c r="G88" s="61" t="s">
        <v>461</v>
      </c>
      <c r="H88" s="62">
        <v>1196</v>
      </c>
      <c r="I88" s="63">
        <v>43819</v>
      </c>
      <c r="J88" s="57">
        <v>0</v>
      </c>
      <c r="K88" s="57">
        <v>0</v>
      </c>
      <c r="L88" s="57">
        <v>0</v>
      </c>
      <c r="M88" s="57">
        <v>0</v>
      </c>
      <c r="N88" s="57">
        <v>0</v>
      </c>
      <c r="O88" s="64">
        <v>54400</v>
      </c>
    </row>
    <row r="89" spans="1:15" ht="12" thickBot="1" x14ac:dyDescent="0.25">
      <c r="A89" s="56" t="s">
        <v>288</v>
      </c>
      <c r="B89" s="57">
        <v>287251</v>
      </c>
      <c r="C89" s="58">
        <v>43787</v>
      </c>
      <c r="D89" s="59" t="s">
        <v>459</v>
      </c>
      <c r="E89" s="59" t="s">
        <v>462</v>
      </c>
      <c r="F89" s="60">
        <v>164050</v>
      </c>
      <c r="G89" s="61" t="s">
        <v>461</v>
      </c>
      <c r="H89" s="62">
        <v>1221</v>
      </c>
      <c r="I89" s="63">
        <v>43819</v>
      </c>
      <c r="J89" s="57">
        <v>0</v>
      </c>
      <c r="K89" s="57">
        <v>0</v>
      </c>
      <c r="L89" s="57">
        <v>0</v>
      </c>
      <c r="M89" s="57">
        <v>0</v>
      </c>
      <c r="N89" s="57">
        <v>0</v>
      </c>
      <c r="O89" s="64">
        <v>164050</v>
      </c>
    </row>
    <row r="90" spans="1:15" ht="12" thickBot="1" x14ac:dyDescent="0.25">
      <c r="A90" s="56" t="s">
        <v>288</v>
      </c>
      <c r="B90" s="57">
        <v>287729</v>
      </c>
      <c r="C90" s="58">
        <v>43791</v>
      </c>
      <c r="D90" s="59" t="s">
        <v>459</v>
      </c>
      <c r="E90" s="59" t="s">
        <v>460</v>
      </c>
      <c r="F90" s="60">
        <v>54400</v>
      </c>
      <c r="G90" s="61" t="s">
        <v>461</v>
      </c>
      <c r="H90" s="62">
        <v>1196</v>
      </c>
      <c r="I90" s="63">
        <v>43819</v>
      </c>
      <c r="J90" s="57">
        <v>0</v>
      </c>
      <c r="K90" s="57">
        <v>0</v>
      </c>
      <c r="L90" s="57">
        <v>0</v>
      </c>
      <c r="M90" s="57">
        <v>0</v>
      </c>
      <c r="N90" s="57">
        <v>0</v>
      </c>
      <c r="O90" s="64">
        <v>54400</v>
      </c>
    </row>
    <row r="91" spans="1:15" ht="12" thickBot="1" x14ac:dyDescent="0.25">
      <c r="A91" s="56" t="s">
        <v>288</v>
      </c>
      <c r="B91" s="57">
        <v>287766</v>
      </c>
      <c r="C91" s="58">
        <v>43792</v>
      </c>
      <c r="D91" s="59" t="s">
        <v>459</v>
      </c>
      <c r="E91" s="59" t="s">
        <v>460</v>
      </c>
      <c r="F91" s="60">
        <v>262625</v>
      </c>
      <c r="G91" s="61" t="s">
        <v>461</v>
      </c>
      <c r="H91" s="62">
        <v>1196</v>
      </c>
      <c r="I91" s="63">
        <v>43819</v>
      </c>
      <c r="J91" s="57">
        <v>0</v>
      </c>
      <c r="K91" s="57">
        <v>0</v>
      </c>
      <c r="L91" s="57">
        <v>0</v>
      </c>
      <c r="M91" s="57">
        <v>0</v>
      </c>
      <c r="N91" s="57">
        <v>0</v>
      </c>
      <c r="O91" s="64">
        <v>262625</v>
      </c>
    </row>
    <row r="92" spans="1:15" ht="12" thickBot="1" x14ac:dyDescent="0.25">
      <c r="A92" s="56" t="s">
        <v>288</v>
      </c>
      <c r="B92" s="57">
        <v>287853</v>
      </c>
      <c r="C92" s="58">
        <v>43793</v>
      </c>
      <c r="D92" s="59" t="s">
        <v>459</v>
      </c>
      <c r="E92" s="59" t="s">
        <v>460</v>
      </c>
      <c r="F92" s="60">
        <v>114300</v>
      </c>
      <c r="G92" s="61" t="s">
        <v>461</v>
      </c>
      <c r="H92" s="62">
        <v>1196</v>
      </c>
      <c r="I92" s="63">
        <v>43819</v>
      </c>
      <c r="J92" s="57">
        <v>0</v>
      </c>
      <c r="K92" s="57">
        <v>0</v>
      </c>
      <c r="L92" s="57">
        <v>0</v>
      </c>
      <c r="M92" s="57">
        <v>0</v>
      </c>
      <c r="N92" s="57">
        <v>0</v>
      </c>
      <c r="O92" s="64">
        <v>114300</v>
      </c>
    </row>
    <row r="93" spans="1:15" ht="12" thickBot="1" x14ac:dyDescent="0.25">
      <c r="A93" s="56" t="s">
        <v>288</v>
      </c>
      <c r="B93" s="57">
        <v>288137</v>
      </c>
      <c r="C93" s="58">
        <v>43796</v>
      </c>
      <c r="D93" s="59" t="s">
        <v>459</v>
      </c>
      <c r="E93" s="59" t="s">
        <v>460</v>
      </c>
      <c r="F93" s="60">
        <v>127740</v>
      </c>
      <c r="G93" s="61" t="s">
        <v>461</v>
      </c>
      <c r="H93" s="62">
        <v>1196</v>
      </c>
      <c r="I93" s="63">
        <v>43819</v>
      </c>
      <c r="J93" s="57">
        <v>0</v>
      </c>
      <c r="K93" s="57">
        <v>0</v>
      </c>
      <c r="L93" s="57">
        <v>0</v>
      </c>
      <c r="M93" s="57">
        <v>0</v>
      </c>
      <c r="N93" s="57">
        <v>0</v>
      </c>
      <c r="O93" s="64">
        <v>127740</v>
      </c>
    </row>
    <row r="94" spans="1:15" ht="12" thickBot="1" x14ac:dyDescent="0.25">
      <c r="A94" s="56" t="s">
        <v>288</v>
      </c>
      <c r="B94" s="57">
        <v>288687</v>
      </c>
      <c r="C94" s="58">
        <v>43803</v>
      </c>
      <c r="D94" s="59" t="s">
        <v>459</v>
      </c>
      <c r="E94" s="59" t="s">
        <v>460</v>
      </c>
      <c r="F94" s="60">
        <v>54400</v>
      </c>
      <c r="G94" s="61" t="s">
        <v>461</v>
      </c>
      <c r="H94" s="62">
        <v>1271</v>
      </c>
      <c r="I94" s="63">
        <v>43848</v>
      </c>
      <c r="J94" s="57">
        <v>0</v>
      </c>
      <c r="K94" s="57">
        <v>0</v>
      </c>
      <c r="L94" s="57">
        <v>0</v>
      </c>
      <c r="M94" s="57">
        <v>0</v>
      </c>
      <c r="N94" s="57">
        <v>0</v>
      </c>
      <c r="O94" s="64">
        <v>54400</v>
      </c>
    </row>
    <row r="95" spans="1:15" ht="12" thickBot="1" x14ac:dyDescent="0.25">
      <c r="A95" s="56" t="s">
        <v>288</v>
      </c>
      <c r="B95" s="57">
        <v>288771</v>
      </c>
      <c r="C95" s="58">
        <v>43805</v>
      </c>
      <c r="D95" s="59" t="s">
        <v>459</v>
      </c>
      <c r="E95" s="59" t="s">
        <v>460</v>
      </c>
      <c r="F95" s="60">
        <v>54400</v>
      </c>
      <c r="G95" s="61" t="s">
        <v>461</v>
      </c>
      <c r="H95" s="62">
        <v>1271</v>
      </c>
      <c r="I95" s="63">
        <v>43848</v>
      </c>
      <c r="J95" s="57">
        <v>0</v>
      </c>
      <c r="K95" s="57">
        <v>0</v>
      </c>
      <c r="L95" s="57">
        <v>0</v>
      </c>
      <c r="M95" s="57">
        <v>0</v>
      </c>
      <c r="N95" s="57">
        <v>0</v>
      </c>
      <c r="O95" s="64">
        <v>54400</v>
      </c>
    </row>
    <row r="96" spans="1:15" ht="12" thickBot="1" x14ac:dyDescent="0.25">
      <c r="A96" s="56" t="s">
        <v>288</v>
      </c>
      <c r="B96" s="57">
        <v>288937</v>
      </c>
      <c r="C96" s="58">
        <v>43807</v>
      </c>
      <c r="D96" s="59" t="s">
        <v>459</v>
      </c>
      <c r="E96" s="59" t="s">
        <v>460</v>
      </c>
      <c r="F96" s="60">
        <v>135780</v>
      </c>
      <c r="G96" s="61" t="s">
        <v>461</v>
      </c>
      <c r="H96" s="62">
        <v>1271</v>
      </c>
      <c r="I96" s="63">
        <v>43848</v>
      </c>
      <c r="J96" s="57">
        <v>0</v>
      </c>
      <c r="K96" s="57">
        <v>0</v>
      </c>
      <c r="L96" s="57">
        <v>0</v>
      </c>
      <c r="M96" s="57">
        <v>0</v>
      </c>
      <c r="N96" s="57">
        <v>0</v>
      </c>
      <c r="O96" s="64">
        <v>135780</v>
      </c>
    </row>
    <row r="97" spans="1:15" ht="12" thickBot="1" x14ac:dyDescent="0.25">
      <c r="A97" s="56" t="s">
        <v>288</v>
      </c>
      <c r="B97" s="57">
        <v>288938</v>
      </c>
      <c r="C97" s="58">
        <v>43807</v>
      </c>
      <c r="D97" s="59" t="s">
        <v>459</v>
      </c>
      <c r="E97" s="59" t="s">
        <v>460</v>
      </c>
      <c r="F97" s="60">
        <v>143970</v>
      </c>
      <c r="G97" s="61" t="s">
        <v>461</v>
      </c>
      <c r="H97" s="62">
        <v>1271</v>
      </c>
      <c r="I97" s="63">
        <v>43848</v>
      </c>
      <c r="J97" s="57">
        <v>0</v>
      </c>
      <c r="K97" s="57">
        <v>0</v>
      </c>
      <c r="L97" s="57">
        <v>0</v>
      </c>
      <c r="M97" s="57">
        <v>0</v>
      </c>
      <c r="N97" s="57">
        <v>0</v>
      </c>
      <c r="O97" s="64">
        <v>143970</v>
      </c>
    </row>
    <row r="98" spans="1:15" ht="12" thickBot="1" x14ac:dyDescent="0.25">
      <c r="A98" s="56" t="s">
        <v>288</v>
      </c>
      <c r="B98" s="57">
        <v>289107</v>
      </c>
      <c r="C98" s="58">
        <v>43809</v>
      </c>
      <c r="D98" s="59" t="s">
        <v>459</v>
      </c>
      <c r="E98" s="59" t="s">
        <v>462</v>
      </c>
      <c r="F98" s="60">
        <v>54400</v>
      </c>
      <c r="G98" s="61" t="s">
        <v>461</v>
      </c>
      <c r="H98" s="62">
        <v>1295</v>
      </c>
      <c r="I98" s="63">
        <v>43847</v>
      </c>
      <c r="J98" s="57">
        <v>0</v>
      </c>
      <c r="K98" s="57">
        <v>0</v>
      </c>
      <c r="L98" s="57">
        <v>0</v>
      </c>
      <c r="M98" s="57">
        <v>0</v>
      </c>
      <c r="N98" s="57">
        <v>0</v>
      </c>
      <c r="O98" s="64">
        <v>54400</v>
      </c>
    </row>
    <row r="99" spans="1:15" ht="12" thickBot="1" x14ac:dyDescent="0.25">
      <c r="A99" s="56" t="s">
        <v>288</v>
      </c>
      <c r="B99" s="57">
        <v>289150</v>
      </c>
      <c r="C99" s="58">
        <v>43810</v>
      </c>
      <c r="D99" s="59" t="s">
        <v>459</v>
      </c>
      <c r="E99" s="59" t="s">
        <v>460</v>
      </c>
      <c r="F99" s="60">
        <v>64950</v>
      </c>
      <c r="G99" s="61" t="s">
        <v>461</v>
      </c>
      <c r="H99" s="62">
        <v>1271</v>
      </c>
      <c r="I99" s="63">
        <v>43848</v>
      </c>
      <c r="J99" s="57">
        <v>0</v>
      </c>
      <c r="K99" s="57">
        <v>0</v>
      </c>
      <c r="L99" s="57">
        <v>0</v>
      </c>
      <c r="M99" s="57">
        <v>0</v>
      </c>
      <c r="N99" s="57">
        <v>0</v>
      </c>
      <c r="O99" s="64">
        <v>64950</v>
      </c>
    </row>
    <row r="100" spans="1:15" ht="12" thickBot="1" x14ac:dyDescent="0.25">
      <c r="A100" s="56" t="s">
        <v>288</v>
      </c>
      <c r="B100" s="57">
        <v>289429</v>
      </c>
      <c r="C100" s="58">
        <v>43810</v>
      </c>
      <c r="D100" s="59" t="s">
        <v>459</v>
      </c>
      <c r="E100" s="59" t="s">
        <v>460</v>
      </c>
      <c r="F100" s="60">
        <v>206849</v>
      </c>
      <c r="G100" s="61" t="s">
        <v>461</v>
      </c>
      <c r="H100" s="62">
        <v>1271</v>
      </c>
      <c r="I100" s="63">
        <v>43848</v>
      </c>
      <c r="J100" s="57">
        <v>0</v>
      </c>
      <c r="K100" s="57">
        <v>0</v>
      </c>
      <c r="L100" s="57">
        <v>0</v>
      </c>
      <c r="M100" s="57">
        <v>0</v>
      </c>
      <c r="N100" s="57">
        <v>0</v>
      </c>
      <c r="O100" s="64">
        <v>206849</v>
      </c>
    </row>
    <row r="101" spans="1:15" ht="12" thickBot="1" x14ac:dyDescent="0.25">
      <c r="A101" s="56" t="s">
        <v>288</v>
      </c>
      <c r="B101" s="57">
        <v>289893</v>
      </c>
      <c r="C101" s="58">
        <v>43820</v>
      </c>
      <c r="D101" s="59" t="s">
        <v>459</v>
      </c>
      <c r="E101" s="59" t="s">
        <v>460</v>
      </c>
      <c r="F101" s="60">
        <v>794451</v>
      </c>
      <c r="G101" s="61" t="s">
        <v>461</v>
      </c>
      <c r="H101" s="62">
        <v>1271</v>
      </c>
      <c r="I101" s="63">
        <v>43848</v>
      </c>
      <c r="J101" s="57">
        <v>0</v>
      </c>
      <c r="K101" s="57">
        <v>0</v>
      </c>
      <c r="L101" s="57">
        <v>0</v>
      </c>
      <c r="M101" s="57">
        <v>0</v>
      </c>
      <c r="N101" s="57">
        <v>0</v>
      </c>
      <c r="O101" s="64">
        <v>794451</v>
      </c>
    </row>
    <row r="102" spans="1:15" ht="12" thickBot="1" x14ac:dyDescent="0.25">
      <c r="A102" s="56" t="s">
        <v>288</v>
      </c>
      <c r="B102" s="57">
        <v>290036</v>
      </c>
      <c r="C102" s="58">
        <v>43822</v>
      </c>
      <c r="D102" s="59" t="s">
        <v>459</v>
      </c>
      <c r="E102" s="59" t="s">
        <v>462</v>
      </c>
      <c r="F102" s="60">
        <v>115200</v>
      </c>
      <c r="G102" s="61" t="s">
        <v>461</v>
      </c>
      <c r="H102" s="62">
        <v>1295</v>
      </c>
      <c r="I102" s="63">
        <v>43847</v>
      </c>
      <c r="J102" s="57">
        <v>0</v>
      </c>
      <c r="K102" s="57">
        <v>0</v>
      </c>
      <c r="L102" s="57">
        <v>0</v>
      </c>
      <c r="M102" s="57">
        <v>0</v>
      </c>
      <c r="N102" s="57">
        <v>0</v>
      </c>
      <c r="O102" s="64">
        <v>115200</v>
      </c>
    </row>
    <row r="103" spans="1:15" ht="12" thickBot="1" x14ac:dyDescent="0.25">
      <c r="A103" s="56" t="s">
        <v>288</v>
      </c>
      <c r="B103" s="57">
        <v>290217</v>
      </c>
      <c r="C103" s="58">
        <v>43825</v>
      </c>
      <c r="D103" s="59" t="s">
        <v>459</v>
      </c>
      <c r="E103" s="59" t="s">
        <v>460</v>
      </c>
      <c r="F103" s="60">
        <v>179415</v>
      </c>
      <c r="G103" s="61" t="s">
        <v>461</v>
      </c>
      <c r="H103" s="62">
        <v>1271</v>
      </c>
      <c r="I103" s="63">
        <v>43848</v>
      </c>
      <c r="J103" s="57">
        <v>0</v>
      </c>
      <c r="K103" s="57">
        <v>0</v>
      </c>
      <c r="L103" s="57">
        <v>0</v>
      </c>
      <c r="M103" s="57">
        <v>0</v>
      </c>
      <c r="N103" s="57">
        <v>0</v>
      </c>
      <c r="O103" s="64">
        <v>179415</v>
      </c>
    </row>
    <row r="104" spans="1:15" ht="12" thickBot="1" x14ac:dyDescent="0.25">
      <c r="A104" s="56" t="s">
        <v>288</v>
      </c>
      <c r="B104" s="57">
        <v>290231</v>
      </c>
      <c r="C104" s="58">
        <v>43826</v>
      </c>
      <c r="D104" s="59" t="s">
        <v>459</v>
      </c>
      <c r="E104" s="59" t="s">
        <v>460</v>
      </c>
      <c r="F104" s="60">
        <v>780260</v>
      </c>
      <c r="G104" s="61" t="s">
        <v>461</v>
      </c>
      <c r="H104" s="62">
        <v>1271</v>
      </c>
      <c r="I104" s="63">
        <v>43848</v>
      </c>
      <c r="J104" s="57">
        <v>0</v>
      </c>
      <c r="K104" s="57">
        <v>0</v>
      </c>
      <c r="L104" s="57">
        <v>0</v>
      </c>
      <c r="M104" s="57">
        <v>0</v>
      </c>
      <c r="N104" s="57">
        <v>0</v>
      </c>
      <c r="O104" s="64">
        <v>780260</v>
      </c>
    </row>
    <row r="105" spans="1:15" ht="12" thickBot="1" x14ac:dyDescent="0.25">
      <c r="A105" s="56" t="s">
        <v>288</v>
      </c>
      <c r="B105" s="57">
        <v>290342</v>
      </c>
      <c r="C105" s="58">
        <v>43827</v>
      </c>
      <c r="D105" s="59" t="s">
        <v>459</v>
      </c>
      <c r="E105" s="59" t="s">
        <v>460</v>
      </c>
      <c r="F105" s="60">
        <v>182645</v>
      </c>
      <c r="G105" s="61" t="s">
        <v>461</v>
      </c>
      <c r="H105" s="62">
        <v>1271</v>
      </c>
      <c r="I105" s="63">
        <v>43848</v>
      </c>
      <c r="J105" s="57">
        <v>0</v>
      </c>
      <c r="K105" s="57">
        <v>0</v>
      </c>
      <c r="L105" s="57">
        <v>0</v>
      </c>
      <c r="M105" s="57">
        <v>0</v>
      </c>
      <c r="N105" s="57">
        <v>0</v>
      </c>
      <c r="O105" s="64">
        <v>182645</v>
      </c>
    </row>
    <row r="106" spans="1:15" ht="12" thickBot="1" x14ac:dyDescent="0.25">
      <c r="A106" s="56" t="s">
        <v>288</v>
      </c>
      <c r="B106" s="57">
        <v>290352</v>
      </c>
      <c r="C106" s="58">
        <v>43827</v>
      </c>
      <c r="D106" s="59" t="s">
        <v>459</v>
      </c>
      <c r="E106" s="59" t="s">
        <v>460</v>
      </c>
      <c r="F106" s="60">
        <v>251110</v>
      </c>
      <c r="G106" s="61" t="s">
        <v>461</v>
      </c>
      <c r="H106" s="62">
        <v>1271</v>
      </c>
      <c r="I106" s="63">
        <v>43848</v>
      </c>
      <c r="J106" s="57">
        <v>0</v>
      </c>
      <c r="K106" s="57">
        <v>0</v>
      </c>
      <c r="L106" s="57">
        <v>0</v>
      </c>
      <c r="M106" s="57">
        <v>0</v>
      </c>
      <c r="N106" s="57">
        <v>0</v>
      </c>
      <c r="O106" s="64">
        <v>251110</v>
      </c>
    </row>
    <row r="107" spans="1:15" ht="12" thickBot="1" x14ac:dyDescent="0.25">
      <c r="A107" s="56" t="s">
        <v>288</v>
      </c>
      <c r="B107" s="57">
        <v>290369</v>
      </c>
      <c r="C107" s="58">
        <v>43827</v>
      </c>
      <c r="D107" s="59" t="s">
        <v>459</v>
      </c>
      <c r="E107" s="59" t="s">
        <v>460</v>
      </c>
      <c r="F107" s="60">
        <v>387820</v>
      </c>
      <c r="G107" s="61" t="s">
        <v>461</v>
      </c>
      <c r="H107" s="62">
        <v>1271</v>
      </c>
      <c r="I107" s="63">
        <v>43848</v>
      </c>
      <c r="J107" s="57">
        <v>0</v>
      </c>
      <c r="K107" s="57">
        <v>0</v>
      </c>
      <c r="L107" s="57">
        <v>0</v>
      </c>
      <c r="M107" s="57">
        <v>0</v>
      </c>
      <c r="N107" s="57">
        <v>0</v>
      </c>
      <c r="O107" s="64">
        <v>387820</v>
      </c>
    </row>
    <row r="108" spans="1:15" ht="12" thickBot="1" x14ac:dyDescent="0.25">
      <c r="A108" s="56" t="s">
        <v>288</v>
      </c>
      <c r="B108" s="57">
        <v>290391</v>
      </c>
      <c r="C108" s="58">
        <v>43828</v>
      </c>
      <c r="D108" s="59" t="s">
        <v>459</v>
      </c>
      <c r="E108" s="59" t="s">
        <v>460</v>
      </c>
      <c r="F108" s="60">
        <v>122390</v>
      </c>
      <c r="G108" s="61" t="s">
        <v>461</v>
      </c>
      <c r="H108" s="62">
        <v>1271</v>
      </c>
      <c r="I108" s="63">
        <v>43848</v>
      </c>
      <c r="J108" s="57">
        <v>0</v>
      </c>
      <c r="K108" s="57">
        <v>0</v>
      </c>
      <c r="L108" s="57">
        <v>0</v>
      </c>
      <c r="M108" s="57">
        <v>0</v>
      </c>
      <c r="N108" s="57">
        <v>0</v>
      </c>
      <c r="O108" s="64">
        <v>122390</v>
      </c>
    </row>
    <row r="109" spans="1:15" ht="12" thickBot="1" x14ac:dyDescent="0.25">
      <c r="A109" s="56" t="s">
        <v>288</v>
      </c>
      <c r="B109" s="57">
        <v>290512</v>
      </c>
      <c r="C109" s="58">
        <v>43830</v>
      </c>
      <c r="D109" s="59" t="s">
        <v>459</v>
      </c>
      <c r="E109" s="59" t="s">
        <v>460</v>
      </c>
      <c r="F109" s="60">
        <v>477360</v>
      </c>
      <c r="G109" s="61" t="s">
        <v>461</v>
      </c>
      <c r="H109" s="62">
        <v>1271</v>
      </c>
      <c r="I109" s="63">
        <v>43848</v>
      </c>
      <c r="J109" s="57">
        <v>0</v>
      </c>
      <c r="K109" s="57">
        <v>0</v>
      </c>
      <c r="L109" s="57">
        <v>0</v>
      </c>
      <c r="M109" s="57">
        <v>0</v>
      </c>
      <c r="N109" s="57">
        <v>0</v>
      </c>
      <c r="O109" s="64">
        <v>477360</v>
      </c>
    </row>
    <row r="110" spans="1:15" ht="12" thickBot="1" x14ac:dyDescent="0.25">
      <c r="A110" s="56" t="s">
        <v>288</v>
      </c>
      <c r="B110" s="57">
        <v>291259</v>
      </c>
      <c r="C110" s="58">
        <v>43839</v>
      </c>
      <c r="D110" s="59" t="s">
        <v>459</v>
      </c>
      <c r="E110" s="59" t="s">
        <v>460</v>
      </c>
      <c r="F110" s="60">
        <v>57600</v>
      </c>
      <c r="G110" s="61" t="s">
        <v>461</v>
      </c>
      <c r="H110" s="62">
        <v>1339</v>
      </c>
      <c r="I110" s="63">
        <v>43874</v>
      </c>
      <c r="J110" s="57">
        <v>0</v>
      </c>
      <c r="K110" s="57">
        <v>0</v>
      </c>
      <c r="L110" s="57">
        <v>0</v>
      </c>
      <c r="M110" s="57">
        <v>0</v>
      </c>
      <c r="N110" s="57">
        <v>0</v>
      </c>
      <c r="O110" s="64">
        <v>57600</v>
      </c>
    </row>
    <row r="111" spans="1:15" ht="12" thickBot="1" x14ac:dyDescent="0.25">
      <c r="A111" s="56" t="s">
        <v>288</v>
      </c>
      <c r="B111" s="57">
        <v>291454</v>
      </c>
      <c r="C111" s="58">
        <v>43842</v>
      </c>
      <c r="D111" s="59" t="s">
        <v>459</v>
      </c>
      <c r="E111" s="59" t="s">
        <v>460</v>
      </c>
      <c r="F111" s="60">
        <v>61940</v>
      </c>
      <c r="G111" s="61" t="s">
        <v>461</v>
      </c>
      <c r="H111" s="62">
        <v>1339</v>
      </c>
      <c r="I111" s="63">
        <v>43874</v>
      </c>
      <c r="J111" s="57">
        <v>0</v>
      </c>
      <c r="K111" s="57">
        <v>0</v>
      </c>
      <c r="L111" s="57">
        <v>0</v>
      </c>
      <c r="M111" s="57">
        <v>0</v>
      </c>
      <c r="N111" s="57">
        <v>0</v>
      </c>
      <c r="O111" s="64">
        <v>61940</v>
      </c>
    </row>
    <row r="112" spans="1:15" ht="12" thickBot="1" x14ac:dyDescent="0.25">
      <c r="A112" s="56" t="s">
        <v>288</v>
      </c>
      <c r="B112" s="57">
        <v>291589</v>
      </c>
      <c r="C112" s="58">
        <v>43844</v>
      </c>
      <c r="D112" s="59" t="s">
        <v>459</v>
      </c>
      <c r="E112" s="59" t="s">
        <v>460</v>
      </c>
      <c r="F112" s="60">
        <v>260980</v>
      </c>
      <c r="G112" s="61" t="s">
        <v>461</v>
      </c>
      <c r="H112" s="62">
        <v>1339</v>
      </c>
      <c r="I112" s="63">
        <v>43874</v>
      </c>
      <c r="J112" s="57">
        <v>0</v>
      </c>
      <c r="K112" s="57">
        <v>0</v>
      </c>
      <c r="L112" s="57">
        <v>0</v>
      </c>
      <c r="M112" s="57">
        <v>0</v>
      </c>
      <c r="N112" s="57">
        <v>0</v>
      </c>
      <c r="O112" s="64">
        <v>260980</v>
      </c>
    </row>
    <row r="113" spans="1:15" ht="12" thickBot="1" x14ac:dyDescent="0.25">
      <c r="A113" s="56" t="s">
        <v>288</v>
      </c>
      <c r="B113" s="57">
        <v>291740</v>
      </c>
      <c r="C113" s="58">
        <v>43845</v>
      </c>
      <c r="D113" s="59" t="s">
        <v>459</v>
      </c>
      <c r="E113" s="59" t="s">
        <v>460</v>
      </c>
      <c r="F113" s="60">
        <v>57600</v>
      </c>
      <c r="G113" s="61" t="s">
        <v>461</v>
      </c>
      <c r="H113" s="62">
        <v>1339</v>
      </c>
      <c r="I113" s="63">
        <v>43874</v>
      </c>
      <c r="J113" s="57">
        <v>0</v>
      </c>
      <c r="K113" s="57">
        <v>0</v>
      </c>
      <c r="L113" s="57">
        <v>0</v>
      </c>
      <c r="M113" s="57">
        <v>0</v>
      </c>
      <c r="N113" s="57">
        <v>0</v>
      </c>
      <c r="O113" s="64">
        <v>57600</v>
      </c>
    </row>
    <row r="114" spans="1:15" ht="12" thickBot="1" x14ac:dyDescent="0.25">
      <c r="A114" s="56" t="s">
        <v>288</v>
      </c>
      <c r="B114" s="57">
        <v>292318</v>
      </c>
      <c r="C114" s="58">
        <v>43853</v>
      </c>
      <c r="D114" s="59" t="s">
        <v>459</v>
      </c>
      <c r="E114" s="59" t="s">
        <v>460</v>
      </c>
      <c r="F114" s="60">
        <v>75670</v>
      </c>
      <c r="G114" s="61" t="s">
        <v>461</v>
      </c>
      <c r="H114" s="62">
        <v>1339</v>
      </c>
      <c r="I114" s="63">
        <v>43874</v>
      </c>
      <c r="J114" s="57">
        <v>0</v>
      </c>
      <c r="K114" s="57">
        <v>0</v>
      </c>
      <c r="L114" s="57">
        <v>0</v>
      </c>
      <c r="M114" s="57">
        <v>0</v>
      </c>
      <c r="N114" s="57">
        <v>0</v>
      </c>
      <c r="O114" s="64">
        <v>75670</v>
      </c>
    </row>
    <row r="115" spans="1:15" ht="12" thickBot="1" x14ac:dyDescent="0.25">
      <c r="A115" s="56" t="s">
        <v>288</v>
      </c>
      <c r="B115" s="57">
        <v>292916</v>
      </c>
      <c r="C115" s="58">
        <v>43861</v>
      </c>
      <c r="D115" s="59" t="s">
        <v>459</v>
      </c>
      <c r="E115" s="59" t="s">
        <v>460</v>
      </c>
      <c r="F115" s="60">
        <v>514126</v>
      </c>
      <c r="G115" s="61" t="s">
        <v>461</v>
      </c>
      <c r="H115" s="62">
        <v>1339</v>
      </c>
      <c r="I115" s="63">
        <v>43874</v>
      </c>
      <c r="J115" s="57">
        <v>0</v>
      </c>
      <c r="K115" s="57">
        <v>0</v>
      </c>
      <c r="L115" s="57">
        <v>0</v>
      </c>
      <c r="M115" s="57">
        <v>0</v>
      </c>
      <c r="N115" s="57">
        <v>0</v>
      </c>
      <c r="O115" s="64">
        <v>514126</v>
      </c>
    </row>
    <row r="116" spans="1:15" ht="12" thickBot="1" x14ac:dyDescent="0.25">
      <c r="A116" s="56" t="s">
        <v>288</v>
      </c>
      <c r="B116" s="57">
        <v>293491</v>
      </c>
      <c r="C116" s="58">
        <v>43868</v>
      </c>
      <c r="D116" s="59" t="s">
        <v>459</v>
      </c>
      <c r="E116" s="59" t="s">
        <v>460</v>
      </c>
      <c r="F116" s="60">
        <v>99031</v>
      </c>
      <c r="G116" s="61" t="s">
        <v>461</v>
      </c>
      <c r="H116" s="62">
        <v>1412</v>
      </c>
      <c r="I116" s="63">
        <v>43902</v>
      </c>
      <c r="J116" s="57">
        <v>0</v>
      </c>
      <c r="K116" s="57">
        <v>0</v>
      </c>
      <c r="L116" s="57">
        <v>0</v>
      </c>
      <c r="M116" s="57">
        <v>0</v>
      </c>
      <c r="N116" s="57">
        <v>0</v>
      </c>
      <c r="O116" s="64">
        <v>99031</v>
      </c>
    </row>
    <row r="117" spans="1:15" ht="12" thickBot="1" x14ac:dyDescent="0.25">
      <c r="A117" s="56" t="s">
        <v>288</v>
      </c>
      <c r="B117" s="57">
        <v>293626</v>
      </c>
      <c r="C117" s="58">
        <v>43870</v>
      </c>
      <c r="D117" s="59" t="s">
        <v>459</v>
      </c>
      <c r="E117" s="59" t="s">
        <v>460</v>
      </c>
      <c r="F117" s="60">
        <v>127610</v>
      </c>
      <c r="G117" s="61" t="s">
        <v>461</v>
      </c>
      <c r="H117" s="62">
        <v>1412</v>
      </c>
      <c r="I117" s="63">
        <v>43902</v>
      </c>
      <c r="J117" s="57">
        <v>0</v>
      </c>
      <c r="K117" s="57">
        <v>0</v>
      </c>
      <c r="L117" s="57">
        <v>0</v>
      </c>
      <c r="M117" s="57">
        <v>0</v>
      </c>
      <c r="N117" s="57">
        <v>0</v>
      </c>
      <c r="O117" s="64">
        <v>127610</v>
      </c>
    </row>
    <row r="118" spans="1:15" ht="12" thickBot="1" x14ac:dyDescent="0.25">
      <c r="A118" s="56" t="s">
        <v>288</v>
      </c>
      <c r="B118" s="57">
        <v>294156</v>
      </c>
      <c r="C118" s="58">
        <v>43876</v>
      </c>
      <c r="D118" s="59" t="s">
        <v>459</v>
      </c>
      <c r="E118" s="59" t="s">
        <v>460</v>
      </c>
      <c r="F118" s="60">
        <v>81372</v>
      </c>
      <c r="G118" s="61" t="s">
        <v>461</v>
      </c>
      <c r="H118" s="62">
        <v>1412</v>
      </c>
      <c r="I118" s="63">
        <v>43902</v>
      </c>
      <c r="J118" s="57">
        <v>0</v>
      </c>
      <c r="K118" s="57">
        <v>0</v>
      </c>
      <c r="L118" s="57">
        <v>0</v>
      </c>
      <c r="M118" s="57">
        <v>0</v>
      </c>
      <c r="N118" s="57">
        <v>0</v>
      </c>
      <c r="O118" s="64">
        <v>81372</v>
      </c>
    </row>
    <row r="119" spans="1:15" ht="12" thickBot="1" x14ac:dyDescent="0.25">
      <c r="A119" s="56" t="s">
        <v>288</v>
      </c>
      <c r="B119" s="57">
        <v>294305</v>
      </c>
      <c r="C119" s="58">
        <v>43878</v>
      </c>
      <c r="D119" s="59" t="s">
        <v>459</v>
      </c>
      <c r="E119" s="59" t="s">
        <v>460</v>
      </c>
      <c r="F119" s="60">
        <v>57600</v>
      </c>
      <c r="G119" s="61" t="s">
        <v>461</v>
      </c>
      <c r="H119" s="62">
        <v>1412</v>
      </c>
      <c r="I119" s="63">
        <v>43902</v>
      </c>
      <c r="J119" s="57">
        <v>0</v>
      </c>
      <c r="K119" s="57">
        <v>0</v>
      </c>
      <c r="L119" s="57">
        <v>0</v>
      </c>
      <c r="M119" s="57">
        <v>0</v>
      </c>
      <c r="N119" s="57">
        <v>0</v>
      </c>
      <c r="O119" s="64">
        <v>57600</v>
      </c>
    </row>
    <row r="120" spans="1:15" ht="12" thickBot="1" x14ac:dyDescent="0.25">
      <c r="A120" s="56" t="s">
        <v>288</v>
      </c>
      <c r="B120" s="57">
        <v>294336</v>
      </c>
      <c r="C120" s="58">
        <v>43879</v>
      </c>
      <c r="D120" s="59" t="s">
        <v>459</v>
      </c>
      <c r="E120" s="59" t="s">
        <v>460</v>
      </c>
      <c r="F120" s="60">
        <v>63515</v>
      </c>
      <c r="G120" s="61" t="s">
        <v>461</v>
      </c>
      <c r="H120" s="62">
        <v>1412</v>
      </c>
      <c r="I120" s="63">
        <v>43902</v>
      </c>
      <c r="J120" s="57">
        <v>0</v>
      </c>
      <c r="K120" s="57">
        <v>0</v>
      </c>
      <c r="L120" s="57">
        <v>0</v>
      </c>
      <c r="M120" s="57">
        <v>0</v>
      </c>
      <c r="N120" s="57">
        <v>0</v>
      </c>
      <c r="O120" s="64">
        <v>63515</v>
      </c>
    </row>
    <row r="121" spans="1:15" ht="12" thickBot="1" x14ac:dyDescent="0.25">
      <c r="A121" s="56" t="s">
        <v>288</v>
      </c>
      <c r="B121" s="57">
        <v>294648</v>
      </c>
      <c r="C121" s="58">
        <v>43882</v>
      </c>
      <c r="D121" s="59" t="s">
        <v>459</v>
      </c>
      <c r="E121" s="59" t="s">
        <v>460</v>
      </c>
      <c r="F121" s="60">
        <v>66710</v>
      </c>
      <c r="G121" s="61" t="s">
        <v>461</v>
      </c>
      <c r="H121" s="62">
        <v>1412</v>
      </c>
      <c r="I121" s="63">
        <v>43902</v>
      </c>
      <c r="J121" s="57">
        <v>0</v>
      </c>
      <c r="K121" s="57">
        <v>0</v>
      </c>
      <c r="L121" s="57">
        <v>0</v>
      </c>
      <c r="M121" s="57">
        <v>0</v>
      </c>
      <c r="N121" s="57">
        <v>0</v>
      </c>
      <c r="O121" s="64">
        <v>66710</v>
      </c>
    </row>
    <row r="122" spans="1:15" ht="12" thickBot="1" x14ac:dyDescent="0.25">
      <c r="A122" s="56" t="s">
        <v>288</v>
      </c>
      <c r="B122" s="57">
        <v>295166</v>
      </c>
      <c r="C122" s="58">
        <v>43888</v>
      </c>
      <c r="D122" s="59" t="s">
        <v>459</v>
      </c>
      <c r="E122" s="59" t="s">
        <v>460</v>
      </c>
      <c r="F122" s="60">
        <v>89441</v>
      </c>
      <c r="G122" s="61" t="s">
        <v>461</v>
      </c>
      <c r="H122" s="62">
        <v>1412</v>
      </c>
      <c r="I122" s="63">
        <v>43902</v>
      </c>
      <c r="J122" s="57">
        <v>0</v>
      </c>
      <c r="K122" s="57">
        <v>0</v>
      </c>
      <c r="L122" s="57">
        <v>0</v>
      </c>
      <c r="M122" s="57">
        <v>0</v>
      </c>
      <c r="N122" s="57">
        <v>0</v>
      </c>
      <c r="O122" s="64">
        <v>89441</v>
      </c>
    </row>
    <row r="123" spans="1:15" ht="12" thickBot="1" x14ac:dyDescent="0.25">
      <c r="A123" s="78" t="s">
        <v>286</v>
      </c>
      <c r="B123" s="79"/>
      <c r="C123" s="79"/>
      <c r="D123" s="79"/>
      <c r="E123" s="79"/>
      <c r="F123" s="65">
        <v>18344524</v>
      </c>
      <c r="G123" s="79"/>
      <c r="H123" s="79"/>
      <c r="I123" s="79"/>
      <c r="J123" s="65">
        <v>982877</v>
      </c>
      <c r="K123" s="65">
        <v>2457958</v>
      </c>
      <c r="L123" s="65">
        <v>50200</v>
      </c>
      <c r="M123" s="66">
        <v>0</v>
      </c>
      <c r="N123" s="65">
        <v>2936640</v>
      </c>
      <c r="O123" s="67">
        <v>15357684</v>
      </c>
    </row>
  </sheetData>
  <mergeCells count="24">
    <mergeCell ref="A8:O8"/>
    <mergeCell ref="A1:M4"/>
    <mergeCell ref="O1:O4"/>
    <mergeCell ref="A5:O5"/>
    <mergeCell ref="A6:O6"/>
    <mergeCell ref="A7:O7"/>
    <mergeCell ref="N9:N11"/>
    <mergeCell ref="O9:O11"/>
    <mergeCell ref="A10:A11"/>
    <mergeCell ref="B10:B11"/>
    <mergeCell ref="C10:C11"/>
    <mergeCell ref="D10:D11"/>
    <mergeCell ref="J10:J11"/>
    <mergeCell ref="A9:F9"/>
    <mergeCell ref="G9:I9"/>
    <mergeCell ref="J9:L9"/>
    <mergeCell ref="M9:M11"/>
    <mergeCell ref="A123:E123"/>
    <mergeCell ref="G123:I123"/>
    <mergeCell ref="E10:E11"/>
    <mergeCell ref="F10:F11"/>
    <mergeCell ref="G10:G11"/>
    <mergeCell ref="H10:H11"/>
    <mergeCell ref="I10:I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11FA2-0333-4C9F-A0D7-636868AFB720}">
  <sheetPr codeName="Hoja3">
    <tabColor rgb="FF92D050"/>
  </sheetPr>
  <dimension ref="A1:Q116"/>
  <sheetViews>
    <sheetView tabSelected="1" topLeftCell="B1" zoomScale="85" zoomScaleNormal="85" workbookViewId="0">
      <pane ySplit="1" topLeftCell="A92" activePane="bottomLeft" state="frozen"/>
      <selection pane="bottomLeft" activeCell="J106" sqref="J106"/>
    </sheetView>
  </sheetViews>
  <sheetFormatPr baseColWidth="10" defaultRowHeight="12.75" x14ac:dyDescent="0.2"/>
  <cols>
    <col min="1" max="1" width="11.42578125" style="8"/>
    <col min="2" max="3" width="13.7109375" style="9" bestFit="1" customWidth="1"/>
    <col min="4" max="4" width="12.7109375" style="8" customWidth="1"/>
    <col min="5" max="5" width="13" style="9" customWidth="1"/>
    <col min="6" max="6" width="12.85546875" style="9" customWidth="1"/>
    <col min="7" max="7" width="12.28515625" style="9" bestFit="1" customWidth="1"/>
    <col min="8" max="8" width="12.85546875" style="9" bestFit="1" customWidth="1"/>
    <col min="9" max="9" width="12.28515625" style="9" bestFit="1" customWidth="1"/>
    <col min="10" max="10" width="11.42578125" style="9"/>
    <col min="11" max="11" width="10.42578125" style="9" bestFit="1" customWidth="1"/>
    <col min="12" max="12" width="9.85546875" style="9" bestFit="1" customWidth="1"/>
    <col min="13" max="13" width="12.140625" style="9" bestFit="1" customWidth="1"/>
    <col min="14" max="14" width="13.7109375" style="53" bestFit="1" customWidth="1"/>
    <col min="15" max="15" width="11.42578125" style="8"/>
    <col min="16" max="16" width="11.28515625" style="9" bestFit="1" customWidth="1"/>
    <col min="17" max="16384" width="11.42578125" style="8"/>
  </cols>
  <sheetData>
    <row r="1" spans="1:17" s="7" customFormat="1" ht="36" customHeight="1" x14ac:dyDescent="0.25">
      <c r="A1" s="38" t="s">
        <v>66</v>
      </c>
      <c r="B1" s="32" t="s">
        <v>67</v>
      </c>
      <c r="C1" s="1" t="s">
        <v>0</v>
      </c>
      <c r="D1" s="2"/>
      <c r="E1" s="3"/>
      <c r="F1" s="3"/>
      <c r="G1" s="4" t="s">
        <v>1</v>
      </c>
      <c r="H1" s="4" t="s">
        <v>2</v>
      </c>
      <c r="I1" s="5" t="s">
        <v>3</v>
      </c>
      <c r="J1" s="5" t="s">
        <v>90</v>
      </c>
      <c r="K1" s="5" t="s">
        <v>4</v>
      </c>
      <c r="L1" s="5" t="s">
        <v>5</v>
      </c>
      <c r="M1" s="4" t="s">
        <v>6</v>
      </c>
      <c r="N1" s="48" t="s">
        <v>7</v>
      </c>
      <c r="O1" s="6" t="s">
        <v>8</v>
      </c>
      <c r="P1" s="31" t="s">
        <v>9</v>
      </c>
      <c r="Q1" s="39" t="s">
        <v>10</v>
      </c>
    </row>
    <row r="2" spans="1:17" x14ac:dyDescent="0.2">
      <c r="A2" s="10">
        <v>244189</v>
      </c>
      <c r="B2" s="11">
        <v>174914</v>
      </c>
      <c r="C2" s="11">
        <v>25658</v>
      </c>
      <c r="D2" s="10" t="e">
        <f>VLOOKUP(A2,'CARTERA COOSALUD'!$A:$A,1,0)</f>
        <v>#N/A</v>
      </c>
      <c r="E2" s="11" t="e">
        <f>VLOOKUP(A2,'CARTERA COOSALUD'!$A:$G,7,0)</f>
        <v>#N/A</v>
      </c>
      <c r="F2" s="11" t="e">
        <f>C2-E2</f>
        <v>#N/A</v>
      </c>
      <c r="G2" s="11"/>
      <c r="H2" s="11"/>
      <c r="I2" s="11"/>
      <c r="J2" s="11"/>
      <c r="K2" s="11"/>
      <c r="L2" s="11"/>
      <c r="M2" s="11">
        <v>25658</v>
      </c>
      <c r="N2" s="49" t="s">
        <v>970</v>
      </c>
      <c r="O2" s="10" t="s">
        <v>971</v>
      </c>
      <c r="P2" s="11">
        <f t="shared" ref="P2:P65" si="0">C2-SUM(G2:M2)</f>
        <v>0</v>
      </c>
      <c r="Q2" s="10"/>
    </row>
    <row r="3" spans="1:17" x14ac:dyDescent="0.2">
      <c r="A3" s="10">
        <v>229437</v>
      </c>
      <c r="B3" s="11">
        <v>79500</v>
      </c>
      <c r="C3" s="11">
        <v>79500</v>
      </c>
      <c r="D3" s="10" t="e">
        <f>VLOOKUP(A3,'CARTERA COOSALUD'!$A:$A,1,0)</f>
        <v>#N/A</v>
      </c>
      <c r="E3" s="11" t="e">
        <f>VLOOKUP(A3,'CARTERA COOSALUD'!$A:$G,7,0)</f>
        <v>#N/A</v>
      </c>
      <c r="F3" s="11" t="e">
        <f t="shared" ref="F3:F66" si="1">C3-E3</f>
        <v>#N/A</v>
      </c>
      <c r="G3" s="11"/>
      <c r="H3" s="11"/>
      <c r="I3" s="11"/>
      <c r="J3" s="11"/>
      <c r="K3" s="11"/>
      <c r="L3" s="11"/>
      <c r="M3" s="11">
        <v>79500</v>
      </c>
      <c r="N3" s="49" t="s">
        <v>630</v>
      </c>
      <c r="O3" s="10" t="s">
        <v>651</v>
      </c>
      <c r="P3" s="11">
        <f t="shared" si="0"/>
        <v>0</v>
      </c>
      <c r="Q3" s="10"/>
    </row>
    <row r="4" spans="1:17" s="101" customFormat="1" x14ac:dyDescent="0.2">
      <c r="A4" s="98">
        <v>228892</v>
      </c>
      <c r="B4" s="99">
        <v>79500</v>
      </c>
      <c r="C4" s="99">
        <v>79500</v>
      </c>
      <c r="D4" s="98" t="e">
        <f>VLOOKUP(A4,'CARTERA COOSALUD'!$A:$A,1,0)</f>
        <v>#N/A</v>
      </c>
      <c r="E4" s="99" t="e">
        <f>VLOOKUP(A4,'CARTERA COOSALUD'!$A:$G,7,0)</f>
        <v>#N/A</v>
      </c>
      <c r="F4" s="99" t="e">
        <f t="shared" si="1"/>
        <v>#N/A</v>
      </c>
      <c r="G4" s="99"/>
      <c r="H4" s="99"/>
      <c r="I4" s="99"/>
      <c r="J4" s="99">
        <v>79500</v>
      </c>
      <c r="K4" s="99"/>
      <c r="L4" s="99"/>
      <c r="M4" s="99"/>
      <c r="N4" s="100"/>
      <c r="O4" s="98" t="s">
        <v>987</v>
      </c>
      <c r="P4" s="99">
        <f t="shared" si="0"/>
        <v>0</v>
      </c>
      <c r="Q4" s="98"/>
    </row>
    <row r="5" spans="1:17" x14ac:dyDescent="0.2">
      <c r="A5" s="10">
        <v>228885</v>
      </c>
      <c r="B5" s="11">
        <v>199200</v>
      </c>
      <c r="C5" s="11">
        <v>4799</v>
      </c>
      <c r="D5" s="10" t="e">
        <f>VLOOKUP(A5,'CARTERA COOSALUD'!$A:$A,1,0)</f>
        <v>#N/A</v>
      </c>
      <c r="E5" s="11" t="e">
        <f>VLOOKUP(A5,'CARTERA COOSALUD'!$A:$G,7,0)</f>
        <v>#N/A</v>
      </c>
      <c r="F5" s="11" t="e">
        <f t="shared" si="1"/>
        <v>#N/A</v>
      </c>
      <c r="G5" s="11"/>
      <c r="H5" s="11"/>
      <c r="I5" s="11"/>
      <c r="J5" s="11"/>
      <c r="K5" s="11"/>
      <c r="L5" s="11"/>
      <c r="M5" s="11">
        <v>4799</v>
      </c>
      <c r="N5" s="49" t="s">
        <v>972</v>
      </c>
      <c r="O5" s="10" t="s">
        <v>973</v>
      </c>
      <c r="P5" s="11">
        <f t="shared" si="0"/>
        <v>0</v>
      </c>
      <c r="Q5" s="10"/>
    </row>
    <row r="6" spans="1:17" s="101" customFormat="1" x14ac:dyDescent="0.2">
      <c r="A6" s="98">
        <v>224836</v>
      </c>
      <c r="B6" s="99">
        <v>29500</v>
      </c>
      <c r="C6" s="99">
        <v>29500</v>
      </c>
      <c r="D6" s="98" t="e">
        <f>VLOOKUP(A6,'CARTERA COOSALUD'!$A:$A,1,0)</f>
        <v>#N/A</v>
      </c>
      <c r="E6" s="99" t="e">
        <f>VLOOKUP(A6,'CARTERA COOSALUD'!$A:$G,7,0)</f>
        <v>#N/A</v>
      </c>
      <c r="F6" s="99" t="e">
        <f t="shared" si="1"/>
        <v>#N/A</v>
      </c>
      <c r="G6" s="99"/>
      <c r="H6" s="99"/>
      <c r="I6" s="99"/>
      <c r="J6" s="99">
        <v>29500</v>
      </c>
      <c r="K6" s="99"/>
      <c r="L6" s="99"/>
      <c r="M6" s="99"/>
      <c r="N6" s="100"/>
      <c r="O6" s="98" t="s">
        <v>987</v>
      </c>
      <c r="P6" s="99">
        <f t="shared" si="0"/>
        <v>0</v>
      </c>
      <c r="Q6" s="98"/>
    </row>
    <row r="7" spans="1:17" s="101" customFormat="1" x14ac:dyDescent="0.2">
      <c r="A7" s="96">
        <v>220109</v>
      </c>
      <c r="B7" s="97">
        <v>438424</v>
      </c>
      <c r="C7" s="97">
        <v>355624</v>
      </c>
      <c r="D7" s="98" t="e">
        <f>VLOOKUP(A7,'CARTERA COOSALUD'!$A:$A,1,0)</f>
        <v>#N/A</v>
      </c>
      <c r="E7" s="99" t="e">
        <f>VLOOKUP(A7,'CARTERA COOSALUD'!$A:$G,7,0)</f>
        <v>#N/A</v>
      </c>
      <c r="F7" s="99" t="e">
        <f t="shared" si="1"/>
        <v>#N/A</v>
      </c>
      <c r="G7" s="99"/>
      <c r="H7" s="99"/>
      <c r="I7" s="99"/>
      <c r="J7" s="97">
        <v>355624</v>
      </c>
      <c r="K7" s="99"/>
      <c r="L7" s="99"/>
      <c r="M7" s="99"/>
      <c r="N7" s="100"/>
      <c r="O7" s="98" t="s">
        <v>987</v>
      </c>
      <c r="P7" s="99">
        <f t="shared" si="0"/>
        <v>0</v>
      </c>
      <c r="Q7" s="96"/>
    </row>
    <row r="8" spans="1:17" s="101" customFormat="1" x14ac:dyDescent="0.2">
      <c r="A8" s="96">
        <v>219552</v>
      </c>
      <c r="B8" s="97">
        <v>29500</v>
      </c>
      <c r="C8" s="97">
        <v>29500</v>
      </c>
      <c r="D8" s="98" t="e">
        <f>VLOOKUP(A8,'CARTERA COOSALUD'!$A:$A,1,0)</f>
        <v>#N/A</v>
      </c>
      <c r="E8" s="99" t="e">
        <f>VLOOKUP(A8,'CARTERA COOSALUD'!$A:$G,7,0)</f>
        <v>#N/A</v>
      </c>
      <c r="F8" s="99" t="e">
        <f t="shared" si="1"/>
        <v>#N/A</v>
      </c>
      <c r="G8" s="99"/>
      <c r="H8" s="99"/>
      <c r="I8" s="99"/>
      <c r="J8" s="97">
        <v>29500</v>
      </c>
      <c r="K8" s="99"/>
      <c r="L8" s="99"/>
      <c r="M8" s="99"/>
      <c r="N8" s="100"/>
      <c r="O8" s="98" t="s">
        <v>987</v>
      </c>
      <c r="P8" s="99">
        <f t="shared" si="0"/>
        <v>0</v>
      </c>
      <c r="Q8" s="98"/>
    </row>
    <row r="9" spans="1:17" x14ac:dyDescent="0.2">
      <c r="A9" s="34">
        <v>246964</v>
      </c>
      <c r="B9" s="35">
        <v>356748</v>
      </c>
      <c r="C9" s="35">
        <v>165273</v>
      </c>
      <c r="D9" s="10" t="e">
        <f>VLOOKUP(A9,'CARTERA COOSALUD'!$A:$A,1,0)</f>
        <v>#N/A</v>
      </c>
      <c r="E9" s="11" t="e">
        <f>VLOOKUP(A9,'CARTERA COOSALUD'!$A:$G,7,0)</f>
        <v>#N/A</v>
      </c>
      <c r="F9" s="11" t="e">
        <f t="shared" si="1"/>
        <v>#N/A</v>
      </c>
      <c r="G9" s="11"/>
      <c r="H9" s="35"/>
      <c r="I9" s="11"/>
      <c r="J9" s="35"/>
      <c r="K9" s="11"/>
      <c r="L9" s="11"/>
      <c r="M9" s="35">
        <v>165273</v>
      </c>
      <c r="N9" s="49" t="s">
        <v>974</v>
      </c>
      <c r="O9" s="10" t="s">
        <v>975</v>
      </c>
      <c r="P9" s="11">
        <f t="shared" si="0"/>
        <v>0</v>
      </c>
      <c r="Q9" s="10"/>
    </row>
    <row r="10" spans="1:17" x14ac:dyDescent="0.2">
      <c r="A10" s="34">
        <v>249164</v>
      </c>
      <c r="B10" s="35">
        <v>417745</v>
      </c>
      <c r="C10" s="35">
        <v>300000</v>
      </c>
      <c r="D10" s="10" t="e">
        <f>VLOOKUP(A10,'CARTERA COOSALUD'!$A:$A,1,0)</f>
        <v>#N/A</v>
      </c>
      <c r="E10" s="11" t="e">
        <f>VLOOKUP(A10,'CARTERA COOSALUD'!$A:$G,7,0)</f>
        <v>#N/A</v>
      </c>
      <c r="F10" s="11" t="e">
        <f t="shared" si="1"/>
        <v>#N/A</v>
      </c>
      <c r="G10" s="11"/>
      <c r="H10" s="11"/>
      <c r="I10" s="11"/>
      <c r="J10" s="35"/>
      <c r="K10" s="11"/>
      <c r="L10" s="11"/>
      <c r="M10" s="35">
        <v>300000</v>
      </c>
      <c r="N10" s="49">
        <v>2000326594</v>
      </c>
      <c r="O10" s="10" t="s">
        <v>864</v>
      </c>
      <c r="P10" s="11">
        <f t="shared" si="0"/>
        <v>0</v>
      </c>
      <c r="Q10" s="10"/>
    </row>
    <row r="11" spans="1:17" x14ac:dyDescent="0.2">
      <c r="A11" s="34">
        <v>250167</v>
      </c>
      <c r="B11" s="35">
        <v>248908</v>
      </c>
      <c r="C11" s="35">
        <v>50100</v>
      </c>
      <c r="D11" s="10" t="e">
        <f>VLOOKUP(A11,'CARTERA COOSALUD'!$A:$A,1,0)</f>
        <v>#N/A</v>
      </c>
      <c r="E11" s="11" t="e">
        <f>VLOOKUP(A11,'CARTERA COOSALUD'!$A:$G,7,0)</f>
        <v>#N/A</v>
      </c>
      <c r="F11" s="11" t="e">
        <f t="shared" si="1"/>
        <v>#N/A</v>
      </c>
      <c r="G11" s="11"/>
      <c r="H11" s="11"/>
      <c r="I11" s="11"/>
      <c r="J11" s="35"/>
      <c r="K11" s="11"/>
      <c r="L11" s="11">
        <v>50100</v>
      </c>
      <c r="M11" s="35"/>
      <c r="N11" s="50"/>
      <c r="O11" s="36"/>
      <c r="P11" s="11">
        <f t="shared" si="0"/>
        <v>0</v>
      </c>
      <c r="Q11" s="10"/>
    </row>
    <row r="12" spans="1:17" x14ac:dyDescent="0.2">
      <c r="A12" s="34">
        <v>250171</v>
      </c>
      <c r="B12" s="35">
        <v>163690</v>
      </c>
      <c r="C12" s="35">
        <v>163690</v>
      </c>
      <c r="D12" s="10" t="e">
        <f>VLOOKUP(A12,'CARTERA COOSALUD'!$A:$A,1,0)</f>
        <v>#N/A</v>
      </c>
      <c r="E12" s="11" t="e">
        <f>VLOOKUP(A12,'CARTERA COOSALUD'!$A:$G,7,0)</f>
        <v>#N/A</v>
      </c>
      <c r="F12" s="11" t="e">
        <f t="shared" si="1"/>
        <v>#N/A</v>
      </c>
      <c r="G12" s="11"/>
      <c r="H12" s="11"/>
      <c r="I12" s="11"/>
      <c r="J12" s="35"/>
      <c r="K12" s="11"/>
      <c r="L12" s="11"/>
      <c r="M12" s="11">
        <v>163690</v>
      </c>
      <c r="N12" s="49" t="s">
        <v>422</v>
      </c>
      <c r="O12" s="10" t="s">
        <v>424</v>
      </c>
      <c r="P12" s="11">
        <f t="shared" si="0"/>
        <v>0</v>
      </c>
      <c r="Q12" s="10"/>
    </row>
    <row r="13" spans="1:17" x14ac:dyDescent="0.2">
      <c r="A13" s="34">
        <v>250310</v>
      </c>
      <c r="B13" s="35">
        <v>142048</v>
      </c>
      <c r="C13" s="35">
        <v>142048</v>
      </c>
      <c r="D13" s="10" t="e">
        <f>VLOOKUP(A13,'CARTERA COOSALUD'!$A:$A,1,0)</f>
        <v>#N/A</v>
      </c>
      <c r="E13" s="11" t="e">
        <f>VLOOKUP(A13,'CARTERA COOSALUD'!$A:$G,7,0)</f>
        <v>#N/A</v>
      </c>
      <c r="F13" s="11" t="e">
        <f t="shared" si="1"/>
        <v>#N/A</v>
      </c>
      <c r="G13" s="11"/>
      <c r="H13" s="11"/>
      <c r="I13" s="11"/>
      <c r="J13" s="35"/>
      <c r="K13" s="11"/>
      <c r="L13" s="11"/>
      <c r="M13" s="11">
        <v>142048</v>
      </c>
      <c r="N13" s="49" t="s">
        <v>422</v>
      </c>
      <c r="O13" s="10" t="s">
        <v>424</v>
      </c>
      <c r="P13" s="11">
        <f t="shared" si="0"/>
        <v>0</v>
      </c>
      <c r="Q13" s="10"/>
    </row>
    <row r="14" spans="1:17" x14ac:dyDescent="0.2">
      <c r="A14" s="34">
        <v>251782</v>
      </c>
      <c r="B14" s="35">
        <v>453546</v>
      </c>
      <c r="C14" s="35">
        <v>422346</v>
      </c>
      <c r="D14" s="10" t="e">
        <f>VLOOKUP(A14,'CARTERA COOSALUD'!$A:$A,1,0)</f>
        <v>#N/A</v>
      </c>
      <c r="E14" s="11" t="e">
        <f>VLOOKUP(A14,'CARTERA COOSALUD'!$A:$G,7,0)</f>
        <v>#N/A</v>
      </c>
      <c r="F14" s="11" t="e">
        <f t="shared" si="1"/>
        <v>#N/A</v>
      </c>
      <c r="G14" s="11"/>
      <c r="H14" s="35"/>
      <c r="I14" s="11"/>
      <c r="J14" s="35"/>
      <c r="K14" s="11"/>
      <c r="L14" s="11"/>
      <c r="M14" s="11">
        <v>422346</v>
      </c>
      <c r="N14" s="49" t="s">
        <v>422</v>
      </c>
      <c r="O14" s="10" t="s">
        <v>424</v>
      </c>
      <c r="P14" s="11">
        <f t="shared" si="0"/>
        <v>0</v>
      </c>
      <c r="Q14" s="10"/>
    </row>
    <row r="15" spans="1:17" x14ac:dyDescent="0.2">
      <c r="A15" s="34">
        <v>251964</v>
      </c>
      <c r="B15" s="35">
        <v>347680</v>
      </c>
      <c r="C15" s="35">
        <v>347680</v>
      </c>
      <c r="D15" s="10" t="e">
        <f>VLOOKUP(A15,'CARTERA COOSALUD'!$A:$A,1,0)</f>
        <v>#N/A</v>
      </c>
      <c r="E15" s="11" t="e">
        <f>VLOOKUP(A15,'CARTERA COOSALUD'!$A:$G,7,0)</f>
        <v>#N/A</v>
      </c>
      <c r="F15" s="11" t="e">
        <f t="shared" si="1"/>
        <v>#N/A</v>
      </c>
      <c r="G15" s="11"/>
      <c r="H15" s="11"/>
      <c r="I15" s="11"/>
      <c r="J15" s="35"/>
      <c r="K15" s="11">
        <v>78600</v>
      </c>
      <c r="L15" s="11"/>
      <c r="M15" s="11">
        <v>269080</v>
      </c>
      <c r="N15" s="49" t="s">
        <v>632</v>
      </c>
      <c r="O15" s="10" t="s">
        <v>810</v>
      </c>
      <c r="P15" s="11">
        <f t="shared" si="0"/>
        <v>0</v>
      </c>
      <c r="Q15" s="10"/>
    </row>
    <row r="16" spans="1:17" x14ac:dyDescent="0.2">
      <c r="A16" s="34">
        <v>253033</v>
      </c>
      <c r="B16" s="35">
        <v>51300</v>
      </c>
      <c r="C16" s="35">
        <v>51300</v>
      </c>
      <c r="D16" s="10" t="e">
        <f>VLOOKUP(A16,'CARTERA COOSALUD'!$A:$A,1,0)</f>
        <v>#N/A</v>
      </c>
      <c r="E16" s="11" t="e">
        <f>VLOOKUP(A16,'CARTERA COOSALUD'!$A:$G,7,0)</f>
        <v>#N/A</v>
      </c>
      <c r="F16" s="11" t="e">
        <f t="shared" si="1"/>
        <v>#N/A</v>
      </c>
      <c r="G16" s="11"/>
      <c r="H16" s="35"/>
      <c r="I16" s="11"/>
      <c r="J16" s="35"/>
      <c r="K16" s="11"/>
      <c r="L16" s="11"/>
      <c r="M16" s="11">
        <v>51300</v>
      </c>
      <c r="N16" s="49" t="s">
        <v>631</v>
      </c>
      <c r="O16" s="10" t="s">
        <v>864</v>
      </c>
      <c r="P16" s="11">
        <f t="shared" si="0"/>
        <v>0</v>
      </c>
      <c r="Q16" s="10"/>
    </row>
    <row r="17" spans="1:17" x14ac:dyDescent="0.2">
      <c r="A17" s="34">
        <v>253701</v>
      </c>
      <c r="B17" s="35">
        <v>51300</v>
      </c>
      <c r="C17" s="35">
        <v>51300</v>
      </c>
      <c r="D17" s="10" t="e">
        <f>VLOOKUP(A17,'CARTERA COOSALUD'!$A:$A,1,0)</f>
        <v>#N/A</v>
      </c>
      <c r="E17" s="11" t="e">
        <f>VLOOKUP(A17,'CARTERA COOSALUD'!$A:$G,7,0)</f>
        <v>#N/A</v>
      </c>
      <c r="F17" s="11" t="e">
        <f t="shared" si="1"/>
        <v>#N/A</v>
      </c>
      <c r="G17" s="11"/>
      <c r="H17" s="11"/>
      <c r="I17" s="11"/>
      <c r="J17" s="35"/>
      <c r="K17" s="11"/>
      <c r="L17" s="11"/>
      <c r="M17" s="11">
        <v>51300</v>
      </c>
      <c r="N17" s="49" t="s">
        <v>631</v>
      </c>
      <c r="O17" s="10" t="s">
        <v>864</v>
      </c>
      <c r="P17" s="11">
        <f t="shared" si="0"/>
        <v>0</v>
      </c>
      <c r="Q17" s="10"/>
    </row>
    <row r="18" spans="1:17" x14ac:dyDescent="0.2">
      <c r="A18" s="34">
        <v>254834</v>
      </c>
      <c r="B18" s="35">
        <v>103420</v>
      </c>
      <c r="C18" s="35">
        <v>103420</v>
      </c>
      <c r="D18" s="10" t="e">
        <f>VLOOKUP(A18,'CARTERA COOSALUD'!$A:$A,1,0)</f>
        <v>#N/A</v>
      </c>
      <c r="E18" s="11" t="e">
        <f>VLOOKUP(A18,'CARTERA COOSALUD'!$A:$G,7,0)</f>
        <v>#N/A</v>
      </c>
      <c r="F18" s="11" t="e">
        <f t="shared" si="1"/>
        <v>#N/A</v>
      </c>
      <c r="G18" s="11"/>
      <c r="H18" s="35"/>
      <c r="I18" s="11"/>
      <c r="J18" s="35"/>
      <c r="K18" s="11"/>
      <c r="L18" s="11">
        <v>26500</v>
      </c>
      <c r="M18" s="11">
        <v>76920</v>
      </c>
      <c r="N18" s="49" t="s">
        <v>631</v>
      </c>
      <c r="O18" s="10" t="s">
        <v>864</v>
      </c>
      <c r="P18" s="11">
        <f t="shared" si="0"/>
        <v>0</v>
      </c>
      <c r="Q18" s="10"/>
    </row>
    <row r="19" spans="1:17" x14ac:dyDescent="0.2">
      <c r="A19" s="34">
        <v>255489</v>
      </c>
      <c r="B19" s="35">
        <v>85200</v>
      </c>
      <c r="C19" s="35">
        <v>85200</v>
      </c>
      <c r="D19" s="10" t="e">
        <f>VLOOKUP(A19,'CARTERA COOSALUD'!$A:$A,1,0)</f>
        <v>#N/A</v>
      </c>
      <c r="E19" s="11" t="e">
        <f>VLOOKUP(A19,'CARTERA COOSALUD'!$A:$G,7,0)</f>
        <v>#N/A</v>
      </c>
      <c r="F19" s="11" t="e">
        <f t="shared" si="1"/>
        <v>#N/A</v>
      </c>
      <c r="G19" s="11"/>
      <c r="H19" s="11"/>
      <c r="I19" s="11"/>
      <c r="J19" s="35"/>
      <c r="K19" s="11"/>
      <c r="L19" s="11"/>
      <c r="M19" s="11">
        <v>85200</v>
      </c>
      <c r="N19" s="49" t="s">
        <v>422</v>
      </c>
      <c r="O19" s="10" t="s">
        <v>424</v>
      </c>
      <c r="P19" s="11">
        <f t="shared" si="0"/>
        <v>0</v>
      </c>
      <c r="Q19" s="10"/>
    </row>
    <row r="20" spans="1:17" x14ac:dyDescent="0.2">
      <c r="A20" s="34">
        <v>255826</v>
      </c>
      <c r="B20" s="35">
        <v>263065</v>
      </c>
      <c r="C20" s="35">
        <v>263065</v>
      </c>
      <c r="D20" s="10" t="e">
        <f>VLOOKUP(A20,'CARTERA COOSALUD'!$A:$A,1,0)</f>
        <v>#N/A</v>
      </c>
      <c r="E20" s="11" t="e">
        <f>VLOOKUP(A20,'CARTERA COOSALUD'!$A:$G,7,0)</f>
        <v>#N/A</v>
      </c>
      <c r="F20" s="11" t="e">
        <f t="shared" si="1"/>
        <v>#N/A</v>
      </c>
      <c r="G20" s="11"/>
      <c r="H20" s="11"/>
      <c r="I20" s="11"/>
      <c r="J20" s="35"/>
      <c r="K20" s="11"/>
      <c r="L20" s="11"/>
      <c r="M20" s="11">
        <v>263065</v>
      </c>
      <c r="N20" s="49" t="s">
        <v>422</v>
      </c>
      <c r="O20" s="10" t="s">
        <v>424</v>
      </c>
      <c r="P20" s="11">
        <f t="shared" si="0"/>
        <v>0</v>
      </c>
      <c r="Q20" s="10"/>
    </row>
    <row r="21" spans="1:17" x14ac:dyDescent="0.2">
      <c r="A21" s="34">
        <v>256159</v>
      </c>
      <c r="B21" s="35">
        <v>98870</v>
      </c>
      <c r="C21" s="35">
        <v>30786</v>
      </c>
      <c r="D21" s="10" t="e">
        <f>VLOOKUP(A21,'CARTERA COOSALUD'!$A:$A,1,0)</f>
        <v>#N/A</v>
      </c>
      <c r="E21" s="11" t="e">
        <f>VLOOKUP(A21,'CARTERA COOSALUD'!$A:$G,7,0)</f>
        <v>#N/A</v>
      </c>
      <c r="F21" s="11" t="e">
        <f t="shared" si="1"/>
        <v>#N/A</v>
      </c>
      <c r="G21" s="11"/>
      <c r="H21" s="11"/>
      <c r="I21" s="11"/>
      <c r="J21" s="35"/>
      <c r="K21" s="11"/>
      <c r="L21" s="11"/>
      <c r="M21" s="11">
        <v>30786</v>
      </c>
      <c r="N21" s="49" t="s">
        <v>422</v>
      </c>
      <c r="O21" s="10" t="s">
        <v>424</v>
      </c>
      <c r="P21" s="11">
        <f t="shared" si="0"/>
        <v>0</v>
      </c>
      <c r="Q21" s="10"/>
    </row>
    <row r="22" spans="1:17" x14ac:dyDescent="0.2">
      <c r="A22" s="34">
        <v>256329</v>
      </c>
      <c r="B22" s="35">
        <v>757164</v>
      </c>
      <c r="C22" s="35">
        <v>97164</v>
      </c>
      <c r="D22" s="10" t="e">
        <f>VLOOKUP(A22,'CARTERA COOSALUD'!$A:$A,1,0)</f>
        <v>#N/A</v>
      </c>
      <c r="E22" s="11" t="e">
        <f>VLOOKUP(A22,'CARTERA COOSALUD'!$A:$G,7,0)</f>
        <v>#N/A</v>
      </c>
      <c r="F22" s="11" t="e">
        <f t="shared" si="1"/>
        <v>#N/A</v>
      </c>
      <c r="G22" s="11"/>
      <c r="H22" s="11"/>
      <c r="I22" s="11"/>
      <c r="J22" s="35"/>
      <c r="K22" s="11"/>
      <c r="L22" s="11"/>
      <c r="M22" s="11">
        <v>97164</v>
      </c>
      <c r="N22" s="49" t="s">
        <v>422</v>
      </c>
      <c r="O22" s="10" t="s">
        <v>424</v>
      </c>
      <c r="P22" s="11">
        <f t="shared" si="0"/>
        <v>0</v>
      </c>
      <c r="Q22" s="10"/>
    </row>
    <row r="23" spans="1:17" x14ac:dyDescent="0.2">
      <c r="A23" s="34">
        <v>257104</v>
      </c>
      <c r="B23" s="35">
        <v>55870</v>
      </c>
      <c r="C23" s="35">
        <v>1345</v>
      </c>
      <c r="D23" s="10" t="e">
        <f>VLOOKUP(A23,'CARTERA COOSALUD'!$A:$A,1,0)</f>
        <v>#N/A</v>
      </c>
      <c r="E23" s="11" t="e">
        <f>VLOOKUP(A23,'CARTERA COOSALUD'!$A:$G,7,0)</f>
        <v>#N/A</v>
      </c>
      <c r="F23" s="11" t="e">
        <f t="shared" si="1"/>
        <v>#N/A</v>
      </c>
      <c r="G23" s="11"/>
      <c r="H23" s="11"/>
      <c r="I23" s="11"/>
      <c r="J23" s="35"/>
      <c r="K23" s="11"/>
      <c r="L23" s="11"/>
      <c r="M23" s="11">
        <v>55870</v>
      </c>
      <c r="N23" s="49" t="s">
        <v>422</v>
      </c>
      <c r="O23" s="10" t="s">
        <v>424</v>
      </c>
      <c r="P23" s="11">
        <f t="shared" si="0"/>
        <v>-54525</v>
      </c>
      <c r="Q23" s="10"/>
    </row>
    <row r="24" spans="1:17" x14ac:dyDescent="0.2">
      <c r="A24" s="34">
        <v>259965</v>
      </c>
      <c r="B24" s="35">
        <v>63740</v>
      </c>
      <c r="C24" s="35">
        <v>63740</v>
      </c>
      <c r="D24" s="10" t="e">
        <f>VLOOKUP(A24,'CARTERA COOSALUD'!$A:$A,1,0)</f>
        <v>#N/A</v>
      </c>
      <c r="E24" s="11" t="e">
        <f>VLOOKUP(A24,'CARTERA COOSALUD'!$A:$G,7,0)</f>
        <v>#N/A</v>
      </c>
      <c r="F24" s="11" t="e">
        <f t="shared" si="1"/>
        <v>#N/A</v>
      </c>
      <c r="G24" s="11"/>
      <c r="H24" s="35"/>
      <c r="I24" s="11"/>
      <c r="J24" s="35"/>
      <c r="K24" s="11"/>
      <c r="L24" s="11"/>
      <c r="M24" s="35">
        <v>63740</v>
      </c>
      <c r="N24" s="51" t="s">
        <v>976</v>
      </c>
      <c r="O24" s="36" t="s">
        <v>977</v>
      </c>
      <c r="P24" s="11">
        <f t="shared" si="0"/>
        <v>0</v>
      </c>
      <c r="Q24" s="10"/>
    </row>
    <row r="25" spans="1:17" x14ac:dyDescent="0.2">
      <c r="A25" s="34">
        <v>260351</v>
      </c>
      <c r="B25" s="35">
        <v>54400</v>
      </c>
      <c r="C25" s="35">
        <v>54400</v>
      </c>
      <c r="D25" s="10" t="e">
        <f>VLOOKUP(A25,'CARTERA COOSALUD'!$A:$A,1,0)</f>
        <v>#N/A</v>
      </c>
      <c r="E25" s="11" t="e">
        <f>VLOOKUP(A25,'CARTERA COOSALUD'!$A:$G,7,0)</f>
        <v>#N/A</v>
      </c>
      <c r="F25" s="11" t="e">
        <f t="shared" si="1"/>
        <v>#N/A</v>
      </c>
      <c r="G25" s="11"/>
      <c r="H25" s="11"/>
      <c r="I25" s="11"/>
      <c r="J25" s="35"/>
      <c r="K25" s="11"/>
      <c r="L25" s="11"/>
      <c r="M25" s="11">
        <v>54400</v>
      </c>
      <c r="N25" s="49" t="s">
        <v>634</v>
      </c>
      <c r="O25" s="10" t="s">
        <v>747</v>
      </c>
      <c r="P25" s="11">
        <f t="shared" si="0"/>
        <v>0</v>
      </c>
      <c r="Q25" s="10"/>
    </row>
    <row r="26" spans="1:17" x14ac:dyDescent="0.2">
      <c r="A26" s="34">
        <v>260494</v>
      </c>
      <c r="B26" s="35">
        <v>80860</v>
      </c>
      <c r="C26" s="35">
        <v>80860</v>
      </c>
      <c r="D26" s="10" t="e">
        <f>VLOOKUP(A26,'CARTERA COOSALUD'!$A:$A,1,0)</f>
        <v>#N/A</v>
      </c>
      <c r="E26" s="11" t="e">
        <f>VLOOKUP(A26,'CARTERA COOSALUD'!$A:$G,7,0)</f>
        <v>#N/A</v>
      </c>
      <c r="F26" s="11" t="e">
        <f t="shared" si="1"/>
        <v>#N/A</v>
      </c>
      <c r="G26" s="11"/>
      <c r="H26" s="11"/>
      <c r="I26" s="11"/>
      <c r="J26" s="35"/>
      <c r="K26" s="11"/>
      <c r="L26" s="11"/>
      <c r="M26" s="11">
        <v>80860</v>
      </c>
      <c r="N26" s="49" t="s">
        <v>631</v>
      </c>
      <c r="O26" s="10" t="s">
        <v>864</v>
      </c>
      <c r="P26" s="11">
        <f t="shared" si="0"/>
        <v>0</v>
      </c>
      <c r="Q26" s="10"/>
    </row>
    <row r="27" spans="1:17" x14ac:dyDescent="0.2">
      <c r="A27" s="34">
        <v>262082</v>
      </c>
      <c r="B27" s="35">
        <v>54400</v>
      </c>
      <c r="C27" s="35">
        <v>54400</v>
      </c>
      <c r="D27" s="10" t="e">
        <f>VLOOKUP(A27,'CARTERA COOSALUD'!$A:$A,1,0)</f>
        <v>#N/A</v>
      </c>
      <c r="E27" s="11" t="e">
        <f>VLOOKUP(A27,'CARTERA COOSALUD'!$A:$G,7,0)</f>
        <v>#N/A</v>
      </c>
      <c r="F27" s="11" t="e">
        <f t="shared" si="1"/>
        <v>#N/A</v>
      </c>
      <c r="G27" s="11"/>
      <c r="H27" s="11"/>
      <c r="I27" s="11"/>
      <c r="J27" s="35"/>
      <c r="K27" s="11"/>
      <c r="L27" s="11"/>
      <c r="M27" s="11">
        <v>54400</v>
      </c>
      <c r="N27" s="49" t="s">
        <v>635</v>
      </c>
      <c r="O27" s="10" t="s">
        <v>663</v>
      </c>
      <c r="P27" s="11">
        <f t="shared" si="0"/>
        <v>0</v>
      </c>
      <c r="Q27" s="10"/>
    </row>
    <row r="28" spans="1:17" x14ac:dyDescent="0.2">
      <c r="A28" s="34">
        <v>262956</v>
      </c>
      <c r="B28" s="35">
        <v>653533</v>
      </c>
      <c r="C28" s="35">
        <v>201442</v>
      </c>
      <c r="D28" s="10" t="e">
        <f>VLOOKUP(A28,'CARTERA COOSALUD'!$A:$A,1,0)</f>
        <v>#N/A</v>
      </c>
      <c r="E28" s="11" t="e">
        <f>VLOOKUP(A28,'CARTERA COOSALUD'!$A:$G,7,0)</f>
        <v>#N/A</v>
      </c>
      <c r="F28" s="11" t="e">
        <f t="shared" si="1"/>
        <v>#N/A</v>
      </c>
      <c r="G28" s="11"/>
      <c r="H28" s="11"/>
      <c r="I28" s="11"/>
      <c r="J28" s="35"/>
      <c r="K28" s="11"/>
      <c r="L28" s="11"/>
      <c r="M28" s="11">
        <v>653533</v>
      </c>
      <c r="N28" s="49" t="s">
        <v>635</v>
      </c>
      <c r="O28" s="10" t="s">
        <v>663</v>
      </c>
      <c r="P28" s="11">
        <f t="shared" si="0"/>
        <v>-452091</v>
      </c>
      <c r="Q28" s="10"/>
    </row>
    <row r="29" spans="1:17" x14ac:dyDescent="0.2">
      <c r="A29" s="34">
        <v>264362</v>
      </c>
      <c r="B29" s="35">
        <v>18200</v>
      </c>
      <c r="C29" s="35">
        <v>18200</v>
      </c>
      <c r="D29" s="10" t="e">
        <f>VLOOKUP(A29,'CARTERA COOSALUD'!$A:$A,1,0)</f>
        <v>#N/A</v>
      </c>
      <c r="E29" s="11" t="e">
        <f>VLOOKUP(A29,'CARTERA COOSALUD'!$A:$G,7,0)</f>
        <v>#N/A</v>
      </c>
      <c r="F29" s="11" t="e">
        <f t="shared" si="1"/>
        <v>#N/A</v>
      </c>
      <c r="G29" s="11"/>
      <c r="H29" s="11"/>
      <c r="I29" s="11"/>
      <c r="J29" s="35"/>
      <c r="K29" s="11"/>
      <c r="L29" s="11"/>
      <c r="M29" s="11">
        <v>18200</v>
      </c>
      <c r="N29" s="49" t="s">
        <v>632</v>
      </c>
      <c r="O29" s="10" t="s">
        <v>810</v>
      </c>
      <c r="P29" s="11">
        <f t="shared" si="0"/>
        <v>0</v>
      </c>
      <c r="Q29" s="10"/>
    </row>
    <row r="30" spans="1:17" x14ac:dyDescent="0.2">
      <c r="A30" s="34">
        <v>264380</v>
      </c>
      <c r="B30" s="35">
        <v>223800</v>
      </c>
      <c r="C30" s="35">
        <v>223800</v>
      </c>
      <c r="D30" s="10" t="e">
        <f>VLOOKUP(A30,'CARTERA COOSALUD'!$A:$A,1,0)</f>
        <v>#N/A</v>
      </c>
      <c r="E30" s="11" t="e">
        <f>VLOOKUP(A30,'CARTERA COOSALUD'!$A:$G,7,0)</f>
        <v>#N/A</v>
      </c>
      <c r="F30" s="11" t="e">
        <f t="shared" si="1"/>
        <v>#N/A</v>
      </c>
      <c r="G30" s="11"/>
      <c r="H30" s="11"/>
      <c r="I30" s="11"/>
      <c r="J30" s="35"/>
      <c r="K30" s="11"/>
      <c r="L30" s="11"/>
      <c r="M30" s="35">
        <v>223800</v>
      </c>
      <c r="N30" s="49" t="s">
        <v>978</v>
      </c>
      <c r="O30" s="10" t="s">
        <v>979</v>
      </c>
      <c r="P30" s="11">
        <f t="shared" si="0"/>
        <v>0</v>
      </c>
      <c r="Q30" s="10"/>
    </row>
    <row r="31" spans="1:17" x14ac:dyDescent="0.2">
      <c r="A31" s="34">
        <v>267236</v>
      </c>
      <c r="B31" s="35">
        <v>22700</v>
      </c>
      <c r="C31" s="35">
        <v>22700</v>
      </c>
      <c r="D31" s="10" t="e">
        <f>VLOOKUP(A31,'CARTERA COOSALUD'!$A:$A,1,0)</f>
        <v>#N/A</v>
      </c>
      <c r="E31" s="11" t="e">
        <f>VLOOKUP(A31,'CARTERA COOSALUD'!$A:$G,7,0)</f>
        <v>#N/A</v>
      </c>
      <c r="F31" s="11" t="e">
        <f t="shared" si="1"/>
        <v>#N/A</v>
      </c>
      <c r="G31" s="11"/>
      <c r="H31" s="35"/>
      <c r="I31" s="11"/>
      <c r="J31" s="35"/>
      <c r="K31" s="11"/>
      <c r="L31" s="11"/>
      <c r="M31" s="11">
        <v>22700</v>
      </c>
      <c r="N31" s="49" t="s">
        <v>632</v>
      </c>
      <c r="O31" s="10" t="s">
        <v>810</v>
      </c>
      <c r="P31" s="11">
        <f t="shared" si="0"/>
        <v>0</v>
      </c>
      <c r="Q31" s="10"/>
    </row>
    <row r="32" spans="1:17" x14ac:dyDescent="0.2">
      <c r="A32" s="34">
        <v>267237</v>
      </c>
      <c r="B32" s="35">
        <v>33100</v>
      </c>
      <c r="C32" s="35">
        <v>33100</v>
      </c>
      <c r="D32" s="10" t="e">
        <f>VLOOKUP(A32,'CARTERA COOSALUD'!$A:$A,1,0)</f>
        <v>#N/A</v>
      </c>
      <c r="E32" s="11" t="e">
        <f>VLOOKUP(A32,'CARTERA COOSALUD'!$A:$G,7,0)</f>
        <v>#N/A</v>
      </c>
      <c r="F32" s="11" t="e">
        <f t="shared" si="1"/>
        <v>#N/A</v>
      </c>
      <c r="G32" s="11"/>
      <c r="H32" s="11"/>
      <c r="I32" s="11"/>
      <c r="J32" s="35"/>
      <c r="K32" s="11"/>
      <c r="L32" s="11"/>
      <c r="M32" s="11">
        <v>33100</v>
      </c>
      <c r="N32" s="49" t="s">
        <v>632</v>
      </c>
      <c r="O32" s="10" t="s">
        <v>810</v>
      </c>
      <c r="P32" s="11">
        <f t="shared" si="0"/>
        <v>0</v>
      </c>
      <c r="Q32" s="10"/>
    </row>
    <row r="33" spans="1:17" x14ac:dyDescent="0.2">
      <c r="A33" s="34">
        <v>267448</v>
      </c>
      <c r="B33" s="35">
        <v>145600</v>
      </c>
      <c r="C33" s="35">
        <v>145600</v>
      </c>
      <c r="D33" s="10" t="e">
        <f>VLOOKUP(A33,'CARTERA COOSALUD'!$A:$A,1,0)</f>
        <v>#N/A</v>
      </c>
      <c r="E33" s="11" t="e">
        <f>VLOOKUP(A33,'CARTERA COOSALUD'!$A:$G,7,0)</f>
        <v>#N/A</v>
      </c>
      <c r="F33" s="11" t="e">
        <f t="shared" si="1"/>
        <v>#N/A</v>
      </c>
      <c r="G33" s="11"/>
      <c r="H33" s="11"/>
      <c r="I33" s="11"/>
      <c r="J33" s="35"/>
      <c r="K33" s="11"/>
      <c r="L33" s="11"/>
      <c r="M33" s="11">
        <v>145600</v>
      </c>
      <c r="N33" s="49" t="s">
        <v>632</v>
      </c>
      <c r="O33" s="10" t="s">
        <v>810</v>
      </c>
      <c r="P33" s="11">
        <f t="shared" si="0"/>
        <v>0</v>
      </c>
      <c r="Q33" s="10"/>
    </row>
    <row r="34" spans="1:17" s="101" customFormat="1" x14ac:dyDescent="0.2">
      <c r="A34" s="96">
        <v>268318</v>
      </c>
      <c r="B34" s="97">
        <v>505115</v>
      </c>
      <c r="C34" s="97">
        <v>63800</v>
      </c>
      <c r="D34" s="98" t="e">
        <f>VLOOKUP(A34,'CARTERA COOSALUD'!$A:$A,1,0)</f>
        <v>#N/A</v>
      </c>
      <c r="E34" s="99" t="e">
        <f>VLOOKUP(A34,'CARTERA COOSALUD'!$A:$G,7,0)</f>
        <v>#N/A</v>
      </c>
      <c r="F34" s="99" t="e">
        <f t="shared" si="1"/>
        <v>#N/A</v>
      </c>
      <c r="G34" s="99"/>
      <c r="H34" s="11"/>
      <c r="I34" s="11"/>
      <c r="J34" s="97"/>
      <c r="K34" s="99">
        <v>82800</v>
      </c>
      <c r="L34" s="99"/>
      <c r="M34" s="99"/>
      <c r="N34" s="100"/>
      <c r="O34" s="98" t="s">
        <v>980</v>
      </c>
      <c r="P34" s="99">
        <f t="shared" si="0"/>
        <v>-19000</v>
      </c>
      <c r="Q34" s="98"/>
    </row>
    <row r="35" spans="1:17" x14ac:dyDescent="0.2">
      <c r="A35" s="34">
        <v>269358</v>
      </c>
      <c r="B35" s="35">
        <v>333690</v>
      </c>
      <c r="C35" s="35">
        <v>55200</v>
      </c>
      <c r="D35" s="10" t="e">
        <f>VLOOKUP(A35,'CARTERA COOSALUD'!$A:$A,1,0)</f>
        <v>#N/A</v>
      </c>
      <c r="E35" s="11" t="e">
        <f>VLOOKUP(A35,'CARTERA COOSALUD'!$A:$G,7,0)</f>
        <v>#N/A</v>
      </c>
      <c r="F35" s="11" t="e">
        <f t="shared" si="1"/>
        <v>#N/A</v>
      </c>
      <c r="G35" s="11"/>
      <c r="H35" s="11"/>
      <c r="I35" s="11"/>
      <c r="J35" s="35"/>
      <c r="K35" s="11">
        <v>55200</v>
      </c>
      <c r="L35" s="11"/>
      <c r="M35" s="11"/>
      <c r="N35" s="49"/>
      <c r="O35" s="10"/>
      <c r="P35" s="11">
        <f t="shared" si="0"/>
        <v>0</v>
      </c>
      <c r="Q35" s="10"/>
    </row>
    <row r="36" spans="1:17" x14ac:dyDescent="0.2">
      <c r="A36" s="34">
        <v>269575</v>
      </c>
      <c r="B36" s="35">
        <v>108050</v>
      </c>
      <c r="C36" s="35">
        <v>41400</v>
      </c>
      <c r="D36" s="10" t="e">
        <f>VLOOKUP(A36,'CARTERA COOSALUD'!$A:$A,1,0)</f>
        <v>#N/A</v>
      </c>
      <c r="E36" s="11" t="e">
        <f>VLOOKUP(A36,'CARTERA COOSALUD'!$A:$G,7,0)</f>
        <v>#N/A</v>
      </c>
      <c r="F36" s="11" t="e">
        <f t="shared" si="1"/>
        <v>#N/A</v>
      </c>
      <c r="G36" s="11"/>
      <c r="H36" s="11"/>
      <c r="I36" s="11"/>
      <c r="J36" s="35"/>
      <c r="K36" s="11">
        <v>41400</v>
      </c>
      <c r="L36" s="11"/>
      <c r="M36" s="11"/>
      <c r="N36" s="49"/>
      <c r="O36" s="10"/>
      <c r="P36" s="11">
        <f t="shared" si="0"/>
        <v>0</v>
      </c>
      <c r="Q36" s="10"/>
    </row>
    <row r="37" spans="1:17" x14ac:dyDescent="0.2">
      <c r="A37" s="34">
        <v>271842</v>
      </c>
      <c r="B37" s="35">
        <v>59810</v>
      </c>
      <c r="C37" s="35">
        <v>59810</v>
      </c>
      <c r="D37" s="10" t="e">
        <f>VLOOKUP(A37,'CARTERA COOSALUD'!$A:$A,1,0)</f>
        <v>#N/A</v>
      </c>
      <c r="E37" s="11" t="e">
        <f>VLOOKUP(A37,'CARTERA COOSALUD'!$A:$G,7,0)</f>
        <v>#N/A</v>
      </c>
      <c r="F37" s="11" t="e">
        <f t="shared" si="1"/>
        <v>#N/A</v>
      </c>
      <c r="G37" s="11"/>
      <c r="H37" s="11"/>
      <c r="I37" s="11"/>
      <c r="J37" s="35"/>
      <c r="K37" s="11">
        <v>59810</v>
      </c>
      <c r="L37" s="11"/>
      <c r="M37" s="11"/>
      <c r="N37" s="49"/>
      <c r="O37" s="10"/>
      <c r="P37" s="11">
        <f t="shared" si="0"/>
        <v>0</v>
      </c>
      <c r="Q37" s="10"/>
    </row>
    <row r="38" spans="1:17" x14ac:dyDescent="0.2">
      <c r="A38" s="34">
        <v>271911</v>
      </c>
      <c r="B38" s="35">
        <v>225360</v>
      </c>
      <c r="C38" s="35">
        <v>225360</v>
      </c>
      <c r="D38" s="10" t="e">
        <f>VLOOKUP(A38,'CARTERA COOSALUD'!$A:$A,1,0)</f>
        <v>#N/A</v>
      </c>
      <c r="E38" s="11" t="e">
        <f>VLOOKUP(A38,'CARTERA COOSALUD'!$A:$G,7,0)</f>
        <v>#N/A</v>
      </c>
      <c r="F38" s="11" t="e">
        <f t="shared" si="1"/>
        <v>#N/A</v>
      </c>
      <c r="G38" s="11"/>
      <c r="H38" s="11"/>
      <c r="I38" s="11"/>
      <c r="J38" s="35"/>
      <c r="K38" s="11"/>
      <c r="L38" s="11"/>
      <c r="M38" s="11">
        <v>225360</v>
      </c>
      <c r="N38" s="49" t="s">
        <v>633</v>
      </c>
      <c r="O38" s="10" t="s">
        <v>679</v>
      </c>
      <c r="P38" s="11">
        <f t="shared" si="0"/>
        <v>0</v>
      </c>
      <c r="Q38" s="10"/>
    </row>
    <row r="39" spans="1:17" x14ac:dyDescent="0.2">
      <c r="A39" s="34">
        <v>271921</v>
      </c>
      <c r="B39" s="35">
        <v>73570</v>
      </c>
      <c r="C39" s="35">
        <v>73570</v>
      </c>
      <c r="D39" s="10" t="e">
        <f>VLOOKUP(A39,'CARTERA COOSALUD'!$A:$A,1,0)</f>
        <v>#N/A</v>
      </c>
      <c r="E39" s="11" t="e">
        <f>VLOOKUP(A39,'CARTERA COOSALUD'!$A:$G,7,0)</f>
        <v>#N/A</v>
      </c>
      <c r="F39" s="11" t="e">
        <f t="shared" si="1"/>
        <v>#N/A</v>
      </c>
      <c r="G39" s="11"/>
      <c r="H39" s="11"/>
      <c r="I39" s="11"/>
      <c r="J39" s="35"/>
      <c r="K39" s="11"/>
      <c r="L39" s="11"/>
      <c r="M39" s="11">
        <v>73570</v>
      </c>
      <c r="N39" s="49" t="s">
        <v>633</v>
      </c>
      <c r="O39" s="10" t="s">
        <v>679</v>
      </c>
      <c r="P39" s="11">
        <f t="shared" si="0"/>
        <v>0</v>
      </c>
      <c r="Q39" s="10"/>
    </row>
    <row r="40" spans="1:17" x14ac:dyDescent="0.2">
      <c r="A40" s="34">
        <v>272008</v>
      </c>
      <c r="B40" s="35">
        <v>54400</v>
      </c>
      <c r="C40" s="35">
        <v>54400</v>
      </c>
      <c r="D40" s="10" t="e">
        <f>VLOOKUP(A40,'CARTERA COOSALUD'!$A:$A,1,0)</f>
        <v>#N/A</v>
      </c>
      <c r="E40" s="11" t="e">
        <f>VLOOKUP(A40,'CARTERA COOSALUD'!$A:$G,7,0)</f>
        <v>#N/A</v>
      </c>
      <c r="F40" s="11" t="e">
        <f t="shared" si="1"/>
        <v>#N/A</v>
      </c>
      <c r="G40" s="11"/>
      <c r="H40" s="11"/>
      <c r="I40" s="11"/>
      <c r="J40" s="35"/>
      <c r="K40" s="11"/>
      <c r="L40" s="11"/>
      <c r="M40" s="11">
        <v>54400</v>
      </c>
      <c r="N40" s="49" t="s">
        <v>633</v>
      </c>
      <c r="O40" s="10" t="s">
        <v>679</v>
      </c>
      <c r="P40" s="11">
        <f t="shared" si="0"/>
        <v>0</v>
      </c>
      <c r="Q40" s="10"/>
    </row>
    <row r="41" spans="1:17" x14ac:dyDescent="0.2">
      <c r="A41" s="34">
        <v>272034</v>
      </c>
      <c r="B41" s="35">
        <v>54400</v>
      </c>
      <c r="C41" s="35">
        <v>54400</v>
      </c>
      <c r="D41" s="10" t="e">
        <f>VLOOKUP(A41,'CARTERA COOSALUD'!$A:$A,1,0)</f>
        <v>#N/A</v>
      </c>
      <c r="E41" s="11" t="e">
        <f>VLOOKUP(A41,'CARTERA COOSALUD'!$A:$G,7,0)</f>
        <v>#N/A</v>
      </c>
      <c r="F41" s="11" t="e">
        <f t="shared" si="1"/>
        <v>#N/A</v>
      </c>
      <c r="G41" s="11"/>
      <c r="H41" s="11"/>
      <c r="I41" s="11"/>
      <c r="J41" s="35"/>
      <c r="K41" s="11"/>
      <c r="L41" s="11"/>
      <c r="M41" s="11">
        <v>54400</v>
      </c>
      <c r="N41" s="49" t="s">
        <v>631</v>
      </c>
      <c r="O41" s="10" t="s">
        <v>864</v>
      </c>
      <c r="P41" s="11">
        <f t="shared" si="0"/>
        <v>0</v>
      </c>
      <c r="Q41" s="10"/>
    </row>
    <row r="42" spans="1:17" x14ac:dyDescent="0.2">
      <c r="A42" s="34">
        <v>272775</v>
      </c>
      <c r="B42" s="35">
        <v>108830</v>
      </c>
      <c r="C42" s="35">
        <v>108830</v>
      </c>
      <c r="D42" s="10" t="e">
        <f>VLOOKUP(A42,'CARTERA COOSALUD'!$A:$A,1,0)</f>
        <v>#N/A</v>
      </c>
      <c r="E42" s="11" t="e">
        <f>VLOOKUP(A42,'CARTERA COOSALUD'!$A:$G,7,0)</f>
        <v>#N/A</v>
      </c>
      <c r="F42" s="11" t="e">
        <f t="shared" si="1"/>
        <v>#N/A</v>
      </c>
      <c r="G42" s="11"/>
      <c r="H42" s="11"/>
      <c r="I42" s="11"/>
      <c r="J42" s="35"/>
      <c r="K42" s="11">
        <v>41400</v>
      </c>
      <c r="L42" s="11"/>
      <c r="M42" s="11">
        <v>67430</v>
      </c>
      <c r="N42" s="49" t="s">
        <v>631</v>
      </c>
      <c r="O42" s="10" t="s">
        <v>864</v>
      </c>
      <c r="P42" s="11">
        <f t="shared" si="0"/>
        <v>0</v>
      </c>
      <c r="Q42" s="10"/>
    </row>
    <row r="43" spans="1:17" x14ac:dyDescent="0.2">
      <c r="A43" s="34">
        <v>273212</v>
      </c>
      <c r="B43" s="35">
        <v>61810</v>
      </c>
      <c r="C43" s="35">
        <v>61810</v>
      </c>
      <c r="D43" s="10" t="e">
        <f>VLOOKUP(A43,'CARTERA COOSALUD'!$A:$A,1,0)</f>
        <v>#N/A</v>
      </c>
      <c r="E43" s="11" t="e">
        <f>VLOOKUP(A43,'CARTERA COOSALUD'!$A:$G,7,0)</f>
        <v>#N/A</v>
      </c>
      <c r="F43" s="11" t="e">
        <f t="shared" si="1"/>
        <v>#N/A</v>
      </c>
      <c r="G43" s="11"/>
      <c r="H43" s="35"/>
      <c r="I43" s="11"/>
      <c r="J43" s="35"/>
      <c r="K43" s="11"/>
      <c r="L43" s="11"/>
      <c r="M43" s="35">
        <v>61810</v>
      </c>
      <c r="N43" s="51" t="s">
        <v>981</v>
      </c>
      <c r="O43" s="36" t="s">
        <v>982</v>
      </c>
      <c r="P43" s="11">
        <f t="shared" si="0"/>
        <v>0</v>
      </c>
      <c r="Q43" s="10"/>
    </row>
    <row r="44" spans="1:17" x14ac:dyDescent="0.2">
      <c r="A44" s="34">
        <v>273252</v>
      </c>
      <c r="B44" s="35">
        <v>263885</v>
      </c>
      <c r="C44" s="35">
        <v>263885</v>
      </c>
      <c r="D44" s="10" t="e">
        <f>VLOOKUP(A44,'CARTERA COOSALUD'!$A:$A,1,0)</f>
        <v>#N/A</v>
      </c>
      <c r="E44" s="11" t="e">
        <f>VLOOKUP(A44,'CARTERA COOSALUD'!$A:$G,7,0)</f>
        <v>#N/A</v>
      </c>
      <c r="F44" s="11" t="e">
        <f t="shared" si="1"/>
        <v>#N/A</v>
      </c>
      <c r="G44" s="11"/>
      <c r="H44" s="35"/>
      <c r="I44" s="11"/>
      <c r="J44" s="35"/>
      <c r="K44" s="11"/>
      <c r="L44" s="11"/>
      <c r="M44" s="11">
        <v>263885</v>
      </c>
      <c r="N44" s="49" t="s">
        <v>637</v>
      </c>
      <c r="O44" s="10" t="s">
        <v>727</v>
      </c>
      <c r="P44" s="11">
        <f t="shared" si="0"/>
        <v>0</v>
      </c>
      <c r="Q44" s="10"/>
    </row>
    <row r="45" spans="1:17" x14ac:dyDescent="0.2">
      <c r="A45" s="34">
        <v>273844</v>
      </c>
      <c r="B45" s="35">
        <v>102870</v>
      </c>
      <c r="C45" s="35">
        <v>102870</v>
      </c>
      <c r="D45" s="10" t="e">
        <f>VLOOKUP(A45,'CARTERA COOSALUD'!$A:$A,1,0)</f>
        <v>#N/A</v>
      </c>
      <c r="E45" s="11" t="e">
        <f>VLOOKUP(A45,'CARTERA COOSALUD'!$A:$G,7,0)</f>
        <v>#N/A</v>
      </c>
      <c r="F45" s="11" t="e">
        <f t="shared" si="1"/>
        <v>#N/A</v>
      </c>
      <c r="G45" s="11"/>
      <c r="H45" s="11"/>
      <c r="I45" s="11"/>
      <c r="J45" s="35"/>
      <c r="K45" s="11"/>
      <c r="L45" s="11"/>
      <c r="M45" s="11">
        <v>102870</v>
      </c>
      <c r="N45" s="49" t="s">
        <v>638</v>
      </c>
      <c r="O45" s="10" t="s">
        <v>756</v>
      </c>
      <c r="P45" s="11">
        <f t="shared" si="0"/>
        <v>0</v>
      </c>
      <c r="Q45" s="10"/>
    </row>
    <row r="46" spans="1:17" x14ac:dyDescent="0.2">
      <c r="A46" s="34">
        <v>274127</v>
      </c>
      <c r="B46" s="35">
        <v>93670</v>
      </c>
      <c r="C46" s="35">
        <v>93670</v>
      </c>
      <c r="D46" s="10" t="e">
        <f>VLOOKUP(A46,'CARTERA COOSALUD'!$A:$A,1,0)</f>
        <v>#N/A</v>
      </c>
      <c r="E46" s="11" t="e">
        <f>VLOOKUP(A46,'CARTERA COOSALUD'!$A:$G,7,0)</f>
        <v>#N/A</v>
      </c>
      <c r="F46" s="11" t="e">
        <f t="shared" si="1"/>
        <v>#N/A</v>
      </c>
      <c r="G46" s="11"/>
      <c r="H46" s="11"/>
      <c r="I46" s="11"/>
      <c r="J46" s="35"/>
      <c r="K46" s="11"/>
      <c r="L46" s="11"/>
      <c r="M46" s="11">
        <v>93670</v>
      </c>
      <c r="N46" s="49" t="s">
        <v>637</v>
      </c>
      <c r="O46" s="10" t="s">
        <v>727</v>
      </c>
      <c r="P46" s="11">
        <f t="shared" si="0"/>
        <v>0</v>
      </c>
      <c r="Q46" s="10"/>
    </row>
    <row r="47" spans="1:17" x14ac:dyDescent="0.2">
      <c r="A47" s="34">
        <v>274255</v>
      </c>
      <c r="B47" s="35">
        <v>59240</v>
      </c>
      <c r="C47" s="35">
        <v>59240</v>
      </c>
      <c r="D47" s="10" t="e">
        <f>VLOOKUP(A47,'CARTERA COOSALUD'!$A:$A,1,0)</f>
        <v>#N/A</v>
      </c>
      <c r="E47" s="11" t="e">
        <f>VLOOKUP(A47,'CARTERA COOSALUD'!$A:$G,7,0)</f>
        <v>#N/A</v>
      </c>
      <c r="F47" s="11" t="e">
        <f t="shared" si="1"/>
        <v>#N/A</v>
      </c>
      <c r="G47" s="11"/>
      <c r="H47" s="11"/>
      <c r="I47" s="11"/>
      <c r="J47" s="35"/>
      <c r="K47" s="11"/>
      <c r="L47" s="11"/>
      <c r="M47" s="11">
        <v>59240</v>
      </c>
      <c r="N47" s="49" t="s">
        <v>631</v>
      </c>
      <c r="O47" s="10" t="s">
        <v>864</v>
      </c>
      <c r="P47" s="11">
        <f t="shared" si="0"/>
        <v>0</v>
      </c>
      <c r="Q47" s="10"/>
    </row>
    <row r="48" spans="1:17" x14ac:dyDescent="0.2">
      <c r="A48" s="34">
        <v>274541</v>
      </c>
      <c r="B48" s="35">
        <v>64150</v>
      </c>
      <c r="C48" s="35">
        <v>64150</v>
      </c>
      <c r="D48" s="10" t="e">
        <f>VLOOKUP(A48,'CARTERA COOSALUD'!$A:$A,1,0)</f>
        <v>#N/A</v>
      </c>
      <c r="E48" s="11" t="e">
        <f>VLOOKUP(A48,'CARTERA COOSALUD'!$A:$G,7,0)</f>
        <v>#N/A</v>
      </c>
      <c r="F48" s="11" t="e">
        <f t="shared" si="1"/>
        <v>#N/A</v>
      </c>
      <c r="G48" s="11"/>
      <c r="H48" s="11"/>
      <c r="I48" s="11"/>
      <c r="J48" s="35"/>
      <c r="K48" s="11"/>
      <c r="L48" s="11"/>
      <c r="M48" s="11">
        <v>64150</v>
      </c>
      <c r="N48" s="49" t="s">
        <v>638</v>
      </c>
      <c r="O48" s="10" t="s">
        <v>756</v>
      </c>
      <c r="P48" s="11">
        <f t="shared" si="0"/>
        <v>0</v>
      </c>
      <c r="Q48" s="10"/>
    </row>
    <row r="49" spans="1:17" x14ac:dyDescent="0.2">
      <c r="A49" s="34">
        <v>274579</v>
      </c>
      <c r="B49" s="35">
        <v>56170</v>
      </c>
      <c r="C49" s="35">
        <v>56170</v>
      </c>
      <c r="D49" s="10" t="e">
        <f>VLOOKUP(A49,'CARTERA COOSALUD'!$A:$A,1,0)</f>
        <v>#N/A</v>
      </c>
      <c r="E49" s="11" t="e">
        <f>VLOOKUP(A49,'CARTERA COOSALUD'!$A:$G,7,0)</f>
        <v>#N/A</v>
      </c>
      <c r="F49" s="11" t="e">
        <f t="shared" si="1"/>
        <v>#N/A</v>
      </c>
      <c r="G49" s="11"/>
      <c r="H49" s="11"/>
      <c r="I49" s="11"/>
      <c r="J49" s="35"/>
      <c r="K49" s="11"/>
      <c r="L49" s="11"/>
      <c r="M49" s="11">
        <v>56170</v>
      </c>
      <c r="N49" s="49" t="s">
        <v>639</v>
      </c>
      <c r="O49" s="10" t="s">
        <v>740</v>
      </c>
      <c r="P49" s="11">
        <f t="shared" si="0"/>
        <v>0</v>
      </c>
      <c r="Q49" s="10"/>
    </row>
    <row r="50" spans="1:17" x14ac:dyDescent="0.2">
      <c r="A50" s="34">
        <v>274580</v>
      </c>
      <c r="B50" s="35">
        <v>184540</v>
      </c>
      <c r="C50" s="35">
        <v>184540</v>
      </c>
      <c r="D50" s="10" t="e">
        <f>VLOOKUP(A50,'CARTERA COOSALUD'!$A:$A,1,0)</f>
        <v>#N/A</v>
      </c>
      <c r="E50" s="11" t="e">
        <f>VLOOKUP(A50,'CARTERA COOSALUD'!$A:$G,7,0)</f>
        <v>#N/A</v>
      </c>
      <c r="F50" s="11" t="e">
        <f t="shared" si="1"/>
        <v>#N/A</v>
      </c>
      <c r="G50" s="11"/>
      <c r="H50" s="35"/>
      <c r="I50" s="11"/>
      <c r="J50" s="35"/>
      <c r="K50" s="11"/>
      <c r="L50" s="11"/>
      <c r="M50" s="11">
        <v>184540</v>
      </c>
      <c r="N50" s="49" t="s">
        <v>638</v>
      </c>
      <c r="O50" s="10" t="s">
        <v>756</v>
      </c>
      <c r="P50" s="11">
        <f t="shared" si="0"/>
        <v>0</v>
      </c>
      <c r="Q50" s="10"/>
    </row>
    <row r="51" spans="1:17" x14ac:dyDescent="0.2">
      <c r="A51" s="34">
        <v>274955</v>
      </c>
      <c r="B51" s="35">
        <v>27800</v>
      </c>
      <c r="C51" s="35">
        <v>27800</v>
      </c>
      <c r="D51" s="10" t="e">
        <f>VLOOKUP(A51,'CARTERA COOSALUD'!$A:$A,1,0)</f>
        <v>#N/A</v>
      </c>
      <c r="E51" s="11" t="e">
        <f>VLOOKUP(A51,'CARTERA COOSALUD'!$A:$G,7,0)</f>
        <v>#N/A</v>
      </c>
      <c r="F51" s="11" t="e">
        <f t="shared" si="1"/>
        <v>#N/A</v>
      </c>
      <c r="G51" s="11"/>
      <c r="H51" s="35"/>
      <c r="I51" s="11"/>
      <c r="J51" s="35"/>
      <c r="K51" s="11"/>
      <c r="L51" s="11"/>
      <c r="M51" s="11">
        <v>27800</v>
      </c>
      <c r="N51" s="49" t="s">
        <v>640</v>
      </c>
      <c r="O51" s="10" t="s">
        <v>788</v>
      </c>
      <c r="P51" s="11">
        <f t="shared" si="0"/>
        <v>0</v>
      </c>
      <c r="Q51" s="10"/>
    </row>
    <row r="52" spans="1:17" x14ac:dyDescent="0.2">
      <c r="A52" s="34">
        <v>275292</v>
      </c>
      <c r="B52" s="35">
        <v>58960</v>
      </c>
      <c r="C52" s="35">
        <v>58960</v>
      </c>
      <c r="D52" s="10" t="e">
        <f>VLOOKUP(A52,'CARTERA COOSALUD'!$A:$A,1,0)</f>
        <v>#N/A</v>
      </c>
      <c r="E52" s="11" t="e">
        <f>VLOOKUP(A52,'CARTERA COOSALUD'!$A:$G,7,0)</f>
        <v>#N/A</v>
      </c>
      <c r="F52" s="11" t="e">
        <f t="shared" si="1"/>
        <v>#N/A</v>
      </c>
      <c r="G52" s="11"/>
      <c r="H52" s="35"/>
      <c r="I52" s="11"/>
      <c r="J52" s="35"/>
      <c r="K52" s="11"/>
      <c r="L52" s="11"/>
      <c r="M52" s="11">
        <v>58960</v>
      </c>
      <c r="N52" s="49" t="s">
        <v>631</v>
      </c>
      <c r="O52" s="10" t="s">
        <v>864</v>
      </c>
      <c r="P52" s="11">
        <f t="shared" si="0"/>
        <v>0</v>
      </c>
      <c r="Q52" s="10"/>
    </row>
    <row r="53" spans="1:17" x14ac:dyDescent="0.2">
      <c r="A53" s="34">
        <v>276876</v>
      </c>
      <c r="B53" s="35">
        <v>56170</v>
      </c>
      <c r="C53" s="35">
        <v>56170</v>
      </c>
      <c r="D53" s="10" t="e">
        <f>VLOOKUP(A53,'CARTERA COOSALUD'!$A:$A,1,0)</f>
        <v>#N/A</v>
      </c>
      <c r="E53" s="11" t="e">
        <f>VLOOKUP(A53,'CARTERA COOSALUD'!$A:$G,7,0)</f>
        <v>#N/A</v>
      </c>
      <c r="F53" s="11" t="e">
        <f t="shared" si="1"/>
        <v>#N/A</v>
      </c>
      <c r="G53" s="11"/>
      <c r="H53" s="11"/>
      <c r="I53" s="11"/>
      <c r="J53" s="35"/>
      <c r="K53" s="11"/>
      <c r="L53" s="11"/>
      <c r="M53" s="11">
        <v>56170</v>
      </c>
      <c r="N53" s="49" t="s">
        <v>640</v>
      </c>
      <c r="O53" s="10" t="s">
        <v>788</v>
      </c>
      <c r="P53" s="11">
        <f t="shared" si="0"/>
        <v>0</v>
      </c>
      <c r="Q53" s="10"/>
    </row>
    <row r="54" spans="1:17" x14ac:dyDescent="0.2">
      <c r="A54" s="34">
        <v>276971</v>
      </c>
      <c r="B54" s="35">
        <v>54400</v>
      </c>
      <c r="C54" s="35">
        <v>54400</v>
      </c>
      <c r="D54" s="10" t="e">
        <f>VLOOKUP(A54,'CARTERA COOSALUD'!$A:$A,1,0)</f>
        <v>#N/A</v>
      </c>
      <c r="E54" s="11" t="e">
        <f>VLOOKUP(A54,'CARTERA COOSALUD'!$A:$G,7,0)</f>
        <v>#N/A</v>
      </c>
      <c r="F54" s="11" t="e">
        <f t="shared" si="1"/>
        <v>#N/A</v>
      </c>
      <c r="G54" s="11"/>
      <c r="H54" s="11"/>
      <c r="I54" s="11"/>
      <c r="J54" s="35"/>
      <c r="K54" s="11"/>
      <c r="L54" s="11"/>
      <c r="M54" s="11">
        <v>54400</v>
      </c>
      <c r="N54" s="49" t="s">
        <v>640</v>
      </c>
      <c r="O54" s="10" t="s">
        <v>788</v>
      </c>
      <c r="P54" s="11">
        <f t="shared" si="0"/>
        <v>0</v>
      </c>
      <c r="Q54" s="10"/>
    </row>
    <row r="55" spans="1:17" x14ac:dyDescent="0.2">
      <c r="A55" s="34">
        <v>279023</v>
      </c>
      <c r="B55" s="35">
        <v>118610</v>
      </c>
      <c r="C55" s="35">
        <v>118610</v>
      </c>
      <c r="D55" s="10" t="e">
        <f>VLOOKUP(A55,'CARTERA COOSALUD'!$A:$A,1,0)</f>
        <v>#N/A</v>
      </c>
      <c r="E55" s="11" t="e">
        <f>VLOOKUP(A55,'CARTERA COOSALUD'!$A:$G,7,0)</f>
        <v>#N/A</v>
      </c>
      <c r="F55" s="11" t="e">
        <f t="shared" si="1"/>
        <v>#N/A</v>
      </c>
      <c r="G55" s="11"/>
      <c r="H55" s="11"/>
      <c r="I55" s="11"/>
      <c r="J55" s="35"/>
      <c r="K55" s="11">
        <v>41400</v>
      </c>
      <c r="L55" s="11"/>
      <c r="M55" s="11">
        <v>77210</v>
      </c>
      <c r="N55" s="49" t="s">
        <v>631</v>
      </c>
      <c r="O55" s="10" t="s">
        <v>864</v>
      </c>
      <c r="P55" s="11">
        <f t="shared" si="0"/>
        <v>0</v>
      </c>
      <c r="Q55" s="10"/>
    </row>
    <row r="56" spans="1:17" x14ac:dyDescent="0.2">
      <c r="A56" s="34">
        <v>279273</v>
      </c>
      <c r="B56" s="35">
        <v>201945</v>
      </c>
      <c r="C56" s="35">
        <v>201945</v>
      </c>
      <c r="D56" s="10" t="e">
        <f>VLOOKUP(A56,'CARTERA COOSALUD'!$A:$A,1,0)</f>
        <v>#N/A</v>
      </c>
      <c r="E56" s="11" t="e">
        <f>VLOOKUP(A56,'CARTERA COOSALUD'!$A:$G,7,0)</f>
        <v>#N/A</v>
      </c>
      <c r="F56" s="11" t="e">
        <f t="shared" si="1"/>
        <v>#N/A</v>
      </c>
      <c r="G56" s="11"/>
      <c r="H56" s="35"/>
      <c r="I56" s="11"/>
      <c r="J56" s="35"/>
      <c r="K56" s="11"/>
      <c r="L56" s="11"/>
      <c r="M56" s="35">
        <v>201945</v>
      </c>
      <c r="N56" s="49" t="s">
        <v>983</v>
      </c>
      <c r="O56" s="10" t="s">
        <v>984</v>
      </c>
      <c r="P56" s="11">
        <f t="shared" si="0"/>
        <v>0</v>
      </c>
      <c r="Q56" s="10"/>
    </row>
    <row r="57" spans="1:17" x14ac:dyDescent="0.2">
      <c r="A57" s="34">
        <v>279330</v>
      </c>
      <c r="B57" s="35">
        <v>301280</v>
      </c>
      <c r="C57" s="35">
        <v>301280</v>
      </c>
      <c r="D57" s="10" t="e">
        <f>VLOOKUP(A57,'CARTERA COOSALUD'!$A:$A,1,0)</f>
        <v>#N/A</v>
      </c>
      <c r="E57" s="11" t="e">
        <f>VLOOKUP(A57,'CARTERA COOSALUD'!$A:$G,7,0)</f>
        <v>#N/A</v>
      </c>
      <c r="F57" s="11" t="e">
        <f t="shared" si="1"/>
        <v>#N/A</v>
      </c>
      <c r="G57" s="11"/>
      <c r="H57" s="35"/>
      <c r="I57" s="11"/>
      <c r="J57" s="35"/>
      <c r="K57" s="11"/>
      <c r="L57" s="11"/>
      <c r="M57" s="11">
        <v>301280</v>
      </c>
      <c r="N57" s="49" t="s">
        <v>631</v>
      </c>
      <c r="O57" s="10" t="s">
        <v>864</v>
      </c>
      <c r="P57" s="11">
        <f t="shared" si="0"/>
        <v>0</v>
      </c>
      <c r="Q57" s="10"/>
    </row>
    <row r="58" spans="1:17" x14ac:dyDescent="0.2">
      <c r="A58" s="34">
        <v>279442</v>
      </c>
      <c r="B58" s="35">
        <v>54400</v>
      </c>
      <c r="C58" s="35">
        <v>54400</v>
      </c>
      <c r="D58" s="10" t="e">
        <f>VLOOKUP(A58,'CARTERA COOSALUD'!$A:$A,1,0)</f>
        <v>#N/A</v>
      </c>
      <c r="E58" s="11" t="e">
        <f>VLOOKUP(A58,'CARTERA COOSALUD'!$A:$G,7,0)</f>
        <v>#N/A</v>
      </c>
      <c r="F58" s="11" t="e">
        <f t="shared" si="1"/>
        <v>#N/A</v>
      </c>
      <c r="G58" s="11"/>
      <c r="H58" s="11"/>
      <c r="I58" s="11"/>
      <c r="J58" s="35"/>
      <c r="K58" s="11">
        <v>54400</v>
      </c>
      <c r="L58" s="11"/>
      <c r="M58" s="11"/>
      <c r="N58" s="49"/>
      <c r="O58" s="10"/>
      <c r="P58" s="11">
        <f t="shared" si="0"/>
        <v>0</v>
      </c>
      <c r="Q58" s="10"/>
    </row>
    <row r="59" spans="1:17" x14ac:dyDescent="0.2">
      <c r="A59" s="34">
        <v>279615</v>
      </c>
      <c r="B59" s="35">
        <v>184810</v>
      </c>
      <c r="C59" s="35">
        <v>184810</v>
      </c>
      <c r="D59" s="10" t="e">
        <f>VLOOKUP(A59,'CARTERA COOSALUD'!$A:$A,1,0)</f>
        <v>#N/A</v>
      </c>
      <c r="E59" s="11" t="e">
        <f>VLOOKUP(A59,'CARTERA COOSALUD'!$A:$G,7,0)</f>
        <v>#N/A</v>
      </c>
      <c r="F59" s="11" t="e">
        <f t="shared" si="1"/>
        <v>#N/A</v>
      </c>
      <c r="G59" s="11"/>
      <c r="H59" s="11"/>
      <c r="I59" s="11"/>
      <c r="J59" s="35"/>
      <c r="K59" s="11"/>
      <c r="L59" s="11"/>
      <c r="M59" s="11">
        <v>184810</v>
      </c>
      <c r="N59" s="49" t="s">
        <v>631</v>
      </c>
      <c r="O59" s="10" t="s">
        <v>864</v>
      </c>
      <c r="P59" s="11">
        <f t="shared" si="0"/>
        <v>0</v>
      </c>
      <c r="Q59" s="10"/>
    </row>
    <row r="60" spans="1:17" x14ac:dyDescent="0.2">
      <c r="A60" s="34">
        <v>279649</v>
      </c>
      <c r="B60" s="35">
        <v>284714</v>
      </c>
      <c r="C60" s="35">
        <v>284714</v>
      </c>
      <c r="D60" s="10" t="e">
        <f>VLOOKUP(A60,'CARTERA COOSALUD'!$A:$A,1,0)</f>
        <v>#N/A</v>
      </c>
      <c r="E60" s="11" t="e">
        <f>VLOOKUP(A60,'CARTERA COOSALUD'!$A:$G,7,0)</f>
        <v>#N/A</v>
      </c>
      <c r="F60" s="11" t="e">
        <f t="shared" si="1"/>
        <v>#N/A</v>
      </c>
      <c r="G60" s="11"/>
      <c r="H60" s="11"/>
      <c r="I60" s="11"/>
      <c r="J60" s="35"/>
      <c r="K60" s="11"/>
      <c r="L60" s="11"/>
      <c r="M60" s="11">
        <v>284714</v>
      </c>
      <c r="N60" s="49" t="s">
        <v>631</v>
      </c>
      <c r="O60" s="10" t="s">
        <v>864</v>
      </c>
      <c r="P60" s="11">
        <f t="shared" si="0"/>
        <v>0</v>
      </c>
      <c r="Q60" s="10"/>
    </row>
    <row r="61" spans="1:17" x14ac:dyDescent="0.2">
      <c r="A61" s="34">
        <v>279818</v>
      </c>
      <c r="B61" s="35">
        <v>104137</v>
      </c>
      <c r="C61" s="35">
        <v>104137</v>
      </c>
      <c r="D61" s="10" t="e">
        <f>VLOOKUP(A61,'CARTERA COOSALUD'!$A:$A,1,0)</f>
        <v>#N/A</v>
      </c>
      <c r="E61" s="11" t="e">
        <f>VLOOKUP(A61,'CARTERA COOSALUD'!$A:$G,7,0)</f>
        <v>#N/A</v>
      </c>
      <c r="F61" s="11" t="e">
        <f t="shared" si="1"/>
        <v>#N/A</v>
      </c>
      <c r="G61" s="11"/>
      <c r="H61" s="11"/>
      <c r="I61" s="11"/>
      <c r="J61" s="35"/>
      <c r="K61" s="11"/>
      <c r="L61" s="11"/>
      <c r="M61" s="11">
        <v>104137</v>
      </c>
      <c r="N61" s="49" t="s">
        <v>631</v>
      </c>
      <c r="O61" s="10" t="s">
        <v>864</v>
      </c>
      <c r="P61" s="11">
        <f t="shared" si="0"/>
        <v>0</v>
      </c>
      <c r="Q61" s="10"/>
    </row>
    <row r="62" spans="1:17" x14ac:dyDescent="0.2">
      <c r="A62" s="34">
        <v>280204</v>
      </c>
      <c r="B62" s="35">
        <v>59240</v>
      </c>
      <c r="C62" s="35">
        <v>59240</v>
      </c>
      <c r="D62" s="10" t="e">
        <f>VLOOKUP(A62,'CARTERA COOSALUD'!$A:$A,1,0)</f>
        <v>#N/A</v>
      </c>
      <c r="E62" s="11" t="e">
        <f>VLOOKUP(A62,'CARTERA COOSALUD'!$A:$G,7,0)</f>
        <v>#N/A</v>
      </c>
      <c r="F62" s="11" t="e">
        <f t="shared" si="1"/>
        <v>#N/A</v>
      </c>
      <c r="G62" s="11"/>
      <c r="H62" s="11"/>
      <c r="I62" s="11"/>
      <c r="J62" s="35"/>
      <c r="K62" s="11">
        <v>59240</v>
      </c>
      <c r="L62" s="11"/>
      <c r="M62" s="11"/>
      <c r="N62" s="49"/>
      <c r="O62" s="10"/>
      <c r="P62" s="11">
        <f t="shared" si="0"/>
        <v>0</v>
      </c>
      <c r="Q62" s="10"/>
    </row>
    <row r="63" spans="1:17" x14ac:dyDescent="0.2">
      <c r="A63" s="34">
        <v>281297</v>
      </c>
      <c r="B63" s="35">
        <v>99265</v>
      </c>
      <c r="C63" s="35">
        <v>99265</v>
      </c>
      <c r="D63" s="10" t="e">
        <f>VLOOKUP(A63,'CARTERA COOSALUD'!$A:$A,1,0)</f>
        <v>#N/A</v>
      </c>
      <c r="E63" s="11" t="e">
        <f>VLOOKUP(A63,'CARTERA COOSALUD'!$A:$G,7,0)</f>
        <v>#N/A</v>
      </c>
      <c r="F63" s="11" t="e">
        <f t="shared" si="1"/>
        <v>#N/A</v>
      </c>
      <c r="G63" s="11"/>
      <c r="H63" s="11"/>
      <c r="I63" s="11"/>
      <c r="J63" s="35"/>
      <c r="K63" s="11"/>
      <c r="L63" s="11"/>
      <c r="M63" s="11">
        <v>99265</v>
      </c>
      <c r="N63" s="49" t="s">
        <v>632</v>
      </c>
      <c r="O63" s="10" t="s">
        <v>810</v>
      </c>
      <c r="P63" s="11">
        <f t="shared" si="0"/>
        <v>0</v>
      </c>
      <c r="Q63" s="10"/>
    </row>
    <row r="64" spans="1:17" x14ac:dyDescent="0.2">
      <c r="A64" s="34">
        <v>281315</v>
      </c>
      <c r="B64" s="35">
        <v>54400</v>
      </c>
      <c r="C64" s="35">
        <v>54400</v>
      </c>
      <c r="D64" s="10" t="e">
        <f>VLOOKUP(A64,'CARTERA COOSALUD'!$A:$A,1,0)</f>
        <v>#N/A</v>
      </c>
      <c r="E64" s="11" t="e">
        <f>VLOOKUP(A64,'CARTERA COOSALUD'!$A:$G,7,0)</f>
        <v>#N/A</v>
      </c>
      <c r="F64" s="11" t="e">
        <f t="shared" si="1"/>
        <v>#N/A</v>
      </c>
      <c r="G64" s="11"/>
      <c r="H64" s="11"/>
      <c r="I64" s="11"/>
      <c r="J64" s="35"/>
      <c r="K64" s="11">
        <v>54400</v>
      </c>
      <c r="L64" s="11"/>
      <c r="M64" s="11"/>
      <c r="N64" s="51"/>
      <c r="O64" s="34"/>
      <c r="P64" s="11">
        <f t="shared" si="0"/>
        <v>0</v>
      </c>
      <c r="Q64" s="10"/>
    </row>
    <row r="65" spans="1:17" x14ac:dyDescent="0.2">
      <c r="A65" s="34">
        <v>282066</v>
      </c>
      <c r="B65" s="35">
        <v>64150</v>
      </c>
      <c r="C65" s="35">
        <v>64150</v>
      </c>
      <c r="D65" s="10" t="e">
        <f>VLOOKUP(A65,'CARTERA COOSALUD'!$A:$A,1,0)</f>
        <v>#N/A</v>
      </c>
      <c r="E65" s="11" t="e">
        <f>VLOOKUP(A65,'CARTERA COOSALUD'!$A:$G,7,0)</f>
        <v>#N/A</v>
      </c>
      <c r="F65" s="11" t="e">
        <f t="shared" si="1"/>
        <v>#N/A</v>
      </c>
      <c r="G65" s="11"/>
      <c r="H65" s="11"/>
      <c r="I65" s="11"/>
      <c r="J65" s="35"/>
      <c r="K65" s="11"/>
      <c r="L65" s="11"/>
      <c r="M65" s="11">
        <v>64150</v>
      </c>
      <c r="N65" s="49" t="s">
        <v>641</v>
      </c>
      <c r="O65" s="10" t="s">
        <v>771</v>
      </c>
      <c r="P65" s="11">
        <f t="shared" si="0"/>
        <v>0</v>
      </c>
      <c r="Q65" s="10"/>
    </row>
    <row r="66" spans="1:17" x14ac:dyDescent="0.2">
      <c r="A66" s="34">
        <v>282095</v>
      </c>
      <c r="B66" s="35">
        <v>64150</v>
      </c>
      <c r="C66" s="35">
        <v>64150</v>
      </c>
      <c r="D66" s="10" t="e">
        <f>VLOOKUP(A66,'CARTERA COOSALUD'!$A:$A,1,0)</f>
        <v>#N/A</v>
      </c>
      <c r="E66" s="11" t="e">
        <f>VLOOKUP(A66,'CARTERA COOSALUD'!$A:$G,7,0)</f>
        <v>#N/A</v>
      </c>
      <c r="F66" s="11" t="e">
        <f t="shared" si="1"/>
        <v>#N/A</v>
      </c>
      <c r="G66" s="11"/>
      <c r="H66" s="11"/>
      <c r="I66" s="11"/>
      <c r="J66" s="35"/>
      <c r="K66" s="11"/>
      <c r="L66" s="11"/>
      <c r="M66" s="11">
        <v>64150</v>
      </c>
      <c r="N66" s="49" t="s">
        <v>632</v>
      </c>
      <c r="O66" s="10" t="s">
        <v>810</v>
      </c>
      <c r="P66" s="11">
        <f t="shared" ref="P66:P112" si="2">C66-SUM(G66:M66)</f>
        <v>0</v>
      </c>
      <c r="Q66" s="10"/>
    </row>
    <row r="67" spans="1:17" x14ac:dyDescent="0.2">
      <c r="A67" s="34">
        <v>282134</v>
      </c>
      <c r="B67" s="35">
        <v>60040</v>
      </c>
      <c r="C67" s="35">
        <v>60040</v>
      </c>
      <c r="D67" s="10" t="e">
        <f>VLOOKUP(A67,'CARTERA COOSALUD'!$A:$A,1,0)</f>
        <v>#N/A</v>
      </c>
      <c r="E67" s="11" t="e">
        <f>VLOOKUP(A67,'CARTERA COOSALUD'!$A:$G,7,0)</f>
        <v>#N/A</v>
      </c>
      <c r="F67" s="11" t="e">
        <f t="shared" ref="F67:F68" si="3">C67-E67</f>
        <v>#N/A</v>
      </c>
      <c r="G67" s="11"/>
      <c r="H67" s="11"/>
      <c r="I67" s="11"/>
      <c r="J67" s="35"/>
      <c r="K67" s="11">
        <v>60040</v>
      </c>
      <c r="L67" s="11"/>
      <c r="M67" s="11"/>
      <c r="N67" s="51"/>
      <c r="O67" s="36"/>
      <c r="P67" s="11">
        <f t="shared" si="2"/>
        <v>0</v>
      </c>
      <c r="Q67" s="10"/>
    </row>
    <row r="68" spans="1:17" x14ac:dyDescent="0.2">
      <c r="A68" s="34">
        <v>282172</v>
      </c>
      <c r="B68" s="35">
        <v>105940</v>
      </c>
      <c r="C68" s="35">
        <v>105940</v>
      </c>
      <c r="D68" s="10" t="e">
        <f>VLOOKUP(A68,'CARTERA COOSALUD'!$A:$A,1,0)</f>
        <v>#N/A</v>
      </c>
      <c r="E68" s="11" t="e">
        <f>VLOOKUP(A68,'CARTERA COOSALUD'!$A:$G,7,0)</f>
        <v>#N/A</v>
      </c>
      <c r="F68" s="11" t="e">
        <f t="shared" si="3"/>
        <v>#N/A</v>
      </c>
      <c r="G68" s="11"/>
      <c r="H68" s="11"/>
      <c r="I68" s="11"/>
      <c r="J68" s="35"/>
      <c r="K68" s="11">
        <v>105940</v>
      </c>
      <c r="L68" s="11"/>
      <c r="M68" s="11"/>
      <c r="N68" s="51"/>
      <c r="O68" s="34"/>
      <c r="P68" s="11">
        <f t="shared" si="2"/>
        <v>0</v>
      </c>
      <c r="Q68" s="10"/>
    </row>
    <row r="69" spans="1:17" x14ac:dyDescent="0.2">
      <c r="A69" s="68">
        <v>282288</v>
      </c>
      <c r="B69" s="69">
        <v>54400</v>
      </c>
      <c r="C69" s="69">
        <v>54400</v>
      </c>
      <c r="D69" s="10" t="e">
        <f>VLOOKUP(A69,'CARTERA COOSALUD'!$A:$A,1,0)</f>
        <v>#N/A</v>
      </c>
      <c r="E69" s="11" t="e">
        <f>VLOOKUP(A69,'CARTERA COOSALUD'!$A:$G,7,0)</f>
        <v>#N/A</v>
      </c>
      <c r="F69" s="11" t="e">
        <f t="shared" ref="F69:F112" si="4">C69-E69</f>
        <v>#N/A</v>
      </c>
      <c r="G69" s="11"/>
      <c r="H69" s="69"/>
      <c r="I69" s="69"/>
      <c r="J69" s="69"/>
      <c r="K69" s="11"/>
      <c r="L69" s="11"/>
      <c r="M69" s="11">
        <v>54400</v>
      </c>
      <c r="N69" s="49" t="s">
        <v>631</v>
      </c>
      <c r="O69" s="10" t="s">
        <v>864</v>
      </c>
      <c r="P69" s="11">
        <f t="shared" si="2"/>
        <v>0</v>
      </c>
      <c r="Q69" s="68"/>
    </row>
    <row r="70" spans="1:17" x14ac:dyDescent="0.2">
      <c r="A70" s="68">
        <v>282296</v>
      </c>
      <c r="B70" s="69">
        <v>56170</v>
      </c>
      <c r="C70" s="69">
        <v>56170</v>
      </c>
      <c r="D70" s="10" t="e">
        <f>VLOOKUP(A70,'CARTERA COOSALUD'!$A:$A,1,0)</f>
        <v>#N/A</v>
      </c>
      <c r="E70" s="11" t="e">
        <f>VLOOKUP(A70,'CARTERA COOSALUD'!$A:$G,7,0)</f>
        <v>#N/A</v>
      </c>
      <c r="F70" s="11" t="e">
        <f t="shared" si="4"/>
        <v>#N/A</v>
      </c>
      <c r="G70" s="11"/>
      <c r="H70" s="69"/>
      <c r="I70" s="69"/>
      <c r="J70" s="69"/>
      <c r="K70" s="11"/>
      <c r="L70" s="11"/>
      <c r="M70" s="11">
        <v>56170</v>
      </c>
      <c r="N70" s="49" t="s">
        <v>632</v>
      </c>
      <c r="O70" s="10" t="s">
        <v>810</v>
      </c>
      <c r="P70" s="11">
        <f t="shared" si="2"/>
        <v>0</v>
      </c>
      <c r="Q70" s="68"/>
    </row>
    <row r="71" spans="1:17" x14ac:dyDescent="0.2">
      <c r="A71" s="68">
        <v>282702</v>
      </c>
      <c r="B71" s="69">
        <v>76810</v>
      </c>
      <c r="C71" s="69">
        <v>76810</v>
      </c>
      <c r="D71" s="10" t="e">
        <f>VLOOKUP(A71,'CARTERA COOSALUD'!$A:$A,1,0)</f>
        <v>#N/A</v>
      </c>
      <c r="E71" s="11" t="e">
        <f>VLOOKUP(A71,'CARTERA COOSALUD'!$A:$G,7,0)</f>
        <v>#N/A</v>
      </c>
      <c r="F71" s="11" t="e">
        <f t="shared" si="4"/>
        <v>#N/A</v>
      </c>
      <c r="G71" s="11"/>
      <c r="H71" s="69"/>
      <c r="I71" s="69"/>
      <c r="J71" s="69"/>
      <c r="K71" s="11"/>
      <c r="L71" s="11"/>
      <c r="M71" s="11">
        <v>76810</v>
      </c>
      <c r="N71" s="49" t="s">
        <v>632</v>
      </c>
      <c r="O71" s="10" t="s">
        <v>810</v>
      </c>
      <c r="P71" s="11">
        <f t="shared" si="2"/>
        <v>0</v>
      </c>
      <c r="Q71" s="68"/>
    </row>
    <row r="72" spans="1:17" x14ac:dyDescent="0.2">
      <c r="A72" s="68">
        <v>282835</v>
      </c>
      <c r="B72" s="69">
        <v>279871</v>
      </c>
      <c r="C72" s="69">
        <v>279871</v>
      </c>
      <c r="D72" s="10" t="e">
        <f>VLOOKUP(A72,'CARTERA COOSALUD'!$A:$A,1,0)</f>
        <v>#N/A</v>
      </c>
      <c r="E72" s="11" t="e">
        <f>VLOOKUP(A72,'CARTERA COOSALUD'!$A:$G,7,0)</f>
        <v>#N/A</v>
      </c>
      <c r="F72" s="11" t="e">
        <f t="shared" si="4"/>
        <v>#N/A</v>
      </c>
      <c r="G72" s="11"/>
      <c r="H72" s="69"/>
      <c r="I72" s="69"/>
      <c r="J72" s="69"/>
      <c r="K72" s="11"/>
      <c r="L72" s="11"/>
      <c r="M72" s="11">
        <v>279871</v>
      </c>
      <c r="N72" s="49" t="s">
        <v>632</v>
      </c>
      <c r="O72" s="10" t="s">
        <v>810</v>
      </c>
      <c r="P72" s="11">
        <f t="shared" si="2"/>
        <v>0</v>
      </c>
      <c r="Q72" s="68"/>
    </row>
    <row r="73" spans="1:17" x14ac:dyDescent="0.2">
      <c r="A73" s="68">
        <v>284086</v>
      </c>
      <c r="B73" s="69">
        <v>127730</v>
      </c>
      <c r="C73" s="69">
        <v>127730</v>
      </c>
      <c r="D73" s="10" t="e">
        <f>VLOOKUP(A73,'CARTERA COOSALUD'!$A:$A,1,0)</f>
        <v>#N/A</v>
      </c>
      <c r="E73" s="11" t="e">
        <f>VLOOKUP(A73,'CARTERA COOSALUD'!$A:$G,7,0)</f>
        <v>#N/A</v>
      </c>
      <c r="F73" s="11" t="e">
        <f t="shared" si="4"/>
        <v>#N/A</v>
      </c>
      <c r="G73" s="11"/>
      <c r="H73" s="69"/>
      <c r="I73" s="69"/>
      <c r="J73" s="69"/>
      <c r="K73" s="11"/>
      <c r="L73" s="11"/>
      <c r="M73" s="11">
        <v>127730</v>
      </c>
      <c r="N73" s="49" t="s">
        <v>631</v>
      </c>
      <c r="O73" s="10" t="s">
        <v>864</v>
      </c>
      <c r="P73" s="11">
        <f t="shared" si="2"/>
        <v>0</v>
      </c>
      <c r="Q73" s="68"/>
    </row>
    <row r="74" spans="1:17" x14ac:dyDescent="0.2">
      <c r="A74" s="68">
        <v>284841</v>
      </c>
      <c r="B74" s="69">
        <v>59240</v>
      </c>
      <c r="C74" s="69">
        <v>59240</v>
      </c>
      <c r="D74" s="10" t="e">
        <f>VLOOKUP(A74,'CARTERA COOSALUD'!$A:$A,1,0)</f>
        <v>#N/A</v>
      </c>
      <c r="E74" s="11" t="e">
        <f>VLOOKUP(A74,'CARTERA COOSALUD'!$A:$G,7,0)</f>
        <v>#N/A</v>
      </c>
      <c r="F74" s="11" t="e">
        <f t="shared" si="4"/>
        <v>#N/A</v>
      </c>
      <c r="G74" s="11"/>
      <c r="H74" s="69"/>
      <c r="I74" s="69"/>
      <c r="J74" s="69"/>
      <c r="K74" s="11"/>
      <c r="L74" s="11"/>
      <c r="M74" s="11">
        <v>59240</v>
      </c>
      <c r="N74" s="49" t="s">
        <v>642</v>
      </c>
      <c r="O74" s="10" t="s">
        <v>849</v>
      </c>
      <c r="P74" s="11">
        <f t="shared" si="2"/>
        <v>0</v>
      </c>
      <c r="Q74" s="68"/>
    </row>
    <row r="75" spans="1:17" x14ac:dyDescent="0.2">
      <c r="A75" s="68">
        <v>284933</v>
      </c>
      <c r="B75" s="69">
        <v>268577</v>
      </c>
      <c r="C75" s="69">
        <v>268577</v>
      </c>
      <c r="D75" s="10" t="e">
        <f>VLOOKUP(A75,'CARTERA COOSALUD'!$A:$A,1,0)</f>
        <v>#N/A</v>
      </c>
      <c r="E75" s="11" t="e">
        <f>VLOOKUP(A75,'CARTERA COOSALUD'!$A:$G,7,0)</f>
        <v>#N/A</v>
      </c>
      <c r="F75" s="11" t="e">
        <f t="shared" si="4"/>
        <v>#N/A</v>
      </c>
      <c r="G75" s="11"/>
      <c r="H75" s="69"/>
      <c r="I75" s="69"/>
      <c r="J75" s="69"/>
      <c r="K75" s="11"/>
      <c r="L75" s="11"/>
      <c r="M75" s="11">
        <v>268577</v>
      </c>
      <c r="N75" s="49" t="s">
        <v>631</v>
      </c>
      <c r="O75" s="10" t="s">
        <v>864</v>
      </c>
      <c r="P75" s="11">
        <f t="shared" si="2"/>
        <v>0</v>
      </c>
      <c r="Q75" s="68"/>
    </row>
    <row r="76" spans="1:17" x14ac:dyDescent="0.2">
      <c r="A76" s="68">
        <v>285690</v>
      </c>
      <c r="B76" s="69">
        <v>59240</v>
      </c>
      <c r="C76" s="69">
        <v>59240</v>
      </c>
      <c r="D76" s="10" t="e">
        <f>VLOOKUP(A76,'CARTERA COOSALUD'!$A:$A,1,0)</f>
        <v>#N/A</v>
      </c>
      <c r="E76" s="11" t="e">
        <f>VLOOKUP(A76,'CARTERA COOSALUD'!$A:$G,7,0)</f>
        <v>#N/A</v>
      </c>
      <c r="F76" s="11" t="e">
        <f t="shared" si="4"/>
        <v>#N/A</v>
      </c>
      <c r="G76" s="11"/>
      <c r="H76" s="69"/>
      <c r="I76" s="69"/>
      <c r="J76" s="69"/>
      <c r="K76" s="11"/>
      <c r="L76" s="11"/>
      <c r="M76" s="11">
        <v>59240</v>
      </c>
      <c r="N76" s="49" t="s">
        <v>640</v>
      </c>
      <c r="O76" s="10" t="s">
        <v>788</v>
      </c>
      <c r="P76" s="11">
        <f t="shared" si="2"/>
        <v>0</v>
      </c>
      <c r="Q76" s="68"/>
    </row>
    <row r="77" spans="1:17" x14ac:dyDescent="0.2">
      <c r="A77" s="68">
        <v>286098</v>
      </c>
      <c r="B77" s="69">
        <v>624980</v>
      </c>
      <c r="C77" s="69">
        <v>624980</v>
      </c>
      <c r="D77" s="10">
        <f>VLOOKUP(A77,'CARTERA COOSALUD'!$A:$A,1,0)</f>
        <v>286098</v>
      </c>
      <c r="E77" s="11">
        <f>VLOOKUP(A77,'CARTERA COOSALUD'!$A:$G,7,0)</f>
        <v>306980</v>
      </c>
      <c r="F77" s="11">
        <f t="shared" si="4"/>
        <v>318000</v>
      </c>
      <c r="G77" s="11">
        <v>306980</v>
      </c>
      <c r="H77" s="69"/>
      <c r="I77" s="69"/>
      <c r="J77" s="69"/>
      <c r="K77" s="11">
        <v>318000</v>
      </c>
      <c r="L77" s="11"/>
      <c r="M77" s="69"/>
      <c r="N77" s="70"/>
      <c r="O77" s="68"/>
      <c r="P77" s="11">
        <f t="shared" si="2"/>
        <v>0</v>
      </c>
      <c r="Q77" s="68" t="s">
        <v>989</v>
      </c>
    </row>
    <row r="78" spans="1:17" x14ac:dyDescent="0.2">
      <c r="A78" s="68">
        <v>286717</v>
      </c>
      <c r="B78" s="69">
        <v>54400</v>
      </c>
      <c r="C78" s="69">
        <v>54400</v>
      </c>
      <c r="D78" s="10" t="e">
        <f>VLOOKUP(A78,'CARTERA COOSALUD'!$A:$A,1,0)</f>
        <v>#N/A</v>
      </c>
      <c r="E78" s="11" t="e">
        <f>VLOOKUP(A78,'CARTERA COOSALUD'!$A:$G,7,0)</f>
        <v>#N/A</v>
      </c>
      <c r="F78" s="11" t="e">
        <f t="shared" si="4"/>
        <v>#N/A</v>
      </c>
      <c r="G78" s="11"/>
      <c r="H78" s="69"/>
      <c r="I78" s="69"/>
      <c r="J78" s="69"/>
      <c r="K78" s="11"/>
      <c r="L78" s="11"/>
      <c r="M78" s="11">
        <v>54400</v>
      </c>
      <c r="N78" s="49" t="s">
        <v>632</v>
      </c>
      <c r="O78" s="10" t="s">
        <v>810</v>
      </c>
      <c r="P78" s="11">
        <f t="shared" si="2"/>
        <v>0</v>
      </c>
      <c r="Q78" s="68"/>
    </row>
    <row r="79" spans="1:17" x14ac:dyDescent="0.2">
      <c r="A79" s="68">
        <v>287251</v>
      </c>
      <c r="B79" s="69">
        <v>164050</v>
      </c>
      <c r="C79" s="69">
        <v>164050</v>
      </c>
      <c r="D79" s="10" t="e">
        <f>VLOOKUP(A79,'CARTERA COOSALUD'!$A:$A,1,0)</f>
        <v>#N/A</v>
      </c>
      <c r="E79" s="11" t="e">
        <f>VLOOKUP(A79,'CARTERA COOSALUD'!$A:$G,7,0)</f>
        <v>#N/A</v>
      </c>
      <c r="F79" s="11" t="e">
        <f t="shared" si="4"/>
        <v>#N/A</v>
      </c>
      <c r="G79" s="11"/>
      <c r="H79" s="69"/>
      <c r="I79" s="69"/>
      <c r="J79" s="69"/>
      <c r="K79" s="11">
        <v>41700</v>
      </c>
      <c r="L79" s="11"/>
      <c r="M79" s="11">
        <v>122350</v>
      </c>
      <c r="N79" s="70" t="s">
        <v>985</v>
      </c>
      <c r="O79" s="68" t="s">
        <v>986</v>
      </c>
      <c r="P79" s="11">
        <f t="shared" si="2"/>
        <v>0</v>
      </c>
      <c r="Q79" s="68"/>
    </row>
    <row r="80" spans="1:17" x14ac:dyDescent="0.2">
      <c r="A80" s="68">
        <v>287729</v>
      </c>
      <c r="B80" s="69">
        <v>54400</v>
      </c>
      <c r="C80" s="69">
        <v>54400</v>
      </c>
      <c r="D80" s="10">
        <f>VLOOKUP(A80,'CARTERA COOSALUD'!$A:$A,1,0)</f>
        <v>287729</v>
      </c>
      <c r="E80" s="11">
        <f>VLOOKUP(A80,'CARTERA COOSALUD'!$A:$G,7,0)</f>
        <v>54400</v>
      </c>
      <c r="F80" s="11">
        <f t="shared" si="4"/>
        <v>0</v>
      </c>
      <c r="G80" s="11">
        <v>54400</v>
      </c>
      <c r="H80" s="69"/>
      <c r="I80" s="69"/>
      <c r="J80" s="69"/>
      <c r="K80" s="11"/>
      <c r="L80" s="11"/>
      <c r="M80" s="69"/>
      <c r="N80" s="70"/>
      <c r="O80" s="68"/>
      <c r="P80" s="11">
        <f t="shared" si="2"/>
        <v>0</v>
      </c>
      <c r="Q80" s="68" t="s">
        <v>989</v>
      </c>
    </row>
    <row r="81" spans="1:17" x14ac:dyDescent="0.2">
      <c r="A81" s="68">
        <v>287766</v>
      </c>
      <c r="B81" s="69">
        <v>262625</v>
      </c>
      <c r="C81" s="69">
        <v>262625</v>
      </c>
      <c r="D81" s="10">
        <f>VLOOKUP(A81,'CARTERA COOSALUD'!$A:$A,1,0)</f>
        <v>287766</v>
      </c>
      <c r="E81" s="11">
        <f>VLOOKUP(A81,'CARTERA COOSALUD'!$A:$G,7,0)</f>
        <v>220925</v>
      </c>
      <c r="F81" s="11">
        <f t="shared" si="4"/>
        <v>41700</v>
      </c>
      <c r="G81" s="11">
        <v>220925</v>
      </c>
      <c r="H81" s="69"/>
      <c r="I81" s="69"/>
      <c r="J81" s="69"/>
      <c r="K81" s="11">
        <v>41700</v>
      </c>
      <c r="L81" s="11"/>
      <c r="M81" s="69"/>
      <c r="N81" s="70"/>
      <c r="O81" s="68"/>
      <c r="P81" s="11">
        <f t="shared" si="2"/>
        <v>0</v>
      </c>
      <c r="Q81" s="68" t="s">
        <v>84</v>
      </c>
    </row>
    <row r="82" spans="1:17" x14ac:dyDescent="0.2">
      <c r="A82" s="68">
        <v>287853</v>
      </c>
      <c r="B82" s="69">
        <v>114300</v>
      </c>
      <c r="C82" s="69">
        <v>114300</v>
      </c>
      <c r="D82" s="10">
        <f>VLOOKUP(A82,'CARTERA COOSALUD'!$A:$A,1,0)</f>
        <v>287853</v>
      </c>
      <c r="E82" s="11">
        <f>VLOOKUP(A82,'CARTERA COOSALUD'!$A:$G,7,0)</f>
        <v>114300</v>
      </c>
      <c r="F82" s="11">
        <f t="shared" si="4"/>
        <v>0</v>
      </c>
      <c r="G82" s="11">
        <v>114300</v>
      </c>
      <c r="H82" s="69"/>
      <c r="I82" s="69"/>
      <c r="J82" s="69"/>
      <c r="K82" s="11"/>
      <c r="L82" s="11"/>
      <c r="M82" s="69"/>
      <c r="N82" s="70"/>
      <c r="O82" s="68"/>
      <c r="P82" s="11">
        <f t="shared" si="2"/>
        <v>0</v>
      </c>
      <c r="Q82" s="68" t="s">
        <v>989</v>
      </c>
    </row>
    <row r="83" spans="1:17" x14ac:dyDescent="0.2">
      <c r="A83" s="68">
        <v>288137</v>
      </c>
      <c r="B83" s="69">
        <v>127740</v>
      </c>
      <c r="C83" s="69">
        <v>127740</v>
      </c>
      <c r="D83" s="10">
        <f>VLOOKUP(A83,'CARTERA COOSALUD'!$A:$A,1,0)</f>
        <v>288137</v>
      </c>
      <c r="E83" s="11">
        <f>VLOOKUP(A83,'CARTERA COOSALUD'!$A:$G,7,0)</f>
        <v>127740</v>
      </c>
      <c r="F83" s="11">
        <f t="shared" si="4"/>
        <v>0</v>
      </c>
      <c r="G83" s="11">
        <v>127740</v>
      </c>
      <c r="H83" s="69"/>
      <c r="I83" s="69"/>
      <c r="J83" s="69"/>
      <c r="K83" s="11"/>
      <c r="L83" s="11"/>
      <c r="M83" s="69"/>
      <c r="N83" s="70"/>
      <c r="O83" s="68"/>
      <c r="P83" s="11">
        <f t="shared" si="2"/>
        <v>0</v>
      </c>
      <c r="Q83" s="68" t="s">
        <v>989</v>
      </c>
    </row>
    <row r="84" spans="1:17" x14ac:dyDescent="0.2">
      <c r="A84" s="68">
        <v>288687</v>
      </c>
      <c r="B84" s="69">
        <v>54400</v>
      </c>
      <c r="C84" s="69">
        <v>54400</v>
      </c>
      <c r="D84" s="10" t="e">
        <f>VLOOKUP(A84,'CARTERA COOSALUD'!$A:$A,1,0)</f>
        <v>#N/A</v>
      </c>
      <c r="E84" s="11" t="e">
        <f>VLOOKUP(A84,'CARTERA COOSALUD'!$A:$G,7,0)</f>
        <v>#N/A</v>
      </c>
      <c r="F84" s="11" t="e">
        <f t="shared" si="4"/>
        <v>#N/A</v>
      </c>
      <c r="G84" s="11"/>
      <c r="H84" s="69"/>
      <c r="I84" s="69"/>
      <c r="J84" s="69"/>
      <c r="K84" s="11"/>
      <c r="L84" s="11"/>
      <c r="M84" s="11">
        <v>54400</v>
      </c>
      <c r="N84" s="49" t="s">
        <v>631</v>
      </c>
      <c r="O84" s="10" t="s">
        <v>864</v>
      </c>
      <c r="P84" s="11">
        <f t="shared" si="2"/>
        <v>0</v>
      </c>
      <c r="Q84" s="68"/>
    </row>
    <row r="85" spans="1:17" x14ac:dyDescent="0.2">
      <c r="A85" s="68">
        <v>288771</v>
      </c>
      <c r="B85" s="69">
        <v>54400</v>
      </c>
      <c r="C85" s="69">
        <v>54400</v>
      </c>
      <c r="D85" s="10" t="e">
        <f>VLOOKUP(A85,'CARTERA COOSALUD'!$A:$A,1,0)</f>
        <v>#N/A</v>
      </c>
      <c r="E85" s="11" t="e">
        <f>VLOOKUP(A85,'CARTERA COOSALUD'!$A:$G,7,0)</f>
        <v>#N/A</v>
      </c>
      <c r="F85" s="11" t="e">
        <f t="shared" si="4"/>
        <v>#N/A</v>
      </c>
      <c r="G85" s="11"/>
      <c r="H85" s="69"/>
      <c r="I85" s="69"/>
      <c r="J85" s="69"/>
      <c r="K85" s="11"/>
      <c r="L85" s="11"/>
      <c r="M85" s="11">
        <v>54400</v>
      </c>
      <c r="N85" s="49" t="s">
        <v>631</v>
      </c>
      <c r="O85" s="10" t="s">
        <v>864</v>
      </c>
      <c r="P85" s="11">
        <f t="shared" si="2"/>
        <v>0</v>
      </c>
      <c r="Q85" s="68"/>
    </row>
    <row r="86" spans="1:17" x14ac:dyDescent="0.2">
      <c r="A86" s="68">
        <v>288937</v>
      </c>
      <c r="B86" s="69">
        <v>135780</v>
      </c>
      <c r="C86" s="69">
        <v>135780</v>
      </c>
      <c r="D86" s="10" t="e">
        <f>VLOOKUP(A86,'CARTERA COOSALUD'!$A:$A,1,0)</f>
        <v>#N/A</v>
      </c>
      <c r="E86" s="11" t="e">
        <f>VLOOKUP(A86,'CARTERA COOSALUD'!$A:$G,7,0)</f>
        <v>#N/A</v>
      </c>
      <c r="F86" s="11" t="e">
        <f t="shared" si="4"/>
        <v>#N/A</v>
      </c>
      <c r="G86" s="11"/>
      <c r="H86" s="69"/>
      <c r="I86" s="69"/>
      <c r="J86" s="69"/>
      <c r="K86" s="11"/>
      <c r="L86" s="11"/>
      <c r="M86" s="11">
        <v>135780</v>
      </c>
      <c r="N86" s="49" t="s">
        <v>631</v>
      </c>
      <c r="O86" s="10" t="s">
        <v>864</v>
      </c>
      <c r="P86" s="11">
        <f t="shared" si="2"/>
        <v>0</v>
      </c>
      <c r="Q86" s="68"/>
    </row>
    <row r="87" spans="1:17" x14ac:dyDescent="0.2">
      <c r="A87" s="68">
        <v>288938</v>
      </c>
      <c r="B87" s="69">
        <v>143970</v>
      </c>
      <c r="C87" s="69">
        <v>143970</v>
      </c>
      <c r="D87" s="10" t="e">
        <f>VLOOKUP(A87,'CARTERA COOSALUD'!$A:$A,1,0)</f>
        <v>#N/A</v>
      </c>
      <c r="E87" s="11" t="e">
        <f>VLOOKUP(A87,'CARTERA COOSALUD'!$A:$G,7,0)</f>
        <v>#N/A</v>
      </c>
      <c r="F87" s="11" t="e">
        <f t="shared" si="4"/>
        <v>#N/A</v>
      </c>
      <c r="G87" s="11"/>
      <c r="H87" s="69"/>
      <c r="I87" s="69"/>
      <c r="J87" s="69"/>
      <c r="K87" s="11"/>
      <c r="L87" s="11"/>
      <c r="M87" s="11">
        <v>143970</v>
      </c>
      <c r="N87" s="49" t="s">
        <v>631</v>
      </c>
      <c r="O87" s="10" t="s">
        <v>864</v>
      </c>
      <c r="P87" s="11">
        <f t="shared" si="2"/>
        <v>0</v>
      </c>
      <c r="Q87" s="68"/>
    </row>
    <row r="88" spans="1:17" x14ac:dyDescent="0.2">
      <c r="A88" s="68">
        <v>289107</v>
      </c>
      <c r="B88" s="69">
        <v>54400</v>
      </c>
      <c r="C88" s="69">
        <v>54400</v>
      </c>
      <c r="D88" s="10" t="e">
        <f>VLOOKUP(A88,'CARTERA COOSALUD'!$A:$A,1,0)</f>
        <v>#N/A</v>
      </c>
      <c r="E88" s="11" t="e">
        <f>VLOOKUP(A88,'CARTERA COOSALUD'!$A:$G,7,0)</f>
        <v>#N/A</v>
      </c>
      <c r="F88" s="11" t="e">
        <f t="shared" si="4"/>
        <v>#N/A</v>
      </c>
      <c r="G88" s="11"/>
      <c r="H88" s="69"/>
      <c r="I88" s="69"/>
      <c r="J88" s="69"/>
      <c r="K88" s="11"/>
      <c r="L88" s="11"/>
      <c r="M88" s="11">
        <v>54400</v>
      </c>
      <c r="N88" s="49" t="s">
        <v>631</v>
      </c>
      <c r="O88" s="10" t="s">
        <v>864</v>
      </c>
      <c r="P88" s="11">
        <f t="shared" si="2"/>
        <v>0</v>
      </c>
      <c r="Q88" s="68"/>
    </row>
    <row r="89" spans="1:17" x14ac:dyDescent="0.2">
      <c r="A89" s="68">
        <v>289150</v>
      </c>
      <c r="B89" s="69">
        <v>64950</v>
      </c>
      <c r="C89" s="69">
        <v>64950</v>
      </c>
      <c r="D89" s="10" t="e">
        <f>VLOOKUP(A89,'CARTERA COOSALUD'!$A:$A,1,0)</f>
        <v>#N/A</v>
      </c>
      <c r="E89" s="11" t="e">
        <f>VLOOKUP(A89,'CARTERA COOSALUD'!$A:$G,7,0)</f>
        <v>#N/A</v>
      </c>
      <c r="F89" s="11" t="e">
        <f t="shared" si="4"/>
        <v>#N/A</v>
      </c>
      <c r="G89" s="11"/>
      <c r="H89" s="69"/>
      <c r="I89" s="69"/>
      <c r="J89" s="69"/>
      <c r="K89" s="11"/>
      <c r="L89" s="11"/>
      <c r="M89" s="11">
        <v>64950</v>
      </c>
      <c r="N89" s="49" t="s">
        <v>631</v>
      </c>
      <c r="O89" s="10" t="s">
        <v>864</v>
      </c>
      <c r="P89" s="11">
        <f t="shared" si="2"/>
        <v>0</v>
      </c>
      <c r="Q89" s="68"/>
    </row>
    <row r="90" spans="1:17" x14ac:dyDescent="0.2">
      <c r="A90" s="68">
        <v>289429</v>
      </c>
      <c r="B90" s="69">
        <v>206849</v>
      </c>
      <c r="C90" s="69">
        <v>206849</v>
      </c>
      <c r="D90" s="10" t="e">
        <f>VLOOKUP(A90,'CARTERA COOSALUD'!$A:$A,1,0)</f>
        <v>#N/A</v>
      </c>
      <c r="E90" s="11" t="e">
        <f>VLOOKUP(A90,'CARTERA COOSALUD'!$A:$G,7,0)</f>
        <v>#N/A</v>
      </c>
      <c r="F90" s="11" t="e">
        <f t="shared" si="4"/>
        <v>#N/A</v>
      </c>
      <c r="G90" s="11"/>
      <c r="H90" s="69"/>
      <c r="I90" s="69"/>
      <c r="J90" s="69"/>
      <c r="K90" s="11"/>
      <c r="L90" s="11"/>
      <c r="M90" s="11">
        <v>206849</v>
      </c>
      <c r="N90" s="49" t="s">
        <v>631</v>
      </c>
      <c r="O90" s="10" t="s">
        <v>864</v>
      </c>
      <c r="P90" s="11">
        <f t="shared" si="2"/>
        <v>0</v>
      </c>
      <c r="Q90" s="68"/>
    </row>
    <row r="91" spans="1:17" x14ac:dyDescent="0.2">
      <c r="A91" s="68">
        <v>289893</v>
      </c>
      <c r="B91" s="69">
        <v>794451</v>
      </c>
      <c r="C91" s="69">
        <v>794451</v>
      </c>
      <c r="D91" s="10" t="e">
        <f>VLOOKUP(A91,'CARTERA COOSALUD'!$A:$A,1,0)</f>
        <v>#N/A</v>
      </c>
      <c r="E91" s="11" t="e">
        <f>VLOOKUP(A91,'CARTERA COOSALUD'!$A:$G,7,0)</f>
        <v>#N/A</v>
      </c>
      <c r="F91" s="11" t="e">
        <f t="shared" si="4"/>
        <v>#N/A</v>
      </c>
      <c r="G91" s="11"/>
      <c r="H91" s="69"/>
      <c r="I91" s="69"/>
      <c r="J91" s="69"/>
      <c r="K91" s="11">
        <v>86200</v>
      </c>
      <c r="L91" s="11"/>
      <c r="M91" s="11">
        <v>708251</v>
      </c>
      <c r="N91" s="49" t="s">
        <v>631</v>
      </c>
      <c r="O91" s="10" t="s">
        <v>864</v>
      </c>
      <c r="P91" s="11">
        <f t="shared" si="2"/>
        <v>0</v>
      </c>
      <c r="Q91" s="68"/>
    </row>
    <row r="92" spans="1:17" x14ac:dyDescent="0.2">
      <c r="A92" s="68">
        <v>290036</v>
      </c>
      <c r="B92" s="69">
        <v>115200</v>
      </c>
      <c r="C92" s="69">
        <v>115200</v>
      </c>
      <c r="D92" s="10" t="e">
        <f>VLOOKUP(A92,'CARTERA COOSALUD'!$A:$A,1,0)</f>
        <v>#N/A</v>
      </c>
      <c r="E92" s="11" t="e">
        <f>VLOOKUP(A92,'CARTERA COOSALUD'!$A:$G,7,0)</f>
        <v>#N/A</v>
      </c>
      <c r="F92" s="11" t="e">
        <f t="shared" si="4"/>
        <v>#N/A</v>
      </c>
      <c r="G92" s="11"/>
      <c r="H92" s="69"/>
      <c r="I92" s="69"/>
      <c r="J92" s="69"/>
      <c r="K92" s="11"/>
      <c r="L92" s="11"/>
      <c r="M92" s="11">
        <v>115200</v>
      </c>
      <c r="N92" s="49" t="s">
        <v>631</v>
      </c>
      <c r="O92" s="10" t="s">
        <v>864</v>
      </c>
      <c r="P92" s="11">
        <f t="shared" si="2"/>
        <v>0</v>
      </c>
      <c r="Q92" s="68"/>
    </row>
    <row r="93" spans="1:17" x14ac:dyDescent="0.2">
      <c r="A93" s="68">
        <v>290217</v>
      </c>
      <c r="B93" s="69">
        <v>179415</v>
      </c>
      <c r="C93" s="69">
        <v>179415</v>
      </c>
      <c r="D93" s="10" t="e">
        <f>VLOOKUP(A93,'CARTERA COOSALUD'!$A:$A,1,0)</f>
        <v>#N/A</v>
      </c>
      <c r="E93" s="11" t="e">
        <f>VLOOKUP(A93,'CARTERA COOSALUD'!$A:$G,7,0)</f>
        <v>#N/A</v>
      </c>
      <c r="F93" s="11" t="e">
        <f t="shared" si="4"/>
        <v>#N/A</v>
      </c>
      <c r="G93" s="11"/>
      <c r="H93" s="69"/>
      <c r="I93" s="69"/>
      <c r="J93" s="69"/>
      <c r="K93" s="11"/>
      <c r="L93" s="11"/>
      <c r="M93" s="11">
        <v>179415</v>
      </c>
      <c r="N93" s="49" t="s">
        <v>631</v>
      </c>
      <c r="O93" s="10" t="s">
        <v>864</v>
      </c>
      <c r="P93" s="11">
        <f t="shared" si="2"/>
        <v>0</v>
      </c>
      <c r="Q93" s="68"/>
    </row>
    <row r="94" spans="1:17" x14ac:dyDescent="0.2">
      <c r="A94" s="68">
        <v>290231</v>
      </c>
      <c r="B94" s="69">
        <v>780260</v>
      </c>
      <c r="C94" s="69">
        <v>780260</v>
      </c>
      <c r="D94" s="10">
        <f>VLOOKUP(A94,'CARTERA COOSALUD'!$A:$A,1,0)</f>
        <v>290231</v>
      </c>
      <c r="E94" s="11">
        <f>VLOOKUP(A94,'CARTERA COOSALUD'!$A:$G,7,0)</f>
        <v>260105</v>
      </c>
      <c r="F94" s="11">
        <f t="shared" si="4"/>
        <v>520155</v>
      </c>
      <c r="G94" s="11">
        <v>260105</v>
      </c>
      <c r="H94" s="69"/>
      <c r="I94" s="69"/>
      <c r="J94" s="69"/>
      <c r="K94" s="11">
        <v>59400</v>
      </c>
      <c r="L94" s="11"/>
      <c r="M94" s="11">
        <v>460755</v>
      </c>
      <c r="N94" s="49" t="s">
        <v>631</v>
      </c>
      <c r="O94" s="10" t="s">
        <v>864</v>
      </c>
      <c r="P94" s="11">
        <f t="shared" si="2"/>
        <v>0</v>
      </c>
      <c r="Q94" s="68" t="s">
        <v>989</v>
      </c>
    </row>
    <row r="95" spans="1:17" x14ac:dyDescent="0.2">
      <c r="A95" s="68">
        <v>290342</v>
      </c>
      <c r="B95" s="69">
        <v>182645</v>
      </c>
      <c r="C95" s="69">
        <v>182645</v>
      </c>
      <c r="D95" s="10">
        <f>VLOOKUP(A95,'CARTERA COOSALUD'!$A:$A,1,0)</f>
        <v>290342</v>
      </c>
      <c r="E95" s="11">
        <f>VLOOKUP(A95,'CARTERA COOSALUD'!$A:$G,7,0)</f>
        <v>182645</v>
      </c>
      <c r="F95" s="11">
        <f t="shared" si="4"/>
        <v>0</v>
      </c>
      <c r="G95" s="11">
        <v>182645</v>
      </c>
      <c r="H95" s="69"/>
      <c r="I95" s="69"/>
      <c r="J95" s="69"/>
      <c r="K95" s="11"/>
      <c r="L95" s="11"/>
      <c r="M95" s="69"/>
      <c r="N95" s="70"/>
      <c r="O95" s="68"/>
      <c r="P95" s="11">
        <f t="shared" si="2"/>
        <v>0</v>
      </c>
      <c r="Q95" s="68" t="s">
        <v>989</v>
      </c>
    </row>
    <row r="96" spans="1:17" x14ac:dyDescent="0.2">
      <c r="A96" s="68">
        <v>290352</v>
      </c>
      <c r="B96" s="69">
        <v>251110</v>
      </c>
      <c r="C96" s="69">
        <v>251110</v>
      </c>
      <c r="D96" s="10">
        <f>VLOOKUP(A96,'CARTERA COOSALUD'!$A:$A,1,0)</f>
        <v>290352</v>
      </c>
      <c r="E96" s="11">
        <f>VLOOKUP(A96,'CARTERA COOSALUD'!$A:$G,7,0)</f>
        <v>251110</v>
      </c>
      <c r="F96" s="11">
        <f t="shared" si="4"/>
        <v>0</v>
      </c>
      <c r="G96" s="11">
        <v>251110</v>
      </c>
      <c r="H96" s="69"/>
      <c r="I96" s="69"/>
      <c r="J96" s="69"/>
      <c r="K96" s="11"/>
      <c r="L96" s="11"/>
      <c r="M96" s="69"/>
      <c r="N96" s="70"/>
      <c r="O96" s="68"/>
      <c r="P96" s="11">
        <f t="shared" si="2"/>
        <v>0</v>
      </c>
      <c r="Q96" s="68" t="s">
        <v>989</v>
      </c>
    </row>
    <row r="97" spans="1:17" x14ac:dyDescent="0.2">
      <c r="A97" s="68">
        <v>290369</v>
      </c>
      <c r="B97" s="69">
        <v>387820</v>
      </c>
      <c r="C97" s="69">
        <v>387820</v>
      </c>
      <c r="D97" s="10">
        <f>VLOOKUP(A97,'CARTERA COOSALUD'!$A:$A,1,0)</f>
        <v>290369</v>
      </c>
      <c r="E97" s="11">
        <f>VLOOKUP(A97,'CARTERA COOSALUD'!$A:$G,7,0)</f>
        <v>369820</v>
      </c>
      <c r="F97" s="11">
        <f t="shared" si="4"/>
        <v>18000</v>
      </c>
      <c r="G97" s="11">
        <v>369820</v>
      </c>
      <c r="H97" s="69"/>
      <c r="I97" s="69"/>
      <c r="J97" s="69"/>
      <c r="K97" s="11">
        <v>18000</v>
      </c>
      <c r="L97" s="11"/>
      <c r="M97" s="69"/>
      <c r="N97" s="70"/>
      <c r="O97" s="68"/>
      <c r="P97" s="11">
        <f t="shared" si="2"/>
        <v>0</v>
      </c>
      <c r="Q97" s="68" t="s">
        <v>989</v>
      </c>
    </row>
    <row r="98" spans="1:17" x14ac:dyDescent="0.2">
      <c r="A98" s="68">
        <v>290391</v>
      </c>
      <c r="B98" s="69">
        <v>122390</v>
      </c>
      <c r="C98" s="69">
        <v>122390</v>
      </c>
      <c r="D98" s="10">
        <f>VLOOKUP(A98,'CARTERA COOSALUD'!$A:$A,1,0)</f>
        <v>290391</v>
      </c>
      <c r="E98" s="11">
        <f>VLOOKUP(A98,'CARTERA COOSALUD'!$A:$G,7,0)</f>
        <v>122390</v>
      </c>
      <c r="F98" s="11">
        <f t="shared" si="4"/>
        <v>0</v>
      </c>
      <c r="G98" s="11">
        <v>122390</v>
      </c>
      <c r="H98" s="69"/>
      <c r="I98" s="69"/>
      <c r="J98" s="69"/>
      <c r="K98" s="11"/>
      <c r="L98" s="11"/>
      <c r="M98" s="69"/>
      <c r="N98" s="70"/>
      <c r="O98" s="68"/>
      <c r="P98" s="11">
        <f t="shared" si="2"/>
        <v>0</v>
      </c>
      <c r="Q98" s="68" t="s">
        <v>989</v>
      </c>
    </row>
    <row r="99" spans="1:17" x14ac:dyDescent="0.2">
      <c r="A99" s="68">
        <v>290512</v>
      </c>
      <c r="B99" s="69">
        <v>477360</v>
      </c>
      <c r="C99" s="69">
        <v>477360</v>
      </c>
      <c r="D99" s="10">
        <f>VLOOKUP(A99,'CARTERA COOSALUD'!$A:$A,1,0)</f>
        <v>290512</v>
      </c>
      <c r="E99" s="11">
        <f>VLOOKUP(A99,'CARTERA COOSALUD'!$A:$G,7,0)</f>
        <v>450560</v>
      </c>
      <c r="F99" s="11">
        <f t="shared" si="4"/>
        <v>26800</v>
      </c>
      <c r="G99" s="11">
        <v>450560</v>
      </c>
      <c r="H99" s="69"/>
      <c r="I99" s="69"/>
      <c r="J99" s="69"/>
      <c r="K99" s="11">
        <v>26800</v>
      </c>
      <c r="L99" s="11"/>
      <c r="M99" s="69"/>
      <c r="N99" s="70"/>
      <c r="O99" s="68"/>
      <c r="P99" s="11">
        <f t="shared" si="2"/>
        <v>0</v>
      </c>
      <c r="Q99" s="68" t="s">
        <v>989</v>
      </c>
    </row>
    <row r="100" spans="1:17" x14ac:dyDescent="0.2">
      <c r="A100" s="68">
        <v>291259</v>
      </c>
      <c r="B100" s="69">
        <v>57600</v>
      </c>
      <c r="C100" s="69">
        <v>57600</v>
      </c>
      <c r="D100" s="10">
        <f>VLOOKUP(A100,'CARTERA COOSALUD'!$A:$A,1,0)</f>
        <v>291259</v>
      </c>
      <c r="E100" s="11">
        <f>VLOOKUP(A100,'CARTERA COOSALUD'!$A:$G,7,0)</f>
        <v>57600</v>
      </c>
      <c r="F100" s="11">
        <f t="shared" si="4"/>
        <v>0</v>
      </c>
      <c r="G100" s="11">
        <v>57600</v>
      </c>
      <c r="H100" s="69"/>
      <c r="I100" s="69"/>
      <c r="J100" s="69"/>
      <c r="K100" s="11"/>
      <c r="L100" s="11"/>
      <c r="M100" s="69"/>
      <c r="N100" s="70"/>
      <c r="O100" s="68"/>
      <c r="P100" s="11">
        <f t="shared" si="2"/>
        <v>0</v>
      </c>
      <c r="Q100" s="68" t="s">
        <v>85</v>
      </c>
    </row>
    <row r="101" spans="1:17" x14ac:dyDescent="0.2">
      <c r="A101" s="68">
        <v>291454</v>
      </c>
      <c r="B101" s="69">
        <v>61940</v>
      </c>
      <c r="C101" s="69">
        <v>61940</v>
      </c>
      <c r="D101" s="10">
        <f>VLOOKUP(A101,'CARTERA COOSALUD'!$A:$A,1,0)</f>
        <v>291454</v>
      </c>
      <c r="E101" s="11">
        <f>VLOOKUP(A101,'CARTERA COOSALUD'!$A:$G,7,0)</f>
        <v>61940</v>
      </c>
      <c r="F101" s="11">
        <f t="shared" si="4"/>
        <v>0</v>
      </c>
      <c r="G101" s="11">
        <v>61940</v>
      </c>
      <c r="H101" s="69"/>
      <c r="I101" s="69"/>
      <c r="J101" s="69"/>
      <c r="K101" s="11"/>
      <c r="L101" s="11"/>
      <c r="M101" s="69"/>
      <c r="N101" s="70"/>
      <c r="O101" s="68"/>
      <c r="P101" s="11">
        <f t="shared" si="2"/>
        <v>0</v>
      </c>
      <c r="Q101" s="68" t="s">
        <v>989</v>
      </c>
    </row>
    <row r="102" spans="1:17" x14ac:dyDescent="0.2">
      <c r="A102" s="68">
        <v>291589</v>
      </c>
      <c r="B102" s="69">
        <v>260980</v>
      </c>
      <c r="C102" s="69">
        <v>260980</v>
      </c>
      <c r="D102" s="10">
        <f>VLOOKUP(A102,'CARTERA COOSALUD'!$A:$A,1,0)</f>
        <v>291589</v>
      </c>
      <c r="E102" s="11">
        <f>VLOOKUP(A102,'CARTERA COOSALUD'!$A:$G,7,0)</f>
        <v>260980</v>
      </c>
      <c r="F102" s="11">
        <f t="shared" si="4"/>
        <v>0</v>
      </c>
      <c r="G102" s="11">
        <v>260980</v>
      </c>
      <c r="H102" s="69"/>
      <c r="I102" s="69"/>
      <c r="J102" s="69"/>
      <c r="K102" s="11"/>
      <c r="L102" s="11"/>
      <c r="M102" s="69"/>
      <c r="N102" s="70"/>
      <c r="O102" s="68"/>
      <c r="P102" s="11">
        <f t="shared" si="2"/>
        <v>0</v>
      </c>
      <c r="Q102" s="68" t="s">
        <v>990</v>
      </c>
    </row>
    <row r="103" spans="1:17" x14ac:dyDescent="0.2">
      <c r="A103" s="68">
        <v>291740</v>
      </c>
      <c r="B103" s="69">
        <v>57600</v>
      </c>
      <c r="C103" s="69">
        <v>57600</v>
      </c>
      <c r="D103" s="10">
        <f>VLOOKUP(A103,'CARTERA COOSALUD'!$A:$A,1,0)</f>
        <v>291740</v>
      </c>
      <c r="E103" s="11">
        <f>VLOOKUP(A103,'CARTERA COOSALUD'!$A:$G,7,0)</f>
        <v>57600</v>
      </c>
      <c r="F103" s="11">
        <f t="shared" si="4"/>
        <v>0</v>
      </c>
      <c r="G103" s="11">
        <v>57600</v>
      </c>
      <c r="H103" s="69"/>
      <c r="I103" s="69"/>
      <c r="J103" s="69"/>
      <c r="K103" s="11"/>
      <c r="L103" s="11"/>
      <c r="M103" s="69"/>
      <c r="N103" s="70"/>
      <c r="O103" s="68"/>
      <c r="P103" s="11">
        <f t="shared" si="2"/>
        <v>0</v>
      </c>
      <c r="Q103" s="68" t="s">
        <v>989</v>
      </c>
    </row>
    <row r="104" spans="1:17" x14ac:dyDescent="0.2">
      <c r="A104" s="68">
        <v>292318</v>
      </c>
      <c r="B104" s="69">
        <v>75670</v>
      </c>
      <c r="C104" s="69">
        <v>75670</v>
      </c>
      <c r="D104" s="10">
        <f>VLOOKUP(A104,'CARTERA COOSALUD'!$A:$A,1,0)</f>
        <v>292318</v>
      </c>
      <c r="E104" s="11">
        <f>VLOOKUP(A104,'CARTERA COOSALUD'!$A:$G,7,0)</f>
        <v>75670</v>
      </c>
      <c r="F104" s="11">
        <f t="shared" si="4"/>
        <v>0</v>
      </c>
      <c r="G104" s="11">
        <v>75670</v>
      </c>
      <c r="H104" s="69"/>
      <c r="I104" s="69"/>
      <c r="J104" s="69"/>
      <c r="K104" s="11"/>
      <c r="L104" s="11"/>
      <c r="M104" s="69"/>
      <c r="N104" s="70"/>
      <c r="O104" s="68"/>
      <c r="P104" s="11">
        <f t="shared" si="2"/>
        <v>0</v>
      </c>
      <c r="Q104" s="68" t="s">
        <v>989</v>
      </c>
    </row>
    <row r="105" spans="1:17" x14ac:dyDescent="0.2">
      <c r="A105" s="68">
        <v>292916</v>
      </c>
      <c r="B105" s="69">
        <v>514126</v>
      </c>
      <c r="C105" s="69">
        <v>514126</v>
      </c>
      <c r="D105" s="10">
        <f>VLOOKUP(A105,'CARTERA COOSALUD'!$A:$A,1,0)</f>
        <v>292916</v>
      </c>
      <c r="E105" s="11">
        <f>VLOOKUP(A105,'CARTERA COOSALUD'!$A:$G,7,0)</f>
        <v>514126</v>
      </c>
      <c r="F105" s="11">
        <f t="shared" si="4"/>
        <v>0</v>
      </c>
      <c r="G105" s="11">
        <v>514126</v>
      </c>
      <c r="H105" s="69"/>
      <c r="I105" s="69"/>
      <c r="J105" s="69"/>
      <c r="K105" s="11"/>
      <c r="L105" s="11"/>
      <c r="M105" s="69"/>
      <c r="N105" s="70"/>
      <c r="O105" s="68"/>
      <c r="P105" s="11">
        <f t="shared" si="2"/>
        <v>0</v>
      </c>
      <c r="Q105" s="68" t="s">
        <v>989</v>
      </c>
    </row>
    <row r="106" spans="1:17" x14ac:dyDescent="0.2">
      <c r="A106" s="68">
        <v>293491</v>
      </c>
      <c r="B106" s="69">
        <v>99031</v>
      </c>
      <c r="C106" s="69">
        <v>99031</v>
      </c>
      <c r="D106" s="10">
        <f>VLOOKUP(A106,'CARTERA COOSALUD'!$A:$A,1,0)</f>
        <v>293491</v>
      </c>
      <c r="E106" s="11">
        <f>VLOOKUP(A106,'CARTERA COOSALUD'!$A:$G,7,0)</f>
        <v>99031</v>
      </c>
      <c r="F106" s="11">
        <f t="shared" si="4"/>
        <v>0</v>
      </c>
      <c r="G106" s="11">
        <v>99031</v>
      </c>
      <c r="H106" s="69"/>
      <c r="I106" s="69"/>
      <c r="J106" s="69"/>
      <c r="K106" s="11"/>
      <c r="L106" s="11"/>
      <c r="M106" s="69"/>
      <c r="N106" s="70"/>
      <c r="O106" s="68"/>
      <c r="P106" s="11">
        <f t="shared" si="2"/>
        <v>0</v>
      </c>
      <c r="Q106" s="68" t="s">
        <v>993</v>
      </c>
    </row>
    <row r="107" spans="1:17" x14ac:dyDescent="0.2">
      <c r="A107" s="68">
        <v>293626</v>
      </c>
      <c r="B107" s="69">
        <v>127610</v>
      </c>
      <c r="C107" s="69">
        <v>127610</v>
      </c>
      <c r="D107" s="10">
        <f>VLOOKUP(A107,'CARTERA COOSALUD'!$A:$A,1,0)</f>
        <v>293626</v>
      </c>
      <c r="E107" s="11">
        <f>VLOOKUP(A107,'CARTERA COOSALUD'!$A:$G,7,0)</f>
        <v>127610</v>
      </c>
      <c r="F107" s="11">
        <f t="shared" si="4"/>
        <v>0</v>
      </c>
      <c r="G107" s="11">
        <v>127610</v>
      </c>
      <c r="H107" s="69"/>
      <c r="I107" s="69"/>
      <c r="J107" s="69"/>
      <c r="K107" s="11"/>
      <c r="L107" s="11"/>
      <c r="M107" s="69"/>
      <c r="N107" s="70"/>
      <c r="O107" s="68"/>
      <c r="P107" s="11">
        <f t="shared" si="2"/>
        <v>0</v>
      </c>
      <c r="Q107" s="68" t="s">
        <v>989</v>
      </c>
    </row>
    <row r="108" spans="1:17" x14ac:dyDescent="0.2">
      <c r="A108" s="68">
        <v>294156</v>
      </c>
      <c r="B108" s="69">
        <v>81372</v>
      </c>
      <c r="C108" s="69">
        <v>81372</v>
      </c>
      <c r="D108" s="10">
        <f>VLOOKUP(A108,'CARTERA COOSALUD'!$A:$A,1,0)</f>
        <v>294156</v>
      </c>
      <c r="E108" s="11">
        <f>VLOOKUP(A108,'CARTERA COOSALUD'!$A:$G,7,0)</f>
        <v>81372</v>
      </c>
      <c r="F108" s="11">
        <f t="shared" si="4"/>
        <v>0</v>
      </c>
      <c r="G108" s="11">
        <v>81372</v>
      </c>
      <c r="H108" s="69"/>
      <c r="I108" s="69"/>
      <c r="J108" s="69"/>
      <c r="K108" s="11"/>
      <c r="L108" s="11"/>
      <c r="M108" s="69"/>
      <c r="N108" s="70"/>
      <c r="O108" s="68"/>
      <c r="P108" s="11">
        <f t="shared" si="2"/>
        <v>0</v>
      </c>
      <c r="Q108" s="68" t="s">
        <v>84</v>
      </c>
    </row>
    <row r="109" spans="1:17" x14ac:dyDescent="0.2">
      <c r="A109" s="68">
        <v>294305</v>
      </c>
      <c r="B109" s="69">
        <v>57600</v>
      </c>
      <c r="C109" s="69">
        <v>57600</v>
      </c>
      <c r="D109" s="10">
        <f>VLOOKUP(A109,'CARTERA COOSALUD'!$A:$A,1,0)</f>
        <v>294305</v>
      </c>
      <c r="E109" s="11">
        <f>VLOOKUP(A109,'CARTERA COOSALUD'!$A:$G,7,0)</f>
        <v>57600</v>
      </c>
      <c r="F109" s="11">
        <f t="shared" si="4"/>
        <v>0</v>
      </c>
      <c r="G109" s="11">
        <v>57600</v>
      </c>
      <c r="H109" s="69"/>
      <c r="I109" s="69"/>
      <c r="J109" s="69"/>
      <c r="K109" s="11"/>
      <c r="L109" s="11"/>
      <c r="M109" s="69"/>
      <c r="N109" s="70"/>
      <c r="O109" s="68"/>
      <c r="P109" s="11">
        <f t="shared" si="2"/>
        <v>0</v>
      </c>
      <c r="Q109" s="68" t="s">
        <v>989</v>
      </c>
    </row>
    <row r="110" spans="1:17" x14ac:dyDescent="0.2">
      <c r="A110" s="68">
        <v>294336</v>
      </c>
      <c r="B110" s="69">
        <v>63515</v>
      </c>
      <c r="C110" s="69">
        <v>63515</v>
      </c>
      <c r="D110" s="10">
        <f>VLOOKUP(A110,'CARTERA COOSALUD'!$A:$A,1,0)</f>
        <v>294336</v>
      </c>
      <c r="E110" s="11">
        <f>VLOOKUP(A110,'CARTERA COOSALUD'!$A:$G,7,0)</f>
        <v>63515</v>
      </c>
      <c r="F110" s="11">
        <f t="shared" si="4"/>
        <v>0</v>
      </c>
      <c r="G110" s="11">
        <v>63515</v>
      </c>
      <c r="H110" s="69"/>
      <c r="I110" s="69"/>
      <c r="J110" s="69"/>
      <c r="K110" s="11"/>
      <c r="L110" s="11"/>
      <c r="M110" s="69"/>
      <c r="N110" s="70"/>
      <c r="O110" s="68"/>
      <c r="P110" s="11">
        <f t="shared" si="2"/>
        <v>0</v>
      </c>
      <c r="Q110" s="68" t="s">
        <v>993</v>
      </c>
    </row>
    <row r="111" spans="1:17" x14ac:dyDescent="0.2">
      <c r="A111" s="68">
        <v>294648</v>
      </c>
      <c r="B111" s="69">
        <v>66710</v>
      </c>
      <c r="C111" s="69">
        <v>66710</v>
      </c>
      <c r="D111" s="10">
        <f>VLOOKUP(A111,'CARTERA COOSALUD'!$A:$A,1,0)</f>
        <v>294648</v>
      </c>
      <c r="E111" s="11">
        <f>VLOOKUP(A111,'CARTERA COOSALUD'!$A:$G,7,0)</f>
        <v>66710</v>
      </c>
      <c r="F111" s="11">
        <f t="shared" si="4"/>
        <v>0</v>
      </c>
      <c r="G111" s="11">
        <v>66710</v>
      </c>
      <c r="H111" s="69"/>
      <c r="I111" s="69"/>
      <c r="J111" s="69"/>
      <c r="K111" s="11"/>
      <c r="L111" s="11"/>
      <c r="M111" s="69"/>
      <c r="N111" s="70"/>
      <c r="O111" s="68"/>
      <c r="P111" s="11">
        <f t="shared" si="2"/>
        <v>0</v>
      </c>
      <c r="Q111" s="68" t="s">
        <v>989</v>
      </c>
    </row>
    <row r="112" spans="1:17" x14ac:dyDescent="0.2">
      <c r="A112" s="68">
        <v>295166</v>
      </c>
      <c r="B112" s="69">
        <v>89441</v>
      </c>
      <c r="C112" s="69">
        <v>89441</v>
      </c>
      <c r="D112" s="10">
        <f>VLOOKUP(A112,'CARTERA COOSALUD'!$A:$A,1,0)</f>
        <v>295166</v>
      </c>
      <c r="E112" s="11">
        <f>VLOOKUP(A112,'CARTERA COOSALUD'!$A:$G,7,0)</f>
        <v>89441</v>
      </c>
      <c r="F112" s="11">
        <f t="shared" si="4"/>
        <v>0</v>
      </c>
      <c r="G112" s="11">
        <v>89441</v>
      </c>
      <c r="H112" s="69"/>
      <c r="I112" s="69"/>
      <c r="J112" s="69"/>
      <c r="K112" s="11"/>
      <c r="L112" s="11"/>
      <c r="M112" s="69"/>
      <c r="N112" s="70"/>
      <c r="O112" s="68"/>
      <c r="P112" s="11">
        <f t="shared" si="2"/>
        <v>0</v>
      </c>
      <c r="Q112" s="68" t="s">
        <v>989</v>
      </c>
    </row>
    <row r="113" spans="1:17" s="14" customFormat="1" x14ac:dyDescent="0.2">
      <c r="A113" s="12" t="s">
        <v>65</v>
      </c>
      <c r="B113" s="13">
        <f>SUM(B2:B112)</f>
        <v>18344524</v>
      </c>
      <c r="C113" s="13">
        <f>SUM(C2:C112)</f>
        <v>15357684</v>
      </c>
      <c r="D113" s="12"/>
      <c r="E113" s="13"/>
      <c r="F113" s="13"/>
      <c r="G113" s="13">
        <f t="shared" ref="G113:M113" si="5">SUM(G2:G112)</f>
        <v>4074170</v>
      </c>
      <c r="H113" s="13">
        <f t="shared" si="5"/>
        <v>0</v>
      </c>
      <c r="I113" s="13">
        <f t="shared" si="5"/>
        <v>0</v>
      </c>
      <c r="J113" s="13">
        <f t="shared" si="5"/>
        <v>494124</v>
      </c>
      <c r="K113" s="13">
        <f t="shared" si="5"/>
        <v>1326430</v>
      </c>
      <c r="L113" s="13">
        <f t="shared" si="5"/>
        <v>76600</v>
      </c>
      <c r="M113" s="13">
        <f t="shared" si="5"/>
        <v>9911976</v>
      </c>
      <c r="N113" s="52"/>
      <c r="O113" s="12"/>
      <c r="P113" s="13">
        <f>C113-SUM(G113:M113)</f>
        <v>-525616</v>
      </c>
      <c r="Q113" s="12"/>
    </row>
    <row r="114" spans="1:17" x14ac:dyDescent="0.2">
      <c r="D114" s="102" t="s">
        <v>991</v>
      </c>
      <c r="E114" s="102"/>
      <c r="F114" s="102"/>
      <c r="G114" s="102"/>
    </row>
    <row r="115" spans="1:17" x14ac:dyDescent="0.2">
      <c r="D115" s="103" t="s">
        <v>992</v>
      </c>
      <c r="E115" s="103"/>
      <c r="F115" s="103"/>
      <c r="G115" s="104">
        <v>513958</v>
      </c>
    </row>
    <row r="116" spans="1:17" x14ac:dyDescent="0.2">
      <c r="D116" s="103" t="s">
        <v>11</v>
      </c>
      <c r="E116" s="103"/>
      <c r="F116" s="103"/>
      <c r="G116" s="104">
        <f>G113-G115</f>
        <v>3560212</v>
      </c>
    </row>
  </sheetData>
  <mergeCells count="3">
    <mergeCell ref="D114:G114"/>
    <mergeCell ref="D115:F115"/>
    <mergeCell ref="D116:F1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B937-0770-4ACB-B88F-EF54F17B6C5F}">
  <sheetPr codeName="Hoja4">
    <tabColor rgb="FF92D050"/>
  </sheetPr>
  <dimension ref="B1:C15"/>
  <sheetViews>
    <sheetView workbookViewId="0">
      <selection activeCell="C14" sqref="C14"/>
    </sheetView>
  </sheetViews>
  <sheetFormatPr baseColWidth="10" defaultRowHeight="15" x14ac:dyDescent="0.25"/>
  <cols>
    <col min="1" max="1" width="8.28515625" customWidth="1"/>
    <col min="2" max="2" width="58.5703125" customWidth="1"/>
    <col min="3" max="3" width="17.140625" bestFit="1" customWidth="1"/>
    <col min="258" max="258" width="40.7109375" customWidth="1"/>
    <col min="259" max="259" width="18.28515625" customWidth="1"/>
    <col min="514" max="514" width="40.7109375" customWidth="1"/>
    <col min="515" max="515" width="18.28515625" customWidth="1"/>
    <col min="770" max="770" width="40.7109375" customWidth="1"/>
    <col min="771" max="771" width="18.28515625" customWidth="1"/>
    <col min="1026" max="1026" width="40.7109375" customWidth="1"/>
    <col min="1027" max="1027" width="18.28515625" customWidth="1"/>
    <col min="1282" max="1282" width="40.7109375" customWidth="1"/>
    <col min="1283" max="1283" width="18.28515625" customWidth="1"/>
    <col min="1538" max="1538" width="40.7109375" customWidth="1"/>
    <col min="1539" max="1539" width="18.28515625" customWidth="1"/>
    <col min="1794" max="1794" width="40.7109375" customWidth="1"/>
    <col min="1795" max="1795" width="18.28515625" customWidth="1"/>
    <col min="2050" max="2050" width="40.7109375" customWidth="1"/>
    <col min="2051" max="2051" width="18.28515625" customWidth="1"/>
    <col min="2306" max="2306" width="40.7109375" customWidth="1"/>
    <col min="2307" max="2307" width="18.28515625" customWidth="1"/>
    <col min="2562" max="2562" width="40.7109375" customWidth="1"/>
    <col min="2563" max="2563" width="18.28515625" customWidth="1"/>
    <col min="2818" max="2818" width="40.7109375" customWidth="1"/>
    <col min="2819" max="2819" width="18.28515625" customWidth="1"/>
    <col min="3074" max="3074" width="40.7109375" customWidth="1"/>
    <col min="3075" max="3075" width="18.28515625" customWidth="1"/>
    <col min="3330" max="3330" width="40.7109375" customWidth="1"/>
    <col min="3331" max="3331" width="18.28515625" customWidth="1"/>
    <col min="3586" max="3586" width="40.7109375" customWidth="1"/>
    <col min="3587" max="3587" width="18.28515625" customWidth="1"/>
    <col min="3842" max="3842" width="40.7109375" customWidth="1"/>
    <col min="3843" max="3843" width="18.28515625" customWidth="1"/>
    <col min="4098" max="4098" width="40.7109375" customWidth="1"/>
    <col min="4099" max="4099" width="18.28515625" customWidth="1"/>
    <col min="4354" max="4354" width="40.7109375" customWidth="1"/>
    <col min="4355" max="4355" width="18.28515625" customWidth="1"/>
    <col min="4610" max="4610" width="40.7109375" customWidth="1"/>
    <col min="4611" max="4611" width="18.28515625" customWidth="1"/>
    <col min="4866" max="4866" width="40.7109375" customWidth="1"/>
    <col min="4867" max="4867" width="18.28515625" customWidth="1"/>
    <col min="5122" max="5122" width="40.7109375" customWidth="1"/>
    <col min="5123" max="5123" width="18.28515625" customWidth="1"/>
    <col min="5378" max="5378" width="40.7109375" customWidth="1"/>
    <col min="5379" max="5379" width="18.28515625" customWidth="1"/>
    <col min="5634" max="5634" width="40.7109375" customWidth="1"/>
    <col min="5635" max="5635" width="18.28515625" customWidth="1"/>
    <col min="5890" max="5890" width="40.7109375" customWidth="1"/>
    <col min="5891" max="5891" width="18.28515625" customWidth="1"/>
    <col min="6146" max="6146" width="40.7109375" customWidth="1"/>
    <col min="6147" max="6147" width="18.28515625" customWidth="1"/>
    <col min="6402" max="6402" width="40.7109375" customWidth="1"/>
    <col min="6403" max="6403" width="18.28515625" customWidth="1"/>
    <col min="6658" max="6658" width="40.7109375" customWidth="1"/>
    <col min="6659" max="6659" width="18.28515625" customWidth="1"/>
    <col min="6914" max="6914" width="40.7109375" customWidth="1"/>
    <col min="6915" max="6915" width="18.28515625" customWidth="1"/>
    <col min="7170" max="7170" width="40.7109375" customWidth="1"/>
    <col min="7171" max="7171" width="18.28515625" customWidth="1"/>
    <col min="7426" max="7426" width="40.7109375" customWidth="1"/>
    <col min="7427" max="7427" width="18.28515625" customWidth="1"/>
    <col min="7682" max="7682" width="40.7109375" customWidth="1"/>
    <col min="7683" max="7683" width="18.28515625" customWidth="1"/>
    <col min="7938" max="7938" width="40.7109375" customWidth="1"/>
    <col min="7939" max="7939" width="18.28515625" customWidth="1"/>
    <col min="8194" max="8194" width="40.7109375" customWidth="1"/>
    <col min="8195" max="8195" width="18.28515625" customWidth="1"/>
    <col min="8450" max="8450" width="40.7109375" customWidth="1"/>
    <col min="8451" max="8451" width="18.28515625" customWidth="1"/>
    <col min="8706" max="8706" width="40.7109375" customWidth="1"/>
    <col min="8707" max="8707" width="18.28515625" customWidth="1"/>
    <col min="8962" max="8962" width="40.7109375" customWidth="1"/>
    <col min="8963" max="8963" width="18.28515625" customWidth="1"/>
    <col min="9218" max="9218" width="40.7109375" customWidth="1"/>
    <col min="9219" max="9219" width="18.28515625" customWidth="1"/>
    <col min="9474" max="9474" width="40.7109375" customWidth="1"/>
    <col min="9475" max="9475" width="18.28515625" customWidth="1"/>
    <col min="9730" max="9730" width="40.7109375" customWidth="1"/>
    <col min="9731" max="9731" width="18.28515625" customWidth="1"/>
    <col min="9986" max="9986" width="40.7109375" customWidth="1"/>
    <col min="9987" max="9987" width="18.28515625" customWidth="1"/>
    <col min="10242" max="10242" width="40.7109375" customWidth="1"/>
    <col min="10243" max="10243" width="18.28515625" customWidth="1"/>
    <col min="10498" max="10498" width="40.7109375" customWidth="1"/>
    <col min="10499" max="10499" width="18.28515625" customWidth="1"/>
    <col min="10754" max="10754" width="40.7109375" customWidth="1"/>
    <col min="10755" max="10755" width="18.28515625" customWidth="1"/>
    <col min="11010" max="11010" width="40.7109375" customWidth="1"/>
    <col min="11011" max="11011" width="18.28515625" customWidth="1"/>
    <col min="11266" max="11266" width="40.7109375" customWidth="1"/>
    <col min="11267" max="11267" width="18.28515625" customWidth="1"/>
    <col min="11522" max="11522" width="40.7109375" customWidth="1"/>
    <col min="11523" max="11523" width="18.28515625" customWidth="1"/>
    <col min="11778" max="11778" width="40.7109375" customWidth="1"/>
    <col min="11779" max="11779" width="18.28515625" customWidth="1"/>
    <col min="12034" max="12034" width="40.7109375" customWidth="1"/>
    <col min="12035" max="12035" width="18.28515625" customWidth="1"/>
    <col min="12290" max="12290" width="40.7109375" customWidth="1"/>
    <col min="12291" max="12291" width="18.28515625" customWidth="1"/>
    <col min="12546" max="12546" width="40.7109375" customWidth="1"/>
    <col min="12547" max="12547" width="18.28515625" customWidth="1"/>
    <col min="12802" max="12802" width="40.7109375" customWidth="1"/>
    <col min="12803" max="12803" width="18.28515625" customWidth="1"/>
    <col min="13058" max="13058" width="40.7109375" customWidth="1"/>
    <col min="13059" max="13059" width="18.28515625" customWidth="1"/>
    <col min="13314" max="13314" width="40.7109375" customWidth="1"/>
    <col min="13315" max="13315" width="18.28515625" customWidth="1"/>
    <col min="13570" max="13570" width="40.7109375" customWidth="1"/>
    <col min="13571" max="13571" width="18.28515625" customWidth="1"/>
    <col min="13826" max="13826" width="40.7109375" customWidth="1"/>
    <col min="13827" max="13827" width="18.28515625" customWidth="1"/>
    <col min="14082" max="14082" width="40.7109375" customWidth="1"/>
    <col min="14083" max="14083" width="18.28515625" customWidth="1"/>
    <col min="14338" max="14338" width="40.7109375" customWidth="1"/>
    <col min="14339" max="14339" width="18.28515625" customWidth="1"/>
    <col min="14594" max="14594" width="40.7109375" customWidth="1"/>
    <col min="14595" max="14595" width="18.28515625" customWidth="1"/>
    <col min="14850" max="14850" width="40.7109375" customWidth="1"/>
    <col min="14851" max="14851" width="18.28515625" customWidth="1"/>
    <col min="15106" max="15106" width="40.7109375" customWidth="1"/>
    <col min="15107" max="15107" width="18.28515625" customWidth="1"/>
    <col min="15362" max="15362" width="40.7109375" customWidth="1"/>
    <col min="15363" max="15363" width="18.28515625" customWidth="1"/>
    <col min="15618" max="15618" width="40.7109375" customWidth="1"/>
    <col min="15619" max="15619" width="18.28515625" customWidth="1"/>
    <col min="15874" max="15874" width="40.7109375" customWidth="1"/>
    <col min="15875" max="15875" width="18.28515625" customWidth="1"/>
    <col min="16130" max="16130" width="40.7109375" customWidth="1"/>
    <col min="16131" max="16131" width="18.28515625" customWidth="1"/>
  </cols>
  <sheetData>
    <row r="1" spans="2:3" x14ac:dyDescent="0.25">
      <c r="B1" s="95">
        <v>891855209</v>
      </c>
      <c r="C1" s="95"/>
    </row>
    <row r="2" spans="2:3" ht="28.5" customHeight="1" x14ac:dyDescent="0.25">
      <c r="B2" s="92" t="s">
        <v>464</v>
      </c>
      <c r="C2" s="92"/>
    </row>
    <row r="3" spans="2:3" ht="6" customHeight="1" x14ac:dyDescent="0.25">
      <c r="B3" s="93"/>
      <c r="C3" s="94"/>
    </row>
    <row r="4" spans="2:3" ht="31.5" x14ac:dyDescent="0.25">
      <c r="B4" s="15" t="s">
        <v>281</v>
      </c>
      <c r="C4" s="16">
        <f>'VERIFICACIÓN DE CARTERA 736'!C113</f>
        <v>15357684</v>
      </c>
    </row>
    <row r="5" spans="2:3" ht="10.5" customHeight="1" x14ac:dyDescent="0.25">
      <c r="B5" s="15"/>
      <c r="C5" s="16"/>
    </row>
    <row r="6" spans="2:3" ht="15.75" x14ac:dyDescent="0.25">
      <c r="B6" s="17" t="s">
        <v>11</v>
      </c>
      <c r="C6" s="16">
        <f>'VERIFICACIÓN DE CARTERA 736'!G116</f>
        <v>3560212</v>
      </c>
    </row>
    <row r="7" spans="2:3" ht="15.75" x14ac:dyDescent="0.25">
      <c r="B7" s="17" t="s">
        <v>12</v>
      </c>
      <c r="C7" s="16">
        <f>'VERIFICACIÓN DE CARTERA 736'!H113</f>
        <v>0</v>
      </c>
    </row>
    <row r="8" spans="2:3" ht="15.75" x14ac:dyDescent="0.25">
      <c r="B8" s="17" t="s">
        <v>13</v>
      </c>
      <c r="C8" s="16">
        <f>'VERIFICACIÓN DE CARTERA 736'!I113</f>
        <v>0</v>
      </c>
    </row>
    <row r="9" spans="2:3" ht="15.75" x14ac:dyDescent="0.25">
      <c r="B9" s="17" t="s">
        <v>463</v>
      </c>
      <c r="C9" s="16">
        <f>'VERIFICACIÓN DE CARTERA 736'!J113</f>
        <v>494124</v>
      </c>
    </row>
    <row r="10" spans="2:3" ht="15.75" x14ac:dyDescent="0.25">
      <c r="B10" s="17" t="s">
        <v>14</v>
      </c>
      <c r="C10" s="16">
        <f>'VERIFICACIÓN DE CARTERA 736'!K113</f>
        <v>1326430</v>
      </c>
    </row>
    <row r="11" spans="2:3" ht="15.75" x14ac:dyDescent="0.25">
      <c r="B11" s="17" t="s">
        <v>15</v>
      </c>
      <c r="C11" s="16">
        <f>'VERIFICACIÓN DE CARTERA 736'!L113</f>
        <v>76600</v>
      </c>
    </row>
    <row r="12" spans="2:3" ht="15.75" x14ac:dyDescent="0.25">
      <c r="B12" s="17" t="s">
        <v>16</v>
      </c>
      <c r="C12" s="16">
        <f>'VERIFICACIÓN DE CARTERA 736'!M113</f>
        <v>9911976</v>
      </c>
    </row>
    <row r="13" spans="2:3" ht="15.75" x14ac:dyDescent="0.25">
      <c r="B13" s="17" t="s">
        <v>17</v>
      </c>
      <c r="C13" s="16">
        <f>'VERIFICACIÓN DE CARTERA 736'!G115</f>
        <v>513958</v>
      </c>
    </row>
    <row r="14" spans="2:3" ht="15.75" x14ac:dyDescent="0.25">
      <c r="B14" s="17" t="s">
        <v>64</v>
      </c>
      <c r="C14" s="18">
        <f>'VERIFICACIÓN DE CARTERA 736'!P113</f>
        <v>-525616</v>
      </c>
    </row>
    <row r="15" spans="2:3" x14ac:dyDescent="0.25">
      <c r="C15" s="30">
        <f>C4-SUM(C6:C14)</f>
        <v>0</v>
      </c>
    </row>
  </sheetData>
  <mergeCells count="3">
    <mergeCell ref="B2:C2"/>
    <mergeCell ref="B3:C3"/>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442CB-0CC8-4B2E-9F15-85B612565546}">
  <sheetPr codeName="Hoja5">
    <tabColor rgb="FF92D050"/>
  </sheetPr>
  <dimension ref="B3:C11"/>
  <sheetViews>
    <sheetView workbookViewId="0">
      <selection activeCell="B3" sqref="B3:C11"/>
    </sheetView>
  </sheetViews>
  <sheetFormatPr baseColWidth="10" defaultRowHeight="15" x14ac:dyDescent="0.25"/>
  <cols>
    <col min="2" max="2" width="29.7109375" customWidth="1"/>
    <col min="3" max="3" width="16.85546875" style="37" customWidth="1"/>
    <col min="249" max="249" width="29.7109375" customWidth="1"/>
    <col min="250" max="250" width="16.85546875" customWidth="1"/>
    <col min="505" max="505" width="29.7109375" customWidth="1"/>
    <col min="506" max="506" width="16.85546875" customWidth="1"/>
    <col min="761" max="761" width="29.7109375" customWidth="1"/>
    <col min="762" max="762" width="16.85546875" customWidth="1"/>
    <col min="1017" max="1017" width="29.7109375" customWidth="1"/>
    <col min="1018" max="1018" width="16.85546875" customWidth="1"/>
    <col min="1273" max="1273" width="29.7109375" customWidth="1"/>
    <col min="1274" max="1274" width="16.85546875" customWidth="1"/>
    <col min="1529" max="1529" width="29.7109375" customWidth="1"/>
    <col min="1530" max="1530" width="16.85546875" customWidth="1"/>
    <col min="1785" max="1785" width="29.7109375" customWidth="1"/>
    <col min="1786" max="1786" width="16.85546875" customWidth="1"/>
    <col min="2041" max="2041" width="29.7109375" customWidth="1"/>
    <col min="2042" max="2042" width="16.85546875" customWidth="1"/>
    <col min="2297" max="2297" width="29.7109375" customWidth="1"/>
    <col min="2298" max="2298" width="16.85546875" customWidth="1"/>
    <col min="2553" max="2553" width="29.7109375" customWidth="1"/>
    <col min="2554" max="2554" width="16.85546875" customWidth="1"/>
    <col min="2809" max="2809" width="29.7109375" customWidth="1"/>
    <col min="2810" max="2810" width="16.85546875" customWidth="1"/>
    <col min="3065" max="3065" width="29.7109375" customWidth="1"/>
    <col min="3066" max="3066" width="16.85546875" customWidth="1"/>
    <col min="3321" max="3321" width="29.7109375" customWidth="1"/>
    <col min="3322" max="3322" width="16.85546875" customWidth="1"/>
    <col min="3577" max="3577" width="29.7109375" customWidth="1"/>
    <col min="3578" max="3578" width="16.85546875" customWidth="1"/>
    <col min="3833" max="3833" width="29.7109375" customWidth="1"/>
    <col min="3834" max="3834" width="16.85546875" customWidth="1"/>
    <col min="4089" max="4089" width="29.7109375" customWidth="1"/>
    <col min="4090" max="4090" width="16.85546875" customWidth="1"/>
    <col min="4345" max="4345" width="29.7109375" customWidth="1"/>
    <col min="4346" max="4346" width="16.85546875" customWidth="1"/>
    <col min="4601" max="4601" width="29.7109375" customWidth="1"/>
    <col min="4602" max="4602" width="16.85546875" customWidth="1"/>
    <col min="4857" max="4857" width="29.7109375" customWidth="1"/>
    <col min="4858" max="4858" width="16.85546875" customWidth="1"/>
    <col min="5113" max="5113" width="29.7109375" customWidth="1"/>
    <col min="5114" max="5114" width="16.85546875" customWidth="1"/>
    <col min="5369" max="5369" width="29.7109375" customWidth="1"/>
    <col min="5370" max="5370" width="16.85546875" customWidth="1"/>
    <col min="5625" max="5625" width="29.7109375" customWidth="1"/>
    <col min="5626" max="5626" width="16.85546875" customWidth="1"/>
    <col min="5881" max="5881" width="29.7109375" customWidth="1"/>
    <col min="5882" max="5882" width="16.85546875" customWidth="1"/>
    <col min="6137" max="6137" width="29.7109375" customWidth="1"/>
    <col min="6138" max="6138" width="16.85546875" customWidth="1"/>
    <col min="6393" max="6393" width="29.7109375" customWidth="1"/>
    <col min="6394" max="6394" width="16.85546875" customWidth="1"/>
    <col min="6649" max="6649" width="29.7109375" customWidth="1"/>
    <col min="6650" max="6650" width="16.85546875" customWidth="1"/>
    <col min="6905" max="6905" width="29.7109375" customWidth="1"/>
    <col min="6906" max="6906" width="16.85546875" customWidth="1"/>
    <col min="7161" max="7161" width="29.7109375" customWidth="1"/>
    <col min="7162" max="7162" width="16.85546875" customWidth="1"/>
    <col min="7417" max="7417" width="29.7109375" customWidth="1"/>
    <col min="7418" max="7418" width="16.85546875" customWidth="1"/>
    <col min="7673" max="7673" width="29.7109375" customWidth="1"/>
    <col min="7674" max="7674" width="16.85546875" customWidth="1"/>
    <col min="7929" max="7929" width="29.7109375" customWidth="1"/>
    <col min="7930" max="7930" width="16.85546875" customWidth="1"/>
    <col min="8185" max="8185" width="29.7109375" customWidth="1"/>
    <col min="8186" max="8186" width="16.85546875" customWidth="1"/>
    <col min="8441" max="8441" width="29.7109375" customWidth="1"/>
    <col min="8442" max="8442" width="16.85546875" customWidth="1"/>
    <col min="8697" max="8697" width="29.7109375" customWidth="1"/>
    <col min="8698" max="8698" width="16.85546875" customWidth="1"/>
    <col min="8953" max="8953" width="29.7109375" customWidth="1"/>
    <col min="8954" max="8954" width="16.85546875" customWidth="1"/>
    <col min="9209" max="9209" width="29.7109375" customWidth="1"/>
    <col min="9210" max="9210" width="16.85546875" customWidth="1"/>
    <col min="9465" max="9465" width="29.7109375" customWidth="1"/>
    <col min="9466" max="9466" width="16.85546875" customWidth="1"/>
    <col min="9721" max="9721" width="29.7109375" customWidth="1"/>
    <col min="9722" max="9722" width="16.85546875" customWidth="1"/>
    <col min="9977" max="9977" width="29.7109375" customWidth="1"/>
    <col min="9978" max="9978" width="16.85546875" customWidth="1"/>
    <col min="10233" max="10233" width="29.7109375" customWidth="1"/>
    <col min="10234" max="10234" width="16.85546875" customWidth="1"/>
    <col min="10489" max="10489" width="29.7109375" customWidth="1"/>
    <col min="10490" max="10490" width="16.85546875" customWidth="1"/>
    <col min="10745" max="10745" width="29.7109375" customWidth="1"/>
    <col min="10746" max="10746" width="16.85546875" customWidth="1"/>
    <col min="11001" max="11001" width="29.7109375" customWidth="1"/>
    <col min="11002" max="11002" width="16.85546875" customWidth="1"/>
    <col min="11257" max="11257" width="29.7109375" customWidth="1"/>
    <col min="11258" max="11258" width="16.85546875" customWidth="1"/>
    <col min="11513" max="11513" width="29.7109375" customWidth="1"/>
    <col min="11514" max="11514" width="16.85546875" customWidth="1"/>
    <col min="11769" max="11769" width="29.7109375" customWidth="1"/>
    <col min="11770" max="11770" width="16.85546875" customWidth="1"/>
    <col min="12025" max="12025" width="29.7109375" customWidth="1"/>
    <col min="12026" max="12026" width="16.85546875" customWidth="1"/>
    <col min="12281" max="12281" width="29.7109375" customWidth="1"/>
    <col min="12282" max="12282" width="16.85546875" customWidth="1"/>
    <col min="12537" max="12537" width="29.7109375" customWidth="1"/>
    <col min="12538" max="12538" width="16.85546875" customWidth="1"/>
    <col min="12793" max="12793" width="29.7109375" customWidth="1"/>
    <col min="12794" max="12794" width="16.85546875" customWidth="1"/>
    <col min="13049" max="13049" width="29.7109375" customWidth="1"/>
    <col min="13050" max="13050" width="16.85546875" customWidth="1"/>
    <col min="13305" max="13305" width="29.7109375" customWidth="1"/>
    <col min="13306" max="13306" width="16.85546875" customWidth="1"/>
    <col min="13561" max="13561" width="29.7109375" customWidth="1"/>
    <col min="13562" max="13562" width="16.85546875" customWidth="1"/>
    <col min="13817" max="13817" width="29.7109375" customWidth="1"/>
    <col min="13818" max="13818" width="16.85546875" customWidth="1"/>
    <col min="14073" max="14073" width="29.7109375" customWidth="1"/>
    <col min="14074" max="14074" width="16.85546875" customWidth="1"/>
    <col min="14329" max="14329" width="29.7109375" customWidth="1"/>
    <col min="14330" max="14330" width="16.85546875" customWidth="1"/>
    <col min="14585" max="14585" width="29.7109375" customWidth="1"/>
    <col min="14586" max="14586" width="16.85546875" customWidth="1"/>
    <col min="14841" max="14841" width="29.7109375" customWidth="1"/>
    <col min="14842" max="14842" width="16.85546875" customWidth="1"/>
    <col min="15097" max="15097" width="29.7109375" customWidth="1"/>
    <col min="15098" max="15098" width="16.85546875" customWidth="1"/>
    <col min="15353" max="15353" width="29.7109375" customWidth="1"/>
    <col min="15354" max="15354" width="16.85546875" customWidth="1"/>
    <col min="15609" max="15609" width="29.7109375" customWidth="1"/>
    <col min="15610" max="15610" width="16.85546875" customWidth="1"/>
    <col min="15865" max="15865" width="29.7109375" customWidth="1"/>
    <col min="15866" max="15866" width="16.85546875" customWidth="1"/>
    <col min="16121" max="16121" width="29.7109375" customWidth="1"/>
    <col min="16122" max="16122" width="16.85546875" customWidth="1"/>
  </cols>
  <sheetData>
    <row r="3" spans="2:3" ht="45" customHeight="1" x14ac:dyDescent="0.25">
      <c r="B3" s="105" t="s">
        <v>280</v>
      </c>
      <c r="C3" s="105"/>
    </row>
    <row r="4" spans="2:3" ht="15.75" x14ac:dyDescent="0.25">
      <c r="B4" s="106" t="s">
        <v>10</v>
      </c>
      <c r="C4" s="107" t="s">
        <v>91</v>
      </c>
    </row>
    <row r="5" spans="2:3" x14ac:dyDescent="0.25">
      <c r="B5" s="108" t="s">
        <v>989</v>
      </c>
      <c r="C5" s="109">
        <v>2776789</v>
      </c>
    </row>
    <row r="6" spans="2:3" x14ac:dyDescent="0.25">
      <c r="B6" s="108" t="s">
        <v>993</v>
      </c>
      <c r="C6" s="109">
        <v>162546</v>
      </c>
    </row>
    <row r="7" spans="2:3" x14ac:dyDescent="0.25">
      <c r="B7" s="108" t="s">
        <v>85</v>
      </c>
      <c r="C7" s="109">
        <v>57600</v>
      </c>
    </row>
    <row r="8" spans="2:3" x14ac:dyDescent="0.25">
      <c r="B8" s="108" t="s">
        <v>990</v>
      </c>
      <c r="C8" s="109">
        <v>260980</v>
      </c>
    </row>
    <row r="9" spans="2:3" x14ac:dyDescent="0.25">
      <c r="B9" s="108" t="s">
        <v>84</v>
      </c>
      <c r="C9" s="109">
        <v>302297</v>
      </c>
    </row>
    <row r="10" spans="2:3" x14ac:dyDescent="0.25">
      <c r="B10" s="108"/>
      <c r="C10" s="109"/>
    </row>
    <row r="11" spans="2:3" x14ac:dyDescent="0.25">
      <c r="B11" s="108" t="s">
        <v>92</v>
      </c>
      <c r="C11" s="109">
        <f>SUM(C5:C10)</f>
        <v>3560212</v>
      </c>
    </row>
  </sheetData>
  <mergeCells count="1">
    <mergeCell ref="B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883D9-0772-43FC-8237-9ABA0E35BD28}">
  <sheetPr codeName="Hoja6"/>
  <dimension ref="A1:N26"/>
  <sheetViews>
    <sheetView topLeftCell="A5" workbookViewId="0">
      <selection activeCell="N24" sqref="N24"/>
    </sheetView>
  </sheetViews>
  <sheetFormatPr baseColWidth="10" defaultRowHeight="15" x14ac:dyDescent="0.25"/>
  <cols>
    <col min="7" max="7" width="22.7109375" bestFit="1" customWidth="1"/>
  </cols>
  <sheetData>
    <row r="1" spans="1:14" s="72" customFormat="1" ht="12.75" x14ac:dyDescent="0.2">
      <c r="A1" s="71" t="s">
        <v>18</v>
      </c>
      <c r="B1" s="71" t="s">
        <v>19</v>
      </c>
      <c r="C1" s="71" t="s">
        <v>20</v>
      </c>
      <c r="D1" s="71" t="s">
        <v>21</v>
      </c>
      <c r="E1" s="71" t="s">
        <v>22</v>
      </c>
      <c r="F1" s="71" t="s">
        <v>23</v>
      </c>
      <c r="G1" s="71" t="s">
        <v>24</v>
      </c>
      <c r="H1" s="71" t="s">
        <v>25</v>
      </c>
      <c r="I1" s="71" t="s">
        <v>26</v>
      </c>
      <c r="J1" s="71" t="s">
        <v>27</v>
      </c>
      <c r="K1" s="71" t="s">
        <v>18</v>
      </c>
      <c r="L1" s="71" t="s">
        <v>28</v>
      </c>
      <c r="M1" s="71" t="s">
        <v>29</v>
      </c>
      <c r="N1" s="71" t="s">
        <v>988</v>
      </c>
    </row>
    <row r="2" spans="1:14" s="72" customFormat="1" ht="12.75" x14ac:dyDescent="0.2">
      <c r="A2" s="72">
        <v>293491</v>
      </c>
      <c r="B2" s="72" t="s">
        <v>563</v>
      </c>
      <c r="C2" s="72" t="s">
        <v>564</v>
      </c>
      <c r="D2" s="72" t="s">
        <v>30</v>
      </c>
      <c r="E2" s="73">
        <v>43868</v>
      </c>
      <c r="G2" s="74">
        <v>99031</v>
      </c>
      <c r="H2" s="72" t="s">
        <v>31</v>
      </c>
      <c r="J2" s="72" t="s">
        <v>565</v>
      </c>
      <c r="K2" s="72" t="s">
        <v>566</v>
      </c>
      <c r="M2" s="72" t="s">
        <v>101</v>
      </c>
      <c r="N2" s="72" t="s">
        <v>993</v>
      </c>
    </row>
    <row r="3" spans="1:14" s="72" customFormat="1" ht="12.75" x14ac:dyDescent="0.2">
      <c r="A3" s="72">
        <v>293626</v>
      </c>
      <c r="B3" s="72" t="s">
        <v>563</v>
      </c>
      <c r="C3" s="72" t="s">
        <v>567</v>
      </c>
      <c r="D3" s="72" t="s">
        <v>30</v>
      </c>
      <c r="E3" s="73">
        <v>43870</v>
      </c>
      <c r="G3" s="74">
        <v>127610</v>
      </c>
      <c r="H3" s="72" t="s">
        <v>31</v>
      </c>
      <c r="J3" s="72" t="s">
        <v>568</v>
      </c>
      <c r="K3" s="72" t="s">
        <v>569</v>
      </c>
      <c r="M3" s="72" t="s">
        <v>100</v>
      </c>
      <c r="N3" s="72" t="s">
        <v>989</v>
      </c>
    </row>
    <row r="4" spans="1:14" s="72" customFormat="1" ht="12.75" x14ac:dyDescent="0.2">
      <c r="A4" s="72">
        <v>294156</v>
      </c>
      <c r="B4" s="72" t="s">
        <v>563</v>
      </c>
      <c r="C4" s="72" t="s">
        <v>570</v>
      </c>
      <c r="D4" s="72" t="s">
        <v>30</v>
      </c>
      <c r="E4" s="73">
        <v>43876</v>
      </c>
      <c r="G4" s="74">
        <v>81372</v>
      </c>
      <c r="H4" s="72" t="s">
        <v>31</v>
      </c>
      <c r="J4" s="72" t="s">
        <v>571</v>
      </c>
      <c r="K4" s="72" t="s">
        <v>572</v>
      </c>
      <c r="M4" s="72" t="s">
        <v>101</v>
      </c>
      <c r="N4" s="72" t="s">
        <v>84</v>
      </c>
    </row>
    <row r="5" spans="1:14" s="72" customFormat="1" ht="12.75" x14ac:dyDescent="0.2">
      <c r="A5" s="72">
        <v>294305</v>
      </c>
      <c r="B5" s="72" t="s">
        <v>563</v>
      </c>
      <c r="C5" s="72" t="s">
        <v>573</v>
      </c>
      <c r="D5" s="72" t="s">
        <v>30</v>
      </c>
      <c r="E5" s="73">
        <v>43878</v>
      </c>
      <c r="G5" s="74">
        <v>57600</v>
      </c>
      <c r="H5" s="72" t="s">
        <v>31</v>
      </c>
      <c r="J5" s="72" t="s">
        <v>574</v>
      </c>
      <c r="K5" s="72" t="s">
        <v>575</v>
      </c>
      <c r="M5" s="72" t="s">
        <v>100</v>
      </c>
      <c r="N5" s="72" t="s">
        <v>989</v>
      </c>
    </row>
    <row r="6" spans="1:14" s="72" customFormat="1" ht="12.75" x14ac:dyDescent="0.2">
      <c r="A6" s="72">
        <v>294336</v>
      </c>
      <c r="B6" s="72" t="s">
        <v>563</v>
      </c>
      <c r="C6" s="72" t="s">
        <v>576</v>
      </c>
      <c r="D6" s="72" t="s">
        <v>30</v>
      </c>
      <c r="E6" s="73">
        <v>43879</v>
      </c>
      <c r="G6" s="74">
        <v>63515</v>
      </c>
      <c r="H6" s="72" t="s">
        <v>31</v>
      </c>
      <c r="J6" s="72" t="s">
        <v>577</v>
      </c>
      <c r="K6" s="72" t="s">
        <v>578</v>
      </c>
      <c r="M6" s="72" t="s">
        <v>101</v>
      </c>
      <c r="N6" s="72" t="s">
        <v>993</v>
      </c>
    </row>
    <row r="7" spans="1:14" s="72" customFormat="1" ht="12.75" x14ac:dyDescent="0.2">
      <c r="A7" s="72">
        <v>294648</v>
      </c>
      <c r="B7" s="72" t="s">
        <v>563</v>
      </c>
      <c r="C7" s="72" t="s">
        <v>579</v>
      </c>
      <c r="D7" s="72" t="s">
        <v>30</v>
      </c>
      <c r="E7" s="73">
        <v>43882</v>
      </c>
      <c r="G7" s="74">
        <v>66710</v>
      </c>
      <c r="H7" s="72" t="s">
        <v>31</v>
      </c>
      <c r="J7" s="72" t="s">
        <v>580</v>
      </c>
      <c r="K7" s="72" t="s">
        <v>581</v>
      </c>
      <c r="M7" s="72" t="s">
        <v>100</v>
      </c>
      <c r="N7" s="72" t="s">
        <v>989</v>
      </c>
    </row>
    <row r="8" spans="1:14" s="72" customFormat="1" ht="12.75" x14ac:dyDescent="0.2">
      <c r="A8" s="72">
        <v>295166</v>
      </c>
      <c r="B8" s="72" t="s">
        <v>563</v>
      </c>
      <c r="C8" s="72" t="s">
        <v>582</v>
      </c>
      <c r="D8" s="72" t="s">
        <v>30</v>
      </c>
      <c r="E8" s="73">
        <v>43888</v>
      </c>
      <c r="G8" s="74">
        <v>89441</v>
      </c>
      <c r="H8" s="72" t="s">
        <v>31</v>
      </c>
      <c r="J8" s="72" t="s">
        <v>583</v>
      </c>
      <c r="K8" s="72" t="s">
        <v>584</v>
      </c>
      <c r="M8" s="72" t="s">
        <v>100</v>
      </c>
      <c r="N8" s="72" t="s">
        <v>989</v>
      </c>
    </row>
    <row r="9" spans="1:14" s="72" customFormat="1" ht="12.75" x14ac:dyDescent="0.2">
      <c r="A9" s="72">
        <v>286098</v>
      </c>
      <c r="B9" s="72" t="s">
        <v>489</v>
      </c>
      <c r="C9" s="72" t="s">
        <v>490</v>
      </c>
      <c r="D9" s="72" t="s">
        <v>30</v>
      </c>
      <c r="E9" s="73">
        <v>43773</v>
      </c>
      <c r="G9" s="74">
        <v>306980</v>
      </c>
      <c r="H9" s="72" t="s">
        <v>31</v>
      </c>
      <c r="J9" s="72" t="s">
        <v>585</v>
      </c>
      <c r="K9" s="72" t="s">
        <v>492</v>
      </c>
      <c r="L9" s="72" t="s">
        <v>493</v>
      </c>
      <c r="M9" s="72" t="s">
        <v>100</v>
      </c>
      <c r="N9" s="72" t="s">
        <v>989</v>
      </c>
    </row>
    <row r="10" spans="1:14" s="72" customFormat="1" ht="12.75" x14ac:dyDescent="0.2">
      <c r="A10" s="72">
        <v>287729</v>
      </c>
      <c r="B10" s="72" t="s">
        <v>489</v>
      </c>
      <c r="C10" s="72" t="s">
        <v>586</v>
      </c>
      <c r="D10" s="72" t="s">
        <v>30</v>
      </c>
      <c r="E10" s="73">
        <v>43791</v>
      </c>
      <c r="G10" s="74">
        <v>54400</v>
      </c>
      <c r="H10" s="72" t="s">
        <v>31</v>
      </c>
      <c r="J10" s="72" t="s">
        <v>587</v>
      </c>
      <c r="K10" s="72" t="s">
        <v>588</v>
      </c>
      <c r="L10" s="72" t="s">
        <v>493</v>
      </c>
      <c r="M10" s="72" t="s">
        <v>100</v>
      </c>
      <c r="N10" s="72" t="s">
        <v>989</v>
      </c>
    </row>
    <row r="11" spans="1:14" s="72" customFormat="1" ht="12.75" x14ac:dyDescent="0.2">
      <c r="A11" s="72">
        <v>287766</v>
      </c>
      <c r="B11" s="72" t="s">
        <v>489</v>
      </c>
      <c r="C11" s="72" t="s">
        <v>494</v>
      </c>
      <c r="D11" s="72" t="s">
        <v>30</v>
      </c>
      <c r="E11" s="73">
        <v>43792</v>
      </c>
      <c r="G11" s="74">
        <v>220925</v>
      </c>
      <c r="H11" s="72" t="s">
        <v>31</v>
      </c>
      <c r="J11" s="72" t="s">
        <v>589</v>
      </c>
      <c r="K11" s="72" t="s">
        <v>496</v>
      </c>
      <c r="L11" s="72" t="s">
        <v>497</v>
      </c>
      <c r="M11" s="72" t="s">
        <v>101</v>
      </c>
      <c r="N11" s="72" t="s">
        <v>84</v>
      </c>
    </row>
    <row r="12" spans="1:14" s="72" customFormat="1" ht="12.75" x14ac:dyDescent="0.2">
      <c r="A12" s="72">
        <v>287853</v>
      </c>
      <c r="B12" s="72" t="s">
        <v>489</v>
      </c>
      <c r="C12" s="72" t="s">
        <v>590</v>
      </c>
      <c r="D12" s="72" t="s">
        <v>30</v>
      </c>
      <c r="E12" s="73">
        <v>43793</v>
      </c>
      <c r="G12" s="74">
        <v>114300</v>
      </c>
      <c r="H12" s="72" t="s">
        <v>31</v>
      </c>
      <c r="J12" s="72" t="s">
        <v>591</v>
      </c>
      <c r="K12" s="72" t="s">
        <v>592</v>
      </c>
      <c r="L12" s="72" t="s">
        <v>502</v>
      </c>
      <c r="M12" s="72" t="s">
        <v>100</v>
      </c>
      <c r="N12" s="72" t="s">
        <v>989</v>
      </c>
    </row>
    <row r="13" spans="1:14" s="72" customFormat="1" ht="12.75" x14ac:dyDescent="0.2">
      <c r="A13" s="72">
        <v>288137</v>
      </c>
      <c r="B13" s="72" t="s">
        <v>489</v>
      </c>
      <c r="C13" s="72" t="s">
        <v>593</v>
      </c>
      <c r="D13" s="72" t="s">
        <v>30</v>
      </c>
      <c r="E13" s="73">
        <v>43796</v>
      </c>
      <c r="G13" s="74">
        <v>127740</v>
      </c>
      <c r="H13" s="72" t="s">
        <v>31</v>
      </c>
      <c r="J13" s="72" t="s">
        <v>594</v>
      </c>
      <c r="K13" s="72" t="s">
        <v>595</v>
      </c>
      <c r="L13" s="72" t="s">
        <v>596</v>
      </c>
      <c r="M13" s="72" t="s">
        <v>100</v>
      </c>
      <c r="N13" s="72" t="s">
        <v>989</v>
      </c>
    </row>
    <row r="14" spans="1:14" s="72" customFormat="1" ht="12.75" x14ac:dyDescent="0.2">
      <c r="A14" s="72">
        <v>290231</v>
      </c>
      <c r="B14" s="72" t="s">
        <v>507</v>
      </c>
      <c r="C14" s="72" t="s">
        <v>597</v>
      </c>
      <c r="D14" s="72" t="s">
        <v>68</v>
      </c>
      <c r="E14" s="73">
        <v>43973</v>
      </c>
      <c r="G14" s="74">
        <v>260105</v>
      </c>
      <c r="H14" s="72" t="s">
        <v>31</v>
      </c>
      <c r="J14" s="72" t="s">
        <v>598</v>
      </c>
      <c r="K14" s="72" t="s">
        <v>513</v>
      </c>
      <c r="L14" s="72" t="s">
        <v>514</v>
      </c>
      <c r="M14" s="72" t="s">
        <v>100</v>
      </c>
      <c r="N14" s="72" t="s">
        <v>989</v>
      </c>
    </row>
    <row r="15" spans="1:14" s="72" customFormat="1" ht="12.75" x14ac:dyDescent="0.2">
      <c r="A15" s="72">
        <v>290342</v>
      </c>
      <c r="B15" s="72" t="s">
        <v>507</v>
      </c>
      <c r="C15" s="72" t="s">
        <v>599</v>
      </c>
      <c r="D15" s="72" t="s">
        <v>30</v>
      </c>
      <c r="E15" s="73">
        <v>43827</v>
      </c>
      <c r="G15" s="74">
        <v>182645</v>
      </c>
      <c r="H15" s="72" t="s">
        <v>31</v>
      </c>
      <c r="J15" s="72" t="s">
        <v>600</v>
      </c>
      <c r="K15" s="72" t="s">
        <v>601</v>
      </c>
      <c r="L15" s="72" t="s">
        <v>493</v>
      </c>
      <c r="M15" s="72" t="s">
        <v>100</v>
      </c>
      <c r="N15" s="72" t="s">
        <v>989</v>
      </c>
    </row>
    <row r="16" spans="1:14" s="72" customFormat="1" ht="12.75" x14ac:dyDescent="0.2">
      <c r="A16" s="72">
        <v>290352</v>
      </c>
      <c r="B16" s="72" t="s">
        <v>507</v>
      </c>
      <c r="C16" s="72" t="s">
        <v>602</v>
      </c>
      <c r="D16" s="72" t="s">
        <v>30</v>
      </c>
      <c r="E16" s="73">
        <v>43827</v>
      </c>
      <c r="G16" s="74">
        <v>251110</v>
      </c>
      <c r="H16" s="72" t="s">
        <v>31</v>
      </c>
      <c r="J16" s="72" t="s">
        <v>603</v>
      </c>
      <c r="K16" s="72" t="s">
        <v>604</v>
      </c>
      <c r="L16" s="72" t="s">
        <v>502</v>
      </c>
      <c r="M16" s="72" t="s">
        <v>100</v>
      </c>
      <c r="N16" s="72" t="s">
        <v>989</v>
      </c>
    </row>
    <row r="17" spans="1:14" s="72" customFormat="1" ht="12.75" x14ac:dyDescent="0.2">
      <c r="A17" s="72">
        <v>290369</v>
      </c>
      <c r="B17" s="72" t="s">
        <v>507</v>
      </c>
      <c r="C17" s="72" t="s">
        <v>515</v>
      </c>
      <c r="D17" s="72" t="s">
        <v>30</v>
      </c>
      <c r="E17" s="73">
        <v>43827</v>
      </c>
      <c r="G17" s="74">
        <v>369820</v>
      </c>
      <c r="H17" s="72" t="s">
        <v>31</v>
      </c>
      <c r="J17" s="72" t="s">
        <v>585</v>
      </c>
      <c r="K17" s="72" t="s">
        <v>517</v>
      </c>
      <c r="L17" s="72" t="s">
        <v>493</v>
      </c>
      <c r="M17" s="72" t="s">
        <v>100</v>
      </c>
      <c r="N17" s="72" t="s">
        <v>989</v>
      </c>
    </row>
    <row r="18" spans="1:14" s="72" customFormat="1" ht="12.75" x14ac:dyDescent="0.2">
      <c r="A18" s="72">
        <v>290391</v>
      </c>
      <c r="B18" s="72" t="s">
        <v>507</v>
      </c>
      <c r="C18" s="72" t="s">
        <v>605</v>
      </c>
      <c r="D18" s="72" t="s">
        <v>30</v>
      </c>
      <c r="E18" s="73">
        <v>43828</v>
      </c>
      <c r="G18" s="74">
        <v>122390</v>
      </c>
      <c r="H18" s="72" t="s">
        <v>31</v>
      </c>
      <c r="J18" s="72" t="s">
        <v>606</v>
      </c>
      <c r="K18" s="72" t="s">
        <v>607</v>
      </c>
      <c r="L18" s="72" t="s">
        <v>493</v>
      </c>
      <c r="M18" s="72" t="s">
        <v>100</v>
      </c>
      <c r="N18" s="72" t="s">
        <v>989</v>
      </c>
    </row>
    <row r="19" spans="1:14" s="72" customFormat="1" ht="12.75" x14ac:dyDescent="0.2">
      <c r="A19" s="72">
        <v>290512</v>
      </c>
      <c r="B19" s="72" t="s">
        <v>507</v>
      </c>
      <c r="C19" s="72" t="s">
        <v>518</v>
      </c>
      <c r="D19" s="72" t="s">
        <v>30</v>
      </c>
      <c r="E19" s="73">
        <v>43830</v>
      </c>
      <c r="G19" s="74">
        <v>450560</v>
      </c>
      <c r="H19" s="72" t="s">
        <v>31</v>
      </c>
      <c r="J19" s="72" t="s">
        <v>574</v>
      </c>
      <c r="K19" s="72" t="s">
        <v>520</v>
      </c>
      <c r="L19" s="72" t="s">
        <v>493</v>
      </c>
      <c r="M19" s="72" t="s">
        <v>100</v>
      </c>
      <c r="N19" s="72" t="s">
        <v>989</v>
      </c>
    </row>
    <row r="20" spans="1:14" s="72" customFormat="1" ht="12.75" x14ac:dyDescent="0.2">
      <c r="A20" s="72">
        <v>291259</v>
      </c>
      <c r="B20" s="72" t="s">
        <v>608</v>
      </c>
      <c r="C20" s="72" t="s">
        <v>609</v>
      </c>
      <c r="D20" s="72" t="s">
        <v>30</v>
      </c>
      <c r="E20" s="73">
        <v>43839</v>
      </c>
      <c r="G20" s="74">
        <v>57600</v>
      </c>
      <c r="H20" s="72" t="s">
        <v>31</v>
      </c>
      <c r="J20" s="72" t="s">
        <v>610</v>
      </c>
      <c r="K20" s="72" t="s">
        <v>611</v>
      </c>
      <c r="L20" s="72" t="s">
        <v>612</v>
      </c>
      <c r="M20" s="72" t="s">
        <v>101</v>
      </c>
      <c r="N20" s="72" t="s">
        <v>85</v>
      </c>
    </row>
    <row r="21" spans="1:14" s="72" customFormat="1" ht="12.75" x14ac:dyDescent="0.2">
      <c r="A21" s="72">
        <v>291454</v>
      </c>
      <c r="B21" s="72" t="s">
        <v>608</v>
      </c>
      <c r="C21" s="72" t="s">
        <v>613</v>
      </c>
      <c r="D21" s="72" t="s">
        <v>30</v>
      </c>
      <c r="E21" s="73">
        <v>43842</v>
      </c>
      <c r="G21" s="74">
        <v>61940</v>
      </c>
      <c r="H21" s="72" t="s">
        <v>31</v>
      </c>
      <c r="J21" s="72" t="s">
        <v>614</v>
      </c>
      <c r="K21" s="72" t="s">
        <v>615</v>
      </c>
      <c r="L21" s="72" t="s">
        <v>493</v>
      </c>
      <c r="M21" s="72" t="s">
        <v>100</v>
      </c>
      <c r="N21" s="72" t="s">
        <v>989</v>
      </c>
    </row>
    <row r="22" spans="1:14" s="72" customFormat="1" ht="12.75" x14ac:dyDescent="0.2">
      <c r="A22" s="72">
        <v>291589</v>
      </c>
      <c r="B22" s="72" t="s">
        <v>608</v>
      </c>
      <c r="C22" s="72" t="s">
        <v>616</v>
      </c>
      <c r="D22" s="72" t="s">
        <v>30</v>
      </c>
      <c r="E22" s="73">
        <v>43844</v>
      </c>
      <c r="G22" s="74">
        <v>260980</v>
      </c>
      <c r="H22" s="72" t="s">
        <v>31</v>
      </c>
      <c r="J22" s="72" t="s">
        <v>617</v>
      </c>
      <c r="K22" s="72" t="s">
        <v>618</v>
      </c>
      <c r="L22" s="72" t="s">
        <v>619</v>
      </c>
      <c r="M22" s="72" t="s">
        <v>101</v>
      </c>
      <c r="N22" s="72" t="s">
        <v>990</v>
      </c>
    </row>
    <row r="23" spans="1:14" s="72" customFormat="1" ht="12.75" x14ac:dyDescent="0.2">
      <c r="A23" s="72">
        <v>291740</v>
      </c>
      <c r="B23" s="72" t="s">
        <v>608</v>
      </c>
      <c r="C23" s="72" t="s">
        <v>620</v>
      </c>
      <c r="D23" s="72" t="s">
        <v>30</v>
      </c>
      <c r="E23" s="73">
        <v>43845</v>
      </c>
      <c r="G23" s="74">
        <v>57600</v>
      </c>
      <c r="H23" s="72" t="s">
        <v>31</v>
      </c>
      <c r="J23" s="72" t="s">
        <v>621</v>
      </c>
      <c r="K23" s="72" t="s">
        <v>622</v>
      </c>
      <c r="L23" s="72" t="s">
        <v>623</v>
      </c>
      <c r="M23" s="72" t="s">
        <v>100</v>
      </c>
      <c r="N23" s="72" t="s">
        <v>989</v>
      </c>
    </row>
    <row r="24" spans="1:14" s="72" customFormat="1" ht="12.75" x14ac:dyDescent="0.2">
      <c r="A24" s="72">
        <v>292318</v>
      </c>
      <c r="B24" s="72" t="s">
        <v>608</v>
      </c>
      <c r="C24" s="72" t="s">
        <v>624</v>
      </c>
      <c r="D24" s="72" t="s">
        <v>30</v>
      </c>
      <c r="E24" s="73">
        <v>43853</v>
      </c>
      <c r="G24" s="74">
        <v>75670</v>
      </c>
      <c r="H24" s="72" t="s">
        <v>31</v>
      </c>
      <c r="J24" s="72" t="s">
        <v>625</v>
      </c>
      <c r="K24" s="72" t="s">
        <v>626</v>
      </c>
      <c r="L24" s="72" t="s">
        <v>493</v>
      </c>
      <c r="M24" s="72" t="s">
        <v>100</v>
      </c>
      <c r="N24" s="72" t="s">
        <v>989</v>
      </c>
    </row>
    <row r="25" spans="1:14" s="72" customFormat="1" ht="12.75" x14ac:dyDescent="0.2">
      <c r="A25" s="72">
        <v>292916</v>
      </c>
      <c r="B25" s="72" t="s">
        <v>608</v>
      </c>
      <c r="C25" s="72" t="s">
        <v>627</v>
      </c>
      <c r="D25" s="72" t="s">
        <v>30</v>
      </c>
      <c r="E25" s="73">
        <v>43861</v>
      </c>
      <c r="G25" s="74">
        <v>514126</v>
      </c>
      <c r="H25" s="72" t="s">
        <v>31</v>
      </c>
      <c r="J25" s="72" t="s">
        <v>585</v>
      </c>
      <c r="K25" s="72" t="s">
        <v>628</v>
      </c>
      <c r="L25" s="72" t="s">
        <v>493</v>
      </c>
      <c r="M25" s="72" t="s">
        <v>100</v>
      </c>
      <c r="N25" s="72" t="s">
        <v>989</v>
      </c>
    </row>
    <row r="26" spans="1:14" x14ac:dyDescent="0.25">
      <c r="G26" s="75">
        <f>SUM(G2:G25)</f>
        <v>4074170</v>
      </c>
    </row>
  </sheetData>
  <conditionalFormatting sqref="A1:A1048576">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855A6-91F9-4816-A5E5-473DDB9D0D1F}">
  <sheetPr codeName="Hoja7"/>
  <dimension ref="A1:M27"/>
  <sheetViews>
    <sheetView workbookViewId="0">
      <selection activeCell="H11" sqref="H11"/>
    </sheetView>
  </sheetViews>
  <sheetFormatPr baseColWidth="10" defaultRowHeight="15" x14ac:dyDescent="0.25"/>
  <sheetData>
    <row r="1" spans="1:13" s="72" customFormat="1" ht="12.75" x14ac:dyDescent="0.2">
      <c r="A1" s="71" t="s">
        <v>18</v>
      </c>
      <c r="B1" s="71" t="s">
        <v>19</v>
      </c>
      <c r="C1" s="71" t="s">
        <v>20</v>
      </c>
      <c r="D1" s="71" t="s">
        <v>21</v>
      </c>
      <c r="E1" s="71" t="s">
        <v>22</v>
      </c>
      <c r="F1" s="71" t="s">
        <v>23</v>
      </c>
      <c r="G1" s="71" t="s">
        <v>24</v>
      </c>
      <c r="H1" s="71" t="s">
        <v>25</v>
      </c>
      <c r="I1" s="71" t="s">
        <v>26</v>
      </c>
      <c r="J1" s="71" t="s">
        <v>27</v>
      </c>
      <c r="K1" s="71" t="s">
        <v>18</v>
      </c>
      <c r="L1" s="71" t="s">
        <v>28</v>
      </c>
      <c r="M1" s="71" t="s">
        <v>29</v>
      </c>
    </row>
    <row r="2" spans="1:13" s="72" customFormat="1" ht="12.75" x14ac:dyDescent="0.2">
      <c r="A2" s="72">
        <v>281315</v>
      </c>
      <c r="B2" s="72" t="s">
        <v>465</v>
      </c>
      <c r="C2" s="72" t="s">
        <v>466</v>
      </c>
      <c r="D2" s="72" t="s">
        <v>30</v>
      </c>
      <c r="E2" s="73">
        <v>43719</v>
      </c>
      <c r="G2" s="74">
        <v>54400</v>
      </c>
      <c r="H2" s="72" t="s">
        <v>31</v>
      </c>
      <c r="J2" s="72" t="s">
        <v>467</v>
      </c>
      <c r="K2" s="72" t="s">
        <v>468</v>
      </c>
      <c r="M2" s="72" t="s">
        <v>93</v>
      </c>
    </row>
    <row r="3" spans="1:13" s="72" customFormat="1" ht="12.75" x14ac:dyDescent="0.2">
      <c r="A3" s="72">
        <v>282172</v>
      </c>
      <c r="B3" s="72" t="s">
        <v>469</v>
      </c>
      <c r="C3" s="72" t="s">
        <v>470</v>
      </c>
      <c r="D3" s="72" t="s">
        <v>30</v>
      </c>
      <c r="E3" s="73">
        <v>43728</v>
      </c>
      <c r="G3" s="74">
        <v>105940</v>
      </c>
      <c r="H3" s="72" t="s">
        <v>31</v>
      </c>
      <c r="J3" s="72" t="s">
        <v>471</v>
      </c>
      <c r="K3" s="72" t="s">
        <v>472</v>
      </c>
      <c r="M3" s="72" t="s">
        <v>93</v>
      </c>
    </row>
    <row r="4" spans="1:13" s="72" customFormat="1" ht="12.75" x14ac:dyDescent="0.2">
      <c r="A4" s="72">
        <v>282134</v>
      </c>
      <c r="B4" s="72" t="s">
        <v>469</v>
      </c>
      <c r="C4" s="72" t="s">
        <v>473</v>
      </c>
      <c r="D4" s="72" t="s">
        <v>30</v>
      </c>
      <c r="E4" s="73">
        <v>43727</v>
      </c>
      <c r="G4" s="74">
        <v>60040</v>
      </c>
      <c r="H4" s="72" t="s">
        <v>31</v>
      </c>
      <c r="J4" s="72" t="s">
        <v>474</v>
      </c>
      <c r="K4" s="72" t="s">
        <v>475</v>
      </c>
      <c r="M4" s="72" t="s">
        <v>476</v>
      </c>
    </row>
    <row r="5" spans="1:13" s="72" customFormat="1" ht="12.75" x14ac:dyDescent="0.2">
      <c r="A5" s="72">
        <v>279442</v>
      </c>
      <c r="B5" s="72" t="s">
        <v>477</v>
      </c>
      <c r="C5" s="72" t="s">
        <v>478</v>
      </c>
      <c r="D5" s="72" t="s">
        <v>30</v>
      </c>
      <c r="E5" s="73">
        <v>43697</v>
      </c>
      <c r="G5" s="74">
        <v>54400</v>
      </c>
      <c r="H5" s="72" t="s">
        <v>31</v>
      </c>
      <c r="J5" s="72" t="s">
        <v>479</v>
      </c>
      <c r="K5" s="72" t="s">
        <v>480</v>
      </c>
      <c r="M5" s="72" t="s">
        <v>476</v>
      </c>
    </row>
    <row r="6" spans="1:13" s="72" customFormat="1" ht="12.75" x14ac:dyDescent="0.2">
      <c r="A6" s="72">
        <v>280204</v>
      </c>
      <c r="B6" s="72" t="s">
        <v>477</v>
      </c>
      <c r="C6" s="72" t="s">
        <v>481</v>
      </c>
      <c r="D6" s="72" t="s">
        <v>30</v>
      </c>
      <c r="E6" s="73">
        <v>43706</v>
      </c>
      <c r="G6" s="74">
        <v>59240</v>
      </c>
      <c r="H6" s="72" t="s">
        <v>31</v>
      </c>
      <c r="J6" s="72" t="s">
        <v>482</v>
      </c>
      <c r="K6" s="72" t="s">
        <v>483</v>
      </c>
      <c r="M6" s="72" t="s">
        <v>93</v>
      </c>
    </row>
    <row r="7" spans="1:13" s="72" customFormat="1" ht="12.75" x14ac:dyDescent="0.2">
      <c r="A7" s="72">
        <v>287251</v>
      </c>
      <c r="B7" s="72" t="s">
        <v>484</v>
      </c>
      <c r="C7" s="72" t="s">
        <v>485</v>
      </c>
      <c r="D7" s="72" t="s">
        <v>30</v>
      </c>
      <c r="E7" s="73">
        <v>43787</v>
      </c>
      <c r="G7" s="74">
        <v>41700</v>
      </c>
      <c r="H7" s="72" t="s">
        <v>31</v>
      </c>
      <c r="J7" s="72" t="s">
        <v>486</v>
      </c>
      <c r="K7" s="72" t="s">
        <v>487</v>
      </c>
      <c r="L7" s="72" t="s">
        <v>488</v>
      </c>
      <c r="M7" s="72" t="s">
        <v>476</v>
      </c>
    </row>
    <row r="8" spans="1:13" s="72" customFormat="1" ht="12.75" x14ac:dyDescent="0.2">
      <c r="A8" s="72">
        <v>286098</v>
      </c>
      <c r="B8" s="72" t="s">
        <v>489</v>
      </c>
      <c r="C8" s="72" t="s">
        <v>490</v>
      </c>
      <c r="D8" s="72" t="s">
        <v>30</v>
      </c>
      <c r="E8" s="73">
        <v>43773</v>
      </c>
      <c r="G8" s="74">
        <v>318000</v>
      </c>
      <c r="H8" s="72" t="s">
        <v>31</v>
      </c>
      <c r="J8" s="72" t="s">
        <v>491</v>
      </c>
      <c r="K8" s="72" t="s">
        <v>492</v>
      </c>
      <c r="L8" s="72" t="s">
        <v>493</v>
      </c>
      <c r="M8" s="72" t="s">
        <v>93</v>
      </c>
    </row>
    <row r="9" spans="1:13" s="72" customFormat="1" ht="12.75" x14ac:dyDescent="0.2">
      <c r="A9" s="72">
        <v>287766</v>
      </c>
      <c r="B9" s="72" t="s">
        <v>489</v>
      </c>
      <c r="C9" s="72" t="s">
        <v>494</v>
      </c>
      <c r="D9" s="72" t="s">
        <v>30</v>
      </c>
      <c r="E9" s="73">
        <v>43792</v>
      </c>
      <c r="G9" s="74">
        <v>41700</v>
      </c>
      <c r="H9" s="72" t="s">
        <v>31</v>
      </c>
      <c r="J9" s="72" t="s">
        <v>495</v>
      </c>
      <c r="K9" s="72" t="s">
        <v>496</v>
      </c>
      <c r="L9" s="72" t="s">
        <v>497</v>
      </c>
      <c r="M9" s="72" t="s">
        <v>476</v>
      </c>
    </row>
    <row r="10" spans="1:13" s="72" customFormat="1" ht="12.75" x14ac:dyDescent="0.2">
      <c r="A10" s="72">
        <v>251964</v>
      </c>
      <c r="B10" s="72" t="s">
        <v>498</v>
      </c>
      <c r="C10" s="72" t="s">
        <v>499</v>
      </c>
      <c r="D10" s="72" t="s">
        <v>30</v>
      </c>
      <c r="E10" s="73">
        <v>43368</v>
      </c>
      <c r="G10" s="74">
        <v>78600</v>
      </c>
      <c r="H10" s="72" t="s">
        <v>31</v>
      </c>
      <c r="J10" s="72" t="s">
        <v>500</v>
      </c>
      <c r="K10" s="72" t="s">
        <v>501</v>
      </c>
      <c r="L10" s="72" t="s">
        <v>502</v>
      </c>
      <c r="M10" s="72" t="s">
        <v>93</v>
      </c>
    </row>
    <row r="11" spans="1:13" s="72" customFormat="1" ht="12.75" x14ac:dyDescent="0.2">
      <c r="A11" s="72">
        <v>279023</v>
      </c>
      <c r="B11" s="72" t="s">
        <v>477</v>
      </c>
      <c r="C11" s="72" t="s">
        <v>503</v>
      </c>
      <c r="D11" s="72" t="s">
        <v>30</v>
      </c>
      <c r="E11" s="73">
        <v>43691</v>
      </c>
      <c r="G11" s="74">
        <v>41400</v>
      </c>
      <c r="H11" s="72" t="s">
        <v>31</v>
      </c>
      <c r="J11" s="72" t="s">
        <v>504</v>
      </c>
      <c r="K11" s="72" t="s">
        <v>505</v>
      </c>
      <c r="L11" s="72" t="s">
        <v>506</v>
      </c>
      <c r="M11" s="72" t="s">
        <v>476</v>
      </c>
    </row>
    <row r="12" spans="1:13" s="72" customFormat="1" ht="12.75" x14ac:dyDescent="0.2">
      <c r="A12" s="72">
        <v>289893</v>
      </c>
      <c r="B12" s="72" t="s">
        <v>507</v>
      </c>
      <c r="C12" s="72" t="s">
        <v>508</v>
      </c>
      <c r="D12" s="72" t="s">
        <v>30</v>
      </c>
      <c r="E12" s="73">
        <v>43820</v>
      </c>
      <c r="G12" s="74">
        <v>86200</v>
      </c>
      <c r="H12" s="72" t="s">
        <v>31</v>
      </c>
      <c r="J12" s="72" t="s">
        <v>509</v>
      </c>
      <c r="K12" s="72" t="s">
        <v>510</v>
      </c>
      <c r="L12" s="72" t="s">
        <v>493</v>
      </c>
      <c r="M12" s="72" t="s">
        <v>93</v>
      </c>
    </row>
    <row r="13" spans="1:13" s="72" customFormat="1" ht="12.75" x14ac:dyDescent="0.2">
      <c r="A13" s="72">
        <v>290231</v>
      </c>
      <c r="B13" s="72" t="s">
        <v>507</v>
      </c>
      <c r="C13" s="72" t="s">
        <v>511</v>
      </c>
      <c r="D13" s="72" t="s">
        <v>30</v>
      </c>
      <c r="E13" s="73">
        <v>43826</v>
      </c>
      <c r="G13" s="74">
        <v>59400</v>
      </c>
      <c r="H13" s="72" t="s">
        <v>31</v>
      </c>
      <c r="J13" s="72" t="s">
        <v>512</v>
      </c>
      <c r="K13" s="72" t="s">
        <v>513</v>
      </c>
      <c r="L13" s="72" t="s">
        <v>514</v>
      </c>
      <c r="M13" s="72" t="s">
        <v>93</v>
      </c>
    </row>
    <row r="14" spans="1:13" s="72" customFormat="1" ht="12.75" x14ac:dyDescent="0.2">
      <c r="A14" s="72">
        <v>290369</v>
      </c>
      <c r="B14" s="72" t="s">
        <v>507</v>
      </c>
      <c r="C14" s="72" t="s">
        <v>515</v>
      </c>
      <c r="D14" s="72" t="s">
        <v>30</v>
      </c>
      <c r="E14" s="73">
        <v>43827</v>
      </c>
      <c r="G14" s="74">
        <v>18000</v>
      </c>
      <c r="H14" s="72" t="s">
        <v>31</v>
      </c>
      <c r="J14" s="72" t="s">
        <v>516</v>
      </c>
      <c r="K14" s="72" t="s">
        <v>517</v>
      </c>
      <c r="L14" s="72" t="s">
        <v>493</v>
      </c>
      <c r="M14" s="72" t="s">
        <v>93</v>
      </c>
    </row>
    <row r="15" spans="1:13" s="72" customFormat="1" ht="12.75" x14ac:dyDescent="0.2">
      <c r="A15" s="72">
        <v>290512</v>
      </c>
      <c r="B15" s="72" t="s">
        <v>507</v>
      </c>
      <c r="C15" s="72" t="s">
        <v>518</v>
      </c>
      <c r="D15" s="72" t="s">
        <v>30</v>
      </c>
      <c r="E15" s="73">
        <v>43830</v>
      </c>
      <c r="G15" s="74">
        <v>26800</v>
      </c>
      <c r="H15" s="72" t="s">
        <v>31</v>
      </c>
      <c r="J15" s="72" t="s">
        <v>519</v>
      </c>
      <c r="K15" s="72" t="s">
        <v>520</v>
      </c>
      <c r="L15" s="72" t="s">
        <v>493</v>
      </c>
      <c r="M15" s="72" t="s">
        <v>93</v>
      </c>
    </row>
    <row r="16" spans="1:13" s="72" customFormat="1" ht="12.75" x14ac:dyDescent="0.2">
      <c r="A16" s="72">
        <v>268318</v>
      </c>
      <c r="B16" s="72" t="s">
        <v>521</v>
      </c>
      <c r="C16" s="72" t="s">
        <v>522</v>
      </c>
      <c r="D16" s="72" t="s">
        <v>30</v>
      </c>
      <c r="E16" s="73">
        <v>43678</v>
      </c>
      <c r="G16" s="74">
        <v>82800</v>
      </c>
      <c r="H16" s="72" t="s">
        <v>31</v>
      </c>
      <c r="J16" s="72" t="s">
        <v>523</v>
      </c>
      <c r="K16" s="72" t="s">
        <v>524</v>
      </c>
      <c r="L16" s="72" t="s">
        <v>86</v>
      </c>
      <c r="M16" s="72" t="s">
        <v>93</v>
      </c>
    </row>
    <row r="17" spans="1:13" s="72" customFormat="1" ht="12.75" x14ac:dyDescent="0.2">
      <c r="A17" s="72">
        <v>269358</v>
      </c>
      <c r="B17" s="72" t="s">
        <v>521</v>
      </c>
      <c r="C17" s="72" t="s">
        <v>525</v>
      </c>
      <c r="D17" s="72" t="s">
        <v>30</v>
      </c>
      <c r="E17" s="73">
        <v>43678</v>
      </c>
      <c r="G17" s="74">
        <v>55200</v>
      </c>
      <c r="H17" s="72" t="s">
        <v>31</v>
      </c>
      <c r="J17" s="72" t="s">
        <v>526</v>
      </c>
      <c r="K17" s="72" t="s">
        <v>527</v>
      </c>
      <c r="L17" s="72" t="s">
        <v>86</v>
      </c>
      <c r="M17" s="72" t="s">
        <v>93</v>
      </c>
    </row>
    <row r="18" spans="1:13" s="72" customFormat="1" ht="12.75" x14ac:dyDescent="0.2">
      <c r="A18" s="72">
        <v>269575</v>
      </c>
      <c r="B18" s="72" t="s">
        <v>521</v>
      </c>
      <c r="C18" s="72" t="s">
        <v>528</v>
      </c>
      <c r="D18" s="72" t="s">
        <v>30</v>
      </c>
      <c r="E18" s="73">
        <v>43678</v>
      </c>
      <c r="G18" s="74">
        <v>41400</v>
      </c>
      <c r="H18" s="72" t="s">
        <v>31</v>
      </c>
      <c r="J18" s="72" t="s">
        <v>529</v>
      </c>
      <c r="K18" s="72" t="s">
        <v>530</v>
      </c>
      <c r="L18" s="72" t="s">
        <v>86</v>
      </c>
      <c r="M18" s="72" t="s">
        <v>93</v>
      </c>
    </row>
    <row r="19" spans="1:13" s="72" customFormat="1" ht="12.75" x14ac:dyDescent="0.2">
      <c r="A19" s="72">
        <v>264832</v>
      </c>
      <c r="B19" s="72" t="s">
        <v>531</v>
      </c>
      <c r="C19" s="72" t="s">
        <v>532</v>
      </c>
      <c r="D19" s="72" t="s">
        <v>30</v>
      </c>
      <c r="E19" s="73">
        <v>43527</v>
      </c>
      <c r="G19" s="74">
        <v>9400</v>
      </c>
      <c r="H19" s="72" t="s">
        <v>31</v>
      </c>
      <c r="J19" s="72" t="s">
        <v>533</v>
      </c>
      <c r="K19" s="72" t="s">
        <v>534</v>
      </c>
      <c r="L19" s="72" t="s">
        <v>86</v>
      </c>
      <c r="M19" s="72" t="s">
        <v>93</v>
      </c>
    </row>
    <row r="20" spans="1:13" s="72" customFormat="1" ht="12.75" x14ac:dyDescent="0.2">
      <c r="A20" s="72">
        <v>266951</v>
      </c>
      <c r="B20" s="72" t="s">
        <v>531</v>
      </c>
      <c r="C20" s="72" t="s">
        <v>535</v>
      </c>
      <c r="D20" s="72" t="s">
        <v>30</v>
      </c>
      <c r="E20" s="73">
        <v>43552</v>
      </c>
      <c r="G20" s="74">
        <v>59740</v>
      </c>
      <c r="H20" s="72" t="s">
        <v>31</v>
      </c>
      <c r="J20" s="72" t="s">
        <v>536</v>
      </c>
      <c r="K20" s="72" t="s">
        <v>537</v>
      </c>
      <c r="L20" s="72" t="s">
        <v>96</v>
      </c>
      <c r="M20" s="72" t="s">
        <v>93</v>
      </c>
    </row>
    <row r="21" spans="1:13" s="72" customFormat="1" ht="12.75" x14ac:dyDescent="0.2">
      <c r="A21" s="72">
        <v>271225</v>
      </c>
      <c r="B21" s="72" t="s">
        <v>538</v>
      </c>
      <c r="C21" s="72" t="s">
        <v>539</v>
      </c>
      <c r="D21" s="72" t="s">
        <v>30</v>
      </c>
      <c r="E21" s="73">
        <v>43602</v>
      </c>
      <c r="G21" s="74">
        <v>56820</v>
      </c>
      <c r="H21" s="72" t="s">
        <v>31</v>
      </c>
      <c r="J21" s="72" t="s">
        <v>540</v>
      </c>
      <c r="K21" s="72" t="s">
        <v>541</v>
      </c>
      <c r="L21" s="72" t="s">
        <v>236</v>
      </c>
      <c r="M21" s="72" t="s">
        <v>476</v>
      </c>
    </row>
    <row r="22" spans="1:13" s="72" customFormat="1" ht="12.75" x14ac:dyDescent="0.2">
      <c r="A22" s="72">
        <v>269938</v>
      </c>
      <c r="B22" s="72" t="s">
        <v>542</v>
      </c>
      <c r="C22" s="72" t="s">
        <v>543</v>
      </c>
      <c r="D22" s="72" t="s">
        <v>30</v>
      </c>
      <c r="E22" s="73">
        <v>43588</v>
      </c>
      <c r="G22" s="74">
        <v>54400</v>
      </c>
      <c r="H22" s="72" t="s">
        <v>31</v>
      </c>
      <c r="J22" s="72" t="s">
        <v>544</v>
      </c>
      <c r="K22" s="72" t="s">
        <v>545</v>
      </c>
      <c r="L22" s="72" t="s">
        <v>96</v>
      </c>
      <c r="M22" s="72" t="s">
        <v>93</v>
      </c>
    </row>
    <row r="23" spans="1:13" s="72" customFormat="1" ht="12.75" x14ac:dyDescent="0.2">
      <c r="A23" s="72">
        <v>270904</v>
      </c>
      <c r="B23" s="72" t="s">
        <v>542</v>
      </c>
      <c r="C23" s="72" t="s">
        <v>546</v>
      </c>
      <c r="D23" s="72" t="s">
        <v>30</v>
      </c>
      <c r="E23" s="73">
        <v>43600</v>
      </c>
      <c r="G23" s="74">
        <v>64020</v>
      </c>
      <c r="H23" s="72" t="s">
        <v>31</v>
      </c>
      <c r="J23" s="72" t="s">
        <v>547</v>
      </c>
      <c r="K23" s="72" t="s">
        <v>548</v>
      </c>
      <c r="L23" s="72" t="s">
        <v>97</v>
      </c>
      <c r="M23" s="72" t="s">
        <v>93</v>
      </c>
    </row>
    <row r="24" spans="1:13" s="72" customFormat="1" ht="12.75" x14ac:dyDescent="0.2">
      <c r="A24" s="72">
        <v>271842</v>
      </c>
      <c r="B24" s="72" t="s">
        <v>542</v>
      </c>
      <c r="C24" s="72" t="s">
        <v>549</v>
      </c>
      <c r="D24" s="72" t="s">
        <v>30</v>
      </c>
      <c r="E24" s="73">
        <v>43609</v>
      </c>
      <c r="G24" s="74">
        <v>59810</v>
      </c>
      <c r="H24" s="72" t="s">
        <v>31</v>
      </c>
      <c r="J24" s="72" t="s">
        <v>550</v>
      </c>
      <c r="K24" s="72" t="s">
        <v>551</v>
      </c>
      <c r="L24" s="72" t="s">
        <v>552</v>
      </c>
      <c r="M24" s="72" t="s">
        <v>93</v>
      </c>
    </row>
    <row r="25" spans="1:13" s="72" customFormat="1" ht="12.75" x14ac:dyDescent="0.2">
      <c r="A25" s="72">
        <v>268661</v>
      </c>
      <c r="B25" s="72" t="s">
        <v>553</v>
      </c>
      <c r="C25" s="72" t="s">
        <v>554</v>
      </c>
      <c r="D25" s="72" t="s">
        <v>30</v>
      </c>
      <c r="E25" s="73">
        <v>43572</v>
      </c>
      <c r="G25" s="74">
        <v>82800</v>
      </c>
      <c r="H25" s="72" t="s">
        <v>31</v>
      </c>
      <c r="J25" s="72" t="s">
        <v>555</v>
      </c>
      <c r="K25" s="72" t="s">
        <v>556</v>
      </c>
      <c r="L25" s="72" t="s">
        <v>86</v>
      </c>
      <c r="M25" s="72" t="s">
        <v>93</v>
      </c>
    </row>
    <row r="26" spans="1:13" s="72" customFormat="1" ht="12.75" x14ac:dyDescent="0.2">
      <c r="A26" s="72">
        <v>269453</v>
      </c>
      <c r="B26" s="72" t="s">
        <v>553</v>
      </c>
      <c r="C26" s="72" t="s">
        <v>557</v>
      </c>
      <c r="D26" s="72" t="s">
        <v>30</v>
      </c>
      <c r="E26" s="73">
        <v>43569</v>
      </c>
      <c r="G26" s="74">
        <v>41400</v>
      </c>
      <c r="H26" s="72" t="s">
        <v>31</v>
      </c>
      <c r="J26" s="72" t="s">
        <v>558</v>
      </c>
      <c r="K26" s="72" t="s">
        <v>559</v>
      </c>
      <c r="L26" s="72" t="s">
        <v>86</v>
      </c>
      <c r="M26" s="72" t="s">
        <v>93</v>
      </c>
    </row>
    <row r="27" spans="1:13" s="72" customFormat="1" ht="12.75" x14ac:dyDescent="0.2">
      <c r="A27" s="72">
        <v>272775</v>
      </c>
      <c r="B27" s="72" t="s">
        <v>553</v>
      </c>
      <c r="C27" s="72" t="s">
        <v>560</v>
      </c>
      <c r="D27" s="72" t="s">
        <v>30</v>
      </c>
      <c r="E27" s="73">
        <v>43620</v>
      </c>
      <c r="G27" s="74">
        <v>41400</v>
      </c>
      <c r="H27" s="72" t="s">
        <v>31</v>
      </c>
      <c r="J27" s="72" t="s">
        <v>561</v>
      </c>
      <c r="K27" s="72" t="s">
        <v>562</v>
      </c>
      <c r="L27" s="72" t="s">
        <v>236</v>
      </c>
      <c r="M27" s="7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C75D1-62B2-4888-9C4F-15FE8FAFC6DE}">
  <sheetPr codeName="Hoja8">
    <tabColor rgb="FFFF0000"/>
  </sheetPr>
  <dimension ref="A1:J67"/>
  <sheetViews>
    <sheetView workbookViewId="0">
      <selection activeCell="C10" sqref="C10"/>
    </sheetView>
  </sheetViews>
  <sheetFormatPr baseColWidth="10" defaultRowHeight="15" x14ac:dyDescent="0.25"/>
  <cols>
    <col min="1" max="10" width="12.140625" customWidth="1"/>
  </cols>
  <sheetData>
    <row r="1" spans="1:10" x14ac:dyDescent="0.25">
      <c r="A1" t="s">
        <v>70</v>
      </c>
      <c r="B1" t="s">
        <v>71</v>
      </c>
      <c r="C1" t="s">
        <v>72</v>
      </c>
      <c r="D1" t="s">
        <v>73</v>
      </c>
      <c r="E1" t="s">
        <v>70</v>
      </c>
      <c r="F1" t="s">
        <v>74</v>
      </c>
      <c r="G1" t="s">
        <v>75</v>
      </c>
      <c r="H1" t="s">
        <v>76</v>
      </c>
      <c r="I1" t="s">
        <v>77</v>
      </c>
      <c r="J1" t="s">
        <v>78</v>
      </c>
    </row>
    <row r="2" spans="1:10" x14ac:dyDescent="0.25">
      <c r="A2">
        <v>205791</v>
      </c>
      <c r="B2" t="s">
        <v>103</v>
      </c>
      <c r="C2" t="s">
        <v>104</v>
      </c>
      <c r="D2" s="40">
        <v>43460</v>
      </c>
      <c r="E2">
        <v>205791</v>
      </c>
      <c r="F2" s="40">
        <v>43460</v>
      </c>
      <c r="G2" t="s">
        <v>105</v>
      </c>
      <c r="H2" t="s">
        <v>80</v>
      </c>
      <c r="I2">
        <v>16</v>
      </c>
      <c r="J2" t="s">
        <v>79</v>
      </c>
    </row>
    <row r="3" spans="1:10" x14ac:dyDescent="0.25">
      <c r="A3">
        <v>251964</v>
      </c>
      <c r="B3" t="s">
        <v>106</v>
      </c>
      <c r="C3" t="s">
        <v>107</v>
      </c>
      <c r="D3" s="40">
        <v>43460</v>
      </c>
      <c r="E3">
        <v>251964</v>
      </c>
      <c r="F3" s="40">
        <v>43460</v>
      </c>
      <c r="G3" t="s">
        <v>105</v>
      </c>
      <c r="H3" t="s">
        <v>80</v>
      </c>
      <c r="I3">
        <v>16</v>
      </c>
      <c r="J3" t="s">
        <v>79</v>
      </c>
    </row>
    <row r="4" spans="1:10" x14ac:dyDescent="0.25">
      <c r="A4">
        <v>251964</v>
      </c>
      <c r="B4" t="s">
        <v>108</v>
      </c>
      <c r="C4" t="s">
        <v>109</v>
      </c>
      <c r="D4" s="40">
        <v>43390</v>
      </c>
      <c r="E4">
        <v>251964</v>
      </c>
      <c r="F4" s="40">
        <v>43390</v>
      </c>
      <c r="G4" t="s">
        <v>105</v>
      </c>
      <c r="H4" t="s">
        <v>80</v>
      </c>
      <c r="I4">
        <v>21</v>
      </c>
      <c r="J4" t="s">
        <v>81</v>
      </c>
    </row>
    <row r="5" spans="1:10" x14ac:dyDescent="0.25">
      <c r="A5">
        <v>249904</v>
      </c>
      <c r="B5" t="s">
        <v>110</v>
      </c>
      <c r="C5" t="s">
        <v>111</v>
      </c>
      <c r="D5" s="40">
        <v>43367</v>
      </c>
      <c r="E5">
        <v>249904</v>
      </c>
      <c r="F5" s="40">
        <v>43367</v>
      </c>
      <c r="G5" t="s">
        <v>105</v>
      </c>
      <c r="H5" t="s">
        <v>80</v>
      </c>
      <c r="I5">
        <v>49</v>
      </c>
      <c r="J5" t="s">
        <v>83</v>
      </c>
    </row>
    <row r="6" spans="1:10" x14ac:dyDescent="0.25">
      <c r="A6">
        <v>205791</v>
      </c>
      <c r="B6" t="s">
        <v>112</v>
      </c>
      <c r="C6" t="s">
        <v>113</v>
      </c>
      <c r="D6" s="40">
        <v>43347</v>
      </c>
      <c r="E6">
        <v>205791</v>
      </c>
      <c r="F6" s="40">
        <v>43347</v>
      </c>
      <c r="G6" t="s">
        <v>105</v>
      </c>
      <c r="H6" t="s">
        <v>80</v>
      </c>
      <c r="I6">
        <v>16</v>
      </c>
      <c r="J6" t="s">
        <v>79</v>
      </c>
    </row>
    <row r="7" spans="1:10" x14ac:dyDescent="0.25">
      <c r="A7">
        <v>205791</v>
      </c>
      <c r="B7" t="s">
        <v>114</v>
      </c>
      <c r="C7" t="s">
        <v>115</v>
      </c>
      <c r="D7" s="40">
        <v>43271</v>
      </c>
      <c r="E7">
        <v>205791</v>
      </c>
      <c r="F7" s="40">
        <v>43271</v>
      </c>
      <c r="G7" t="s">
        <v>105</v>
      </c>
      <c r="H7" t="s">
        <v>80</v>
      </c>
      <c r="I7">
        <v>49</v>
      </c>
      <c r="J7" t="s">
        <v>83</v>
      </c>
    </row>
    <row r="8" spans="1:10" x14ac:dyDescent="0.25">
      <c r="A8">
        <v>205791</v>
      </c>
      <c r="B8" t="s">
        <v>116</v>
      </c>
      <c r="C8" t="s">
        <v>115</v>
      </c>
      <c r="D8" s="40">
        <v>43193</v>
      </c>
      <c r="E8">
        <v>205791</v>
      </c>
      <c r="F8" s="40">
        <v>43193</v>
      </c>
      <c r="G8" t="s">
        <v>105</v>
      </c>
      <c r="H8" t="s">
        <v>80</v>
      </c>
      <c r="I8">
        <v>16</v>
      </c>
      <c r="J8" t="s">
        <v>79</v>
      </c>
    </row>
    <row r="9" spans="1:10" x14ac:dyDescent="0.25">
      <c r="A9">
        <v>233974</v>
      </c>
      <c r="B9" t="s">
        <v>117</v>
      </c>
      <c r="C9" t="s">
        <v>118</v>
      </c>
      <c r="D9" s="40">
        <v>43193</v>
      </c>
      <c r="E9">
        <v>233974</v>
      </c>
      <c r="F9" s="40">
        <v>43192</v>
      </c>
      <c r="G9" t="s">
        <v>105</v>
      </c>
      <c r="H9" t="s">
        <v>119</v>
      </c>
      <c r="I9">
        <v>16</v>
      </c>
      <c r="J9" t="s">
        <v>79</v>
      </c>
    </row>
    <row r="10" spans="1:10" x14ac:dyDescent="0.25">
      <c r="A10">
        <v>233139</v>
      </c>
      <c r="B10" t="s">
        <v>120</v>
      </c>
      <c r="C10" t="s">
        <v>121</v>
      </c>
      <c r="D10" s="40">
        <v>43193</v>
      </c>
      <c r="E10">
        <v>233139</v>
      </c>
      <c r="F10" s="40">
        <v>43192</v>
      </c>
      <c r="G10" t="s">
        <v>105</v>
      </c>
      <c r="H10" t="s">
        <v>119</v>
      </c>
      <c r="I10">
        <v>16</v>
      </c>
      <c r="J10" t="s">
        <v>79</v>
      </c>
    </row>
    <row r="11" spans="1:10" x14ac:dyDescent="0.25">
      <c r="A11">
        <v>229262</v>
      </c>
      <c r="B11" t="s">
        <v>122</v>
      </c>
      <c r="C11" t="s">
        <v>123</v>
      </c>
      <c r="D11" s="40">
        <v>43164</v>
      </c>
      <c r="E11">
        <v>229262</v>
      </c>
      <c r="F11" s="40">
        <v>43164</v>
      </c>
      <c r="G11" t="s">
        <v>105</v>
      </c>
      <c r="H11" t="s">
        <v>80</v>
      </c>
      <c r="I11">
        <v>49</v>
      </c>
      <c r="J11" t="s">
        <v>83</v>
      </c>
    </row>
    <row r="12" spans="1:10" x14ac:dyDescent="0.25">
      <c r="A12">
        <v>229983</v>
      </c>
      <c r="B12" t="s">
        <v>124</v>
      </c>
      <c r="C12" t="s">
        <v>123</v>
      </c>
      <c r="D12" s="40">
        <v>43164</v>
      </c>
      <c r="E12">
        <v>229983</v>
      </c>
      <c r="F12" s="40">
        <v>43164</v>
      </c>
      <c r="G12" t="s">
        <v>105</v>
      </c>
      <c r="H12" t="s">
        <v>80</v>
      </c>
      <c r="I12">
        <v>49</v>
      </c>
      <c r="J12" t="s">
        <v>83</v>
      </c>
    </row>
    <row r="13" spans="1:10" x14ac:dyDescent="0.25">
      <c r="A13">
        <v>229994</v>
      </c>
      <c r="B13" t="s">
        <v>125</v>
      </c>
      <c r="C13" t="s">
        <v>123</v>
      </c>
      <c r="D13" s="40">
        <v>43164</v>
      </c>
      <c r="E13">
        <v>229994</v>
      </c>
      <c r="F13" s="40">
        <v>43164</v>
      </c>
      <c r="G13" t="s">
        <v>105</v>
      </c>
      <c r="H13" t="s">
        <v>80</v>
      </c>
      <c r="I13">
        <v>49</v>
      </c>
      <c r="J13" t="s">
        <v>83</v>
      </c>
    </row>
    <row r="14" spans="1:10" x14ac:dyDescent="0.25">
      <c r="A14">
        <v>230349</v>
      </c>
      <c r="B14" t="s">
        <v>126</v>
      </c>
      <c r="C14" t="s">
        <v>123</v>
      </c>
      <c r="D14" s="40">
        <v>43164</v>
      </c>
      <c r="E14">
        <v>230349</v>
      </c>
      <c r="F14" s="40">
        <v>43164</v>
      </c>
      <c r="G14" t="s">
        <v>105</v>
      </c>
      <c r="H14" t="s">
        <v>80</v>
      </c>
      <c r="I14">
        <v>49</v>
      </c>
      <c r="J14" t="s">
        <v>83</v>
      </c>
    </row>
    <row r="15" spans="1:10" x14ac:dyDescent="0.25">
      <c r="A15">
        <v>230562</v>
      </c>
      <c r="B15" t="s">
        <v>127</v>
      </c>
      <c r="C15" t="s">
        <v>123</v>
      </c>
      <c r="D15" s="40">
        <v>43164</v>
      </c>
      <c r="E15">
        <v>230562</v>
      </c>
      <c r="F15" s="40">
        <v>43164</v>
      </c>
      <c r="G15" t="s">
        <v>105</v>
      </c>
      <c r="H15" t="s">
        <v>80</v>
      </c>
      <c r="I15">
        <v>49</v>
      </c>
      <c r="J15" t="s">
        <v>83</v>
      </c>
    </row>
    <row r="16" spans="1:10" x14ac:dyDescent="0.25">
      <c r="A16">
        <v>228057</v>
      </c>
      <c r="B16" t="s">
        <v>128</v>
      </c>
      <c r="C16" t="s">
        <v>129</v>
      </c>
      <c r="D16" s="40">
        <v>43147</v>
      </c>
      <c r="E16">
        <v>228057</v>
      </c>
      <c r="F16" s="40">
        <v>43147</v>
      </c>
      <c r="G16" t="s">
        <v>105</v>
      </c>
      <c r="H16" t="s">
        <v>80</v>
      </c>
      <c r="I16">
        <v>49</v>
      </c>
      <c r="J16" t="s">
        <v>83</v>
      </c>
    </row>
    <row r="17" spans="1:10" x14ac:dyDescent="0.25">
      <c r="A17">
        <v>227144</v>
      </c>
      <c r="B17" t="s">
        <v>130</v>
      </c>
      <c r="C17" t="s">
        <v>129</v>
      </c>
      <c r="D17" s="40">
        <v>43147</v>
      </c>
      <c r="E17">
        <v>227144</v>
      </c>
      <c r="F17" s="40">
        <v>43147</v>
      </c>
      <c r="G17" t="s">
        <v>105</v>
      </c>
      <c r="H17" t="s">
        <v>80</v>
      </c>
      <c r="I17">
        <v>49</v>
      </c>
      <c r="J17" t="s">
        <v>83</v>
      </c>
    </row>
    <row r="18" spans="1:10" x14ac:dyDescent="0.25">
      <c r="A18">
        <v>227262</v>
      </c>
      <c r="B18" t="s">
        <v>131</v>
      </c>
      <c r="C18" t="s">
        <v>129</v>
      </c>
      <c r="D18" s="40">
        <v>43147</v>
      </c>
      <c r="E18">
        <v>227262</v>
      </c>
      <c r="F18" s="40">
        <v>43147</v>
      </c>
      <c r="G18" t="s">
        <v>105</v>
      </c>
      <c r="H18" t="s">
        <v>80</v>
      </c>
      <c r="I18">
        <v>49</v>
      </c>
      <c r="J18" t="s">
        <v>83</v>
      </c>
    </row>
    <row r="19" spans="1:10" x14ac:dyDescent="0.25">
      <c r="A19">
        <v>227489</v>
      </c>
      <c r="B19" t="s">
        <v>132</v>
      </c>
      <c r="C19" t="s">
        <v>129</v>
      </c>
      <c r="D19" s="40">
        <v>43147</v>
      </c>
      <c r="E19">
        <v>227489</v>
      </c>
      <c r="F19" s="40">
        <v>43147</v>
      </c>
      <c r="G19" t="s">
        <v>105</v>
      </c>
      <c r="H19" t="s">
        <v>80</v>
      </c>
      <c r="I19">
        <v>49</v>
      </c>
      <c r="J19" t="s">
        <v>83</v>
      </c>
    </row>
    <row r="20" spans="1:10" x14ac:dyDescent="0.25">
      <c r="A20">
        <v>226914</v>
      </c>
      <c r="B20" t="s">
        <v>133</v>
      </c>
      <c r="C20" t="s">
        <v>129</v>
      </c>
      <c r="D20" s="40">
        <v>43147</v>
      </c>
      <c r="E20">
        <v>226914</v>
      </c>
      <c r="F20" s="40">
        <v>43147</v>
      </c>
      <c r="G20" t="s">
        <v>105</v>
      </c>
      <c r="H20" t="s">
        <v>80</v>
      </c>
      <c r="I20">
        <v>49</v>
      </c>
      <c r="J20" t="s">
        <v>83</v>
      </c>
    </row>
    <row r="21" spans="1:10" x14ac:dyDescent="0.25">
      <c r="A21">
        <v>228896</v>
      </c>
      <c r="B21" t="s">
        <v>134</v>
      </c>
      <c r="C21" t="s">
        <v>129</v>
      </c>
      <c r="D21" s="40">
        <v>43147</v>
      </c>
      <c r="E21">
        <v>228896</v>
      </c>
      <c r="F21" s="40">
        <v>43147</v>
      </c>
      <c r="G21" t="s">
        <v>105</v>
      </c>
      <c r="H21" t="s">
        <v>80</v>
      </c>
      <c r="I21">
        <v>49</v>
      </c>
      <c r="J21" t="s">
        <v>83</v>
      </c>
    </row>
    <row r="22" spans="1:10" x14ac:dyDescent="0.25">
      <c r="A22">
        <v>227735</v>
      </c>
      <c r="B22" t="s">
        <v>135</v>
      </c>
      <c r="C22" t="s">
        <v>129</v>
      </c>
      <c r="D22" s="40">
        <v>43147</v>
      </c>
      <c r="E22">
        <v>227735</v>
      </c>
      <c r="F22" s="40">
        <v>43147</v>
      </c>
      <c r="G22" t="s">
        <v>105</v>
      </c>
      <c r="H22" t="s">
        <v>80</v>
      </c>
      <c r="I22">
        <v>49</v>
      </c>
      <c r="J22" t="s">
        <v>83</v>
      </c>
    </row>
    <row r="23" spans="1:10" x14ac:dyDescent="0.25">
      <c r="A23">
        <v>227754</v>
      </c>
      <c r="B23" t="s">
        <v>136</v>
      </c>
      <c r="C23" t="s">
        <v>129</v>
      </c>
      <c r="D23" s="40">
        <v>43147</v>
      </c>
      <c r="E23">
        <v>227754</v>
      </c>
      <c r="F23" s="40">
        <v>43147</v>
      </c>
      <c r="G23" t="s">
        <v>105</v>
      </c>
      <c r="H23" t="s">
        <v>80</v>
      </c>
      <c r="I23">
        <v>49</v>
      </c>
      <c r="J23" t="s">
        <v>83</v>
      </c>
    </row>
    <row r="24" spans="1:10" x14ac:dyDescent="0.25">
      <c r="A24">
        <v>227824</v>
      </c>
      <c r="B24" t="s">
        <v>137</v>
      </c>
      <c r="C24" t="s">
        <v>129</v>
      </c>
      <c r="D24" s="40">
        <v>43147</v>
      </c>
      <c r="E24">
        <v>227824</v>
      </c>
      <c r="F24" s="40">
        <v>43147</v>
      </c>
      <c r="G24" t="s">
        <v>105</v>
      </c>
      <c r="H24" t="s">
        <v>80</v>
      </c>
      <c r="I24">
        <v>49</v>
      </c>
      <c r="J24" t="s">
        <v>83</v>
      </c>
    </row>
    <row r="25" spans="1:10" x14ac:dyDescent="0.25">
      <c r="A25">
        <v>228366</v>
      </c>
      <c r="B25" t="s">
        <v>138</v>
      </c>
      <c r="C25" t="s">
        <v>129</v>
      </c>
      <c r="D25" s="40">
        <v>43147</v>
      </c>
      <c r="E25">
        <v>228366</v>
      </c>
      <c r="F25" s="40">
        <v>43147</v>
      </c>
      <c r="G25" t="s">
        <v>105</v>
      </c>
      <c r="H25" t="s">
        <v>80</v>
      </c>
      <c r="I25">
        <v>49</v>
      </c>
      <c r="J25" t="s">
        <v>83</v>
      </c>
    </row>
    <row r="26" spans="1:10" x14ac:dyDescent="0.25">
      <c r="A26">
        <v>228884</v>
      </c>
      <c r="B26" t="s">
        <v>139</v>
      </c>
      <c r="C26" t="s">
        <v>129</v>
      </c>
      <c r="D26" s="40">
        <v>43147</v>
      </c>
      <c r="E26">
        <v>228884</v>
      </c>
      <c r="F26" s="40">
        <v>43147</v>
      </c>
      <c r="G26" t="s">
        <v>105</v>
      </c>
      <c r="H26" t="s">
        <v>80</v>
      </c>
      <c r="I26">
        <v>49</v>
      </c>
      <c r="J26" t="s">
        <v>83</v>
      </c>
    </row>
    <row r="27" spans="1:10" x14ac:dyDescent="0.25">
      <c r="A27">
        <v>228885</v>
      </c>
      <c r="B27" t="s">
        <v>140</v>
      </c>
      <c r="C27" t="s">
        <v>129</v>
      </c>
      <c r="D27" s="40">
        <v>43147</v>
      </c>
      <c r="E27">
        <v>228885</v>
      </c>
      <c r="F27" s="40">
        <v>43147</v>
      </c>
      <c r="G27" t="s">
        <v>105</v>
      </c>
      <c r="H27" t="s">
        <v>80</v>
      </c>
      <c r="I27">
        <v>49</v>
      </c>
      <c r="J27" t="s">
        <v>83</v>
      </c>
    </row>
    <row r="28" spans="1:10" x14ac:dyDescent="0.25">
      <c r="A28">
        <v>228889</v>
      </c>
      <c r="B28" t="s">
        <v>141</v>
      </c>
      <c r="C28" t="s">
        <v>129</v>
      </c>
      <c r="D28" s="40">
        <v>43147</v>
      </c>
      <c r="E28">
        <v>228889</v>
      </c>
      <c r="F28" s="40">
        <v>43147</v>
      </c>
      <c r="G28" t="s">
        <v>105</v>
      </c>
      <c r="H28" t="s">
        <v>80</v>
      </c>
      <c r="I28">
        <v>49</v>
      </c>
      <c r="J28" t="s">
        <v>83</v>
      </c>
    </row>
    <row r="29" spans="1:10" x14ac:dyDescent="0.25">
      <c r="A29">
        <v>229437</v>
      </c>
      <c r="B29" t="s">
        <v>142</v>
      </c>
      <c r="C29" t="s">
        <v>129</v>
      </c>
      <c r="D29" s="40">
        <v>43147</v>
      </c>
      <c r="E29">
        <v>229437</v>
      </c>
      <c r="F29" s="40">
        <v>43147</v>
      </c>
      <c r="G29" t="s">
        <v>105</v>
      </c>
      <c r="H29" t="s">
        <v>80</v>
      </c>
      <c r="I29">
        <v>49</v>
      </c>
      <c r="J29" t="s">
        <v>83</v>
      </c>
    </row>
    <row r="30" spans="1:10" x14ac:dyDescent="0.25">
      <c r="A30">
        <v>228057</v>
      </c>
      <c r="B30" t="s">
        <v>143</v>
      </c>
      <c r="C30" t="s">
        <v>144</v>
      </c>
      <c r="D30" s="40">
        <v>43147</v>
      </c>
      <c r="E30">
        <v>228057</v>
      </c>
      <c r="F30" s="40">
        <v>43147</v>
      </c>
      <c r="G30" t="s">
        <v>105</v>
      </c>
      <c r="H30" t="s">
        <v>80</v>
      </c>
      <c r="I30">
        <v>49</v>
      </c>
      <c r="J30" t="s">
        <v>83</v>
      </c>
    </row>
    <row r="31" spans="1:10" x14ac:dyDescent="0.25">
      <c r="A31">
        <v>227144</v>
      </c>
      <c r="B31" t="s">
        <v>145</v>
      </c>
      <c r="C31" t="s">
        <v>144</v>
      </c>
      <c r="D31" s="40">
        <v>43147</v>
      </c>
      <c r="E31">
        <v>227144</v>
      </c>
      <c r="F31" s="40">
        <v>43147</v>
      </c>
      <c r="G31" t="s">
        <v>105</v>
      </c>
      <c r="H31" t="s">
        <v>80</v>
      </c>
      <c r="I31">
        <v>49</v>
      </c>
      <c r="J31" t="s">
        <v>83</v>
      </c>
    </row>
    <row r="32" spans="1:10" x14ac:dyDescent="0.25">
      <c r="A32">
        <v>227262</v>
      </c>
      <c r="B32" t="s">
        <v>146</v>
      </c>
      <c r="C32" t="s">
        <v>144</v>
      </c>
      <c r="D32" s="40">
        <v>43147</v>
      </c>
      <c r="E32">
        <v>227262</v>
      </c>
      <c r="F32" s="40">
        <v>43147</v>
      </c>
      <c r="G32" t="s">
        <v>105</v>
      </c>
      <c r="H32" t="s">
        <v>80</v>
      </c>
      <c r="I32">
        <v>49</v>
      </c>
      <c r="J32" t="s">
        <v>83</v>
      </c>
    </row>
    <row r="33" spans="1:10" x14ac:dyDescent="0.25">
      <c r="A33">
        <v>227489</v>
      </c>
      <c r="B33" t="s">
        <v>147</v>
      </c>
      <c r="C33" t="s">
        <v>144</v>
      </c>
      <c r="D33" s="40">
        <v>43147</v>
      </c>
      <c r="E33">
        <v>227489</v>
      </c>
      <c r="F33" s="40">
        <v>43147</v>
      </c>
      <c r="G33" t="s">
        <v>105</v>
      </c>
      <c r="H33" t="s">
        <v>80</v>
      </c>
      <c r="I33">
        <v>49</v>
      </c>
      <c r="J33" t="s">
        <v>83</v>
      </c>
    </row>
    <row r="34" spans="1:10" x14ac:dyDescent="0.25">
      <c r="A34">
        <v>227735</v>
      </c>
      <c r="B34" t="s">
        <v>148</v>
      </c>
      <c r="C34" t="s">
        <v>144</v>
      </c>
      <c r="D34" s="40">
        <v>43147</v>
      </c>
      <c r="E34">
        <v>227735</v>
      </c>
      <c r="F34" s="40">
        <v>43147</v>
      </c>
      <c r="G34" t="s">
        <v>105</v>
      </c>
      <c r="H34" t="s">
        <v>80</v>
      </c>
      <c r="I34">
        <v>49</v>
      </c>
      <c r="J34" t="s">
        <v>83</v>
      </c>
    </row>
    <row r="35" spans="1:10" x14ac:dyDescent="0.25">
      <c r="A35">
        <v>227754</v>
      </c>
      <c r="B35" t="s">
        <v>149</v>
      </c>
      <c r="C35" t="s">
        <v>144</v>
      </c>
      <c r="D35" s="40">
        <v>43147</v>
      </c>
      <c r="E35">
        <v>227754</v>
      </c>
      <c r="F35" s="40">
        <v>43147</v>
      </c>
      <c r="G35" t="s">
        <v>105</v>
      </c>
      <c r="H35" t="s">
        <v>80</v>
      </c>
      <c r="I35">
        <v>49</v>
      </c>
      <c r="J35" t="s">
        <v>83</v>
      </c>
    </row>
    <row r="36" spans="1:10" x14ac:dyDescent="0.25">
      <c r="A36">
        <v>226914</v>
      </c>
      <c r="B36" t="s">
        <v>150</v>
      </c>
      <c r="C36" t="s">
        <v>144</v>
      </c>
      <c r="D36" s="40">
        <v>43147</v>
      </c>
      <c r="E36">
        <v>226914</v>
      </c>
      <c r="F36" s="40">
        <v>43147</v>
      </c>
      <c r="G36" t="s">
        <v>105</v>
      </c>
      <c r="H36" t="s">
        <v>80</v>
      </c>
      <c r="I36">
        <v>49</v>
      </c>
      <c r="J36" t="s">
        <v>83</v>
      </c>
    </row>
    <row r="37" spans="1:10" x14ac:dyDescent="0.25">
      <c r="A37">
        <v>228884</v>
      </c>
      <c r="B37" t="s">
        <v>151</v>
      </c>
      <c r="C37" t="s">
        <v>144</v>
      </c>
      <c r="D37" s="40">
        <v>43147</v>
      </c>
      <c r="E37">
        <v>228884</v>
      </c>
      <c r="F37" s="40">
        <v>43147</v>
      </c>
      <c r="G37" t="s">
        <v>105</v>
      </c>
      <c r="H37" t="s">
        <v>80</v>
      </c>
      <c r="I37">
        <v>49</v>
      </c>
      <c r="J37" t="s">
        <v>83</v>
      </c>
    </row>
    <row r="38" spans="1:10" x14ac:dyDescent="0.25">
      <c r="A38">
        <v>228885</v>
      </c>
      <c r="B38" t="s">
        <v>152</v>
      </c>
      <c r="C38" t="s">
        <v>144</v>
      </c>
      <c r="D38" s="40">
        <v>43147</v>
      </c>
      <c r="E38">
        <v>228885</v>
      </c>
      <c r="F38" s="40">
        <v>43147</v>
      </c>
      <c r="G38" t="s">
        <v>105</v>
      </c>
      <c r="H38" t="s">
        <v>80</v>
      </c>
      <c r="I38">
        <v>49</v>
      </c>
      <c r="J38" t="s">
        <v>83</v>
      </c>
    </row>
    <row r="39" spans="1:10" x14ac:dyDescent="0.25">
      <c r="A39">
        <v>227824</v>
      </c>
      <c r="B39" t="s">
        <v>153</v>
      </c>
      <c r="C39" t="s">
        <v>144</v>
      </c>
      <c r="D39" s="40">
        <v>43147</v>
      </c>
      <c r="E39">
        <v>227824</v>
      </c>
      <c r="F39" s="40">
        <v>43147</v>
      </c>
      <c r="G39" t="s">
        <v>105</v>
      </c>
      <c r="H39" t="s">
        <v>80</v>
      </c>
      <c r="I39">
        <v>49</v>
      </c>
      <c r="J39" t="s">
        <v>83</v>
      </c>
    </row>
    <row r="40" spans="1:10" x14ac:dyDescent="0.25">
      <c r="A40">
        <v>228366</v>
      </c>
      <c r="B40" t="s">
        <v>154</v>
      </c>
      <c r="C40" t="s">
        <v>144</v>
      </c>
      <c r="D40" s="40">
        <v>43147</v>
      </c>
      <c r="E40">
        <v>228366</v>
      </c>
      <c r="F40" s="40">
        <v>43147</v>
      </c>
      <c r="G40" t="s">
        <v>105</v>
      </c>
      <c r="H40" t="s">
        <v>80</v>
      </c>
      <c r="I40">
        <v>49</v>
      </c>
      <c r="J40" t="s">
        <v>83</v>
      </c>
    </row>
    <row r="41" spans="1:10" x14ac:dyDescent="0.25">
      <c r="A41">
        <v>228889</v>
      </c>
      <c r="B41" t="s">
        <v>155</v>
      </c>
      <c r="C41" t="s">
        <v>144</v>
      </c>
      <c r="D41" s="40">
        <v>43147</v>
      </c>
      <c r="E41">
        <v>228889</v>
      </c>
      <c r="F41" s="40">
        <v>43147</v>
      </c>
      <c r="G41" t="s">
        <v>105</v>
      </c>
      <c r="H41" t="s">
        <v>80</v>
      </c>
      <c r="I41">
        <v>49</v>
      </c>
      <c r="J41" t="s">
        <v>83</v>
      </c>
    </row>
    <row r="42" spans="1:10" x14ac:dyDescent="0.25">
      <c r="A42">
        <v>229437</v>
      </c>
      <c r="B42" t="s">
        <v>156</v>
      </c>
      <c r="C42" t="s">
        <v>144</v>
      </c>
      <c r="D42" s="40">
        <v>43147</v>
      </c>
      <c r="E42">
        <v>229437</v>
      </c>
      <c r="F42" s="40">
        <v>43147</v>
      </c>
      <c r="G42" t="s">
        <v>105</v>
      </c>
      <c r="H42" t="s">
        <v>80</v>
      </c>
      <c r="I42">
        <v>49</v>
      </c>
      <c r="J42" t="s">
        <v>83</v>
      </c>
    </row>
    <row r="43" spans="1:10" x14ac:dyDescent="0.25">
      <c r="A43">
        <v>228896</v>
      </c>
      <c r="B43" t="s">
        <v>157</v>
      </c>
      <c r="C43" t="s">
        <v>144</v>
      </c>
      <c r="D43" s="40">
        <v>43147</v>
      </c>
      <c r="E43">
        <v>228896</v>
      </c>
      <c r="F43" s="40">
        <v>43147</v>
      </c>
      <c r="G43" t="s">
        <v>105</v>
      </c>
      <c r="H43" t="s">
        <v>80</v>
      </c>
      <c r="I43">
        <v>49</v>
      </c>
      <c r="J43" t="s">
        <v>83</v>
      </c>
    </row>
    <row r="44" spans="1:10" x14ac:dyDescent="0.25">
      <c r="A44">
        <v>229262</v>
      </c>
      <c r="B44" t="s">
        <v>158</v>
      </c>
      <c r="C44" t="s">
        <v>159</v>
      </c>
      <c r="D44" s="40">
        <v>43146</v>
      </c>
      <c r="E44">
        <v>229262</v>
      </c>
      <c r="F44" s="40">
        <v>43146</v>
      </c>
      <c r="G44" t="s">
        <v>105</v>
      </c>
      <c r="H44" t="s">
        <v>80</v>
      </c>
      <c r="I44">
        <v>49</v>
      </c>
      <c r="J44" t="s">
        <v>83</v>
      </c>
    </row>
    <row r="45" spans="1:10" x14ac:dyDescent="0.25">
      <c r="A45">
        <v>229983</v>
      </c>
      <c r="B45" t="s">
        <v>160</v>
      </c>
      <c r="C45" t="s">
        <v>159</v>
      </c>
      <c r="D45" s="40">
        <v>43146</v>
      </c>
      <c r="E45">
        <v>229983</v>
      </c>
      <c r="F45" s="40">
        <v>43146</v>
      </c>
      <c r="G45" t="s">
        <v>105</v>
      </c>
      <c r="H45" t="s">
        <v>80</v>
      </c>
      <c r="I45">
        <v>49</v>
      </c>
      <c r="J45" t="s">
        <v>83</v>
      </c>
    </row>
    <row r="46" spans="1:10" x14ac:dyDescent="0.25">
      <c r="A46">
        <v>229994</v>
      </c>
      <c r="B46" t="s">
        <v>161</v>
      </c>
      <c r="C46" t="s">
        <v>159</v>
      </c>
      <c r="D46" s="40">
        <v>43146</v>
      </c>
      <c r="E46">
        <v>229994</v>
      </c>
      <c r="F46" s="40">
        <v>43146</v>
      </c>
      <c r="G46" t="s">
        <v>105</v>
      </c>
      <c r="H46" t="s">
        <v>80</v>
      </c>
      <c r="I46">
        <v>49</v>
      </c>
      <c r="J46" t="s">
        <v>83</v>
      </c>
    </row>
    <row r="47" spans="1:10" x14ac:dyDescent="0.25">
      <c r="A47">
        <v>230349</v>
      </c>
      <c r="B47" t="s">
        <v>162</v>
      </c>
      <c r="C47" t="s">
        <v>159</v>
      </c>
      <c r="D47" s="40">
        <v>43146</v>
      </c>
      <c r="E47">
        <v>230349</v>
      </c>
      <c r="F47" s="40">
        <v>43146</v>
      </c>
      <c r="G47" t="s">
        <v>105</v>
      </c>
      <c r="H47" t="s">
        <v>80</v>
      </c>
      <c r="I47">
        <v>49</v>
      </c>
      <c r="J47" t="s">
        <v>83</v>
      </c>
    </row>
    <row r="48" spans="1:10" x14ac:dyDescent="0.25">
      <c r="A48">
        <v>230562</v>
      </c>
      <c r="B48" t="s">
        <v>163</v>
      </c>
      <c r="C48" t="s">
        <v>159</v>
      </c>
      <c r="D48" s="40">
        <v>43146</v>
      </c>
      <c r="E48">
        <v>230562</v>
      </c>
      <c r="F48" s="40">
        <v>43146</v>
      </c>
      <c r="G48" t="s">
        <v>105</v>
      </c>
      <c r="H48" t="s">
        <v>80</v>
      </c>
      <c r="I48">
        <v>49</v>
      </c>
      <c r="J48" t="s">
        <v>83</v>
      </c>
    </row>
    <row r="49" spans="1:10" x14ac:dyDescent="0.25">
      <c r="A49">
        <v>226914</v>
      </c>
      <c r="B49" t="s">
        <v>164</v>
      </c>
      <c r="C49" t="s">
        <v>165</v>
      </c>
      <c r="D49" s="40">
        <v>43136</v>
      </c>
      <c r="E49">
        <v>226914</v>
      </c>
      <c r="F49" s="40">
        <v>43081</v>
      </c>
      <c r="G49" t="s">
        <v>105</v>
      </c>
      <c r="H49" t="s">
        <v>82</v>
      </c>
      <c r="I49">
        <v>49</v>
      </c>
      <c r="J49" t="s">
        <v>83</v>
      </c>
    </row>
    <row r="50" spans="1:10" x14ac:dyDescent="0.25">
      <c r="A50">
        <v>228057</v>
      </c>
      <c r="B50" t="s">
        <v>166</v>
      </c>
      <c r="C50" t="s">
        <v>165</v>
      </c>
      <c r="D50" s="40">
        <v>43136</v>
      </c>
      <c r="E50">
        <v>228057</v>
      </c>
      <c r="F50" s="40">
        <v>43081</v>
      </c>
      <c r="G50" t="s">
        <v>105</v>
      </c>
      <c r="H50" t="s">
        <v>82</v>
      </c>
      <c r="I50">
        <v>49</v>
      </c>
      <c r="J50" t="s">
        <v>83</v>
      </c>
    </row>
    <row r="51" spans="1:10" x14ac:dyDescent="0.25">
      <c r="A51">
        <v>227144</v>
      </c>
      <c r="B51" t="s">
        <v>167</v>
      </c>
      <c r="C51" t="s">
        <v>165</v>
      </c>
      <c r="D51" s="40">
        <v>43136</v>
      </c>
      <c r="E51">
        <v>227144</v>
      </c>
      <c r="F51" s="40">
        <v>43081</v>
      </c>
      <c r="G51" t="s">
        <v>105</v>
      </c>
      <c r="H51" t="s">
        <v>82</v>
      </c>
      <c r="I51">
        <v>49</v>
      </c>
      <c r="J51" t="s">
        <v>83</v>
      </c>
    </row>
    <row r="52" spans="1:10" x14ac:dyDescent="0.25">
      <c r="A52">
        <v>227262</v>
      </c>
      <c r="B52" t="s">
        <v>168</v>
      </c>
      <c r="C52" t="s">
        <v>165</v>
      </c>
      <c r="D52" s="40">
        <v>43136</v>
      </c>
      <c r="E52">
        <v>227262</v>
      </c>
      <c r="F52" s="40">
        <v>43081</v>
      </c>
      <c r="G52" t="s">
        <v>105</v>
      </c>
      <c r="H52" t="s">
        <v>82</v>
      </c>
      <c r="I52">
        <v>49</v>
      </c>
      <c r="J52" t="s">
        <v>83</v>
      </c>
    </row>
    <row r="53" spans="1:10" x14ac:dyDescent="0.25">
      <c r="A53">
        <v>227489</v>
      </c>
      <c r="B53" t="s">
        <v>169</v>
      </c>
      <c r="C53" t="s">
        <v>165</v>
      </c>
      <c r="D53" s="40">
        <v>43136</v>
      </c>
      <c r="E53">
        <v>227489</v>
      </c>
      <c r="F53" s="40">
        <v>43081</v>
      </c>
      <c r="G53" t="s">
        <v>105</v>
      </c>
      <c r="H53" t="s">
        <v>82</v>
      </c>
      <c r="I53">
        <v>49</v>
      </c>
      <c r="J53" t="s">
        <v>83</v>
      </c>
    </row>
    <row r="54" spans="1:10" x14ac:dyDescent="0.25">
      <c r="A54">
        <v>227735</v>
      </c>
      <c r="B54" t="s">
        <v>170</v>
      </c>
      <c r="C54" t="s">
        <v>165</v>
      </c>
      <c r="D54" s="40">
        <v>43136</v>
      </c>
      <c r="E54">
        <v>227735</v>
      </c>
      <c r="F54" s="40">
        <v>43081</v>
      </c>
      <c r="G54" t="s">
        <v>105</v>
      </c>
      <c r="H54" t="s">
        <v>82</v>
      </c>
      <c r="I54">
        <v>49</v>
      </c>
      <c r="J54" t="s">
        <v>83</v>
      </c>
    </row>
    <row r="55" spans="1:10" x14ac:dyDescent="0.25">
      <c r="A55">
        <v>227754</v>
      </c>
      <c r="B55" t="s">
        <v>171</v>
      </c>
      <c r="C55" t="s">
        <v>165</v>
      </c>
      <c r="D55" s="40">
        <v>43136</v>
      </c>
      <c r="E55">
        <v>227754</v>
      </c>
      <c r="F55" s="40">
        <v>43081</v>
      </c>
      <c r="G55" t="s">
        <v>105</v>
      </c>
      <c r="H55" t="s">
        <v>82</v>
      </c>
      <c r="I55">
        <v>49</v>
      </c>
      <c r="J55" t="s">
        <v>83</v>
      </c>
    </row>
    <row r="56" spans="1:10" x14ac:dyDescent="0.25">
      <c r="A56">
        <v>227824</v>
      </c>
      <c r="B56" t="s">
        <v>172</v>
      </c>
      <c r="C56" t="s">
        <v>165</v>
      </c>
      <c r="D56" s="40">
        <v>43136</v>
      </c>
      <c r="E56">
        <v>227824</v>
      </c>
      <c r="F56" s="40">
        <v>43081</v>
      </c>
      <c r="G56" t="s">
        <v>105</v>
      </c>
      <c r="H56" t="s">
        <v>82</v>
      </c>
      <c r="I56">
        <v>49</v>
      </c>
      <c r="J56" t="s">
        <v>83</v>
      </c>
    </row>
    <row r="57" spans="1:10" x14ac:dyDescent="0.25">
      <c r="A57">
        <v>228366</v>
      </c>
      <c r="B57" t="s">
        <v>173</v>
      </c>
      <c r="C57" t="s">
        <v>165</v>
      </c>
      <c r="D57" s="40">
        <v>43136</v>
      </c>
      <c r="E57">
        <v>228366</v>
      </c>
      <c r="F57" s="40">
        <v>43081</v>
      </c>
      <c r="G57" t="s">
        <v>105</v>
      </c>
      <c r="H57" t="s">
        <v>82</v>
      </c>
      <c r="I57">
        <v>49</v>
      </c>
      <c r="J57" t="s">
        <v>83</v>
      </c>
    </row>
    <row r="58" spans="1:10" x14ac:dyDescent="0.25">
      <c r="A58">
        <v>228884</v>
      </c>
      <c r="B58" t="s">
        <v>174</v>
      </c>
      <c r="C58" t="s">
        <v>165</v>
      </c>
      <c r="D58" s="40">
        <v>43136</v>
      </c>
      <c r="E58">
        <v>228884</v>
      </c>
      <c r="F58" s="40">
        <v>43081</v>
      </c>
      <c r="G58" t="s">
        <v>105</v>
      </c>
      <c r="H58" t="s">
        <v>82</v>
      </c>
      <c r="I58">
        <v>49</v>
      </c>
      <c r="J58" t="s">
        <v>83</v>
      </c>
    </row>
    <row r="59" spans="1:10" x14ac:dyDescent="0.25">
      <c r="A59">
        <v>228885</v>
      </c>
      <c r="B59" t="s">
        <v>175</v>
      </c>
      <c r="C59" t="s">
        <v>165</v>
      </c>
      <c r="D59" s="40">
        <v>43136</v>
      </c>
      <c r="E59">
        <v>228885</v>
      </c>
      <c r="F59" s="40">
        <v>43081</v>
      </c>
      <c r="G59" t="s">
        <v>105</v>
      </c>
      <c r="H59" t="s">
        <v>82</v>
      </c>
      <c r="I59">
        <v>49</v>
      </c>
      <c r="J59" t="s">
        <v>83</v>
      </c>
    </row>
    <row r="60" spans="1:10" x14ac:dyDescent="0.25">
      <c r="A60">
        <v>228889</v>
      </c>
      <c r="B60" t="s">
        <v>176</v>
      </c>
      <c r="C60" t="s">
        <v>165</v>
      </c>
      <c r="D60" s="40">
        <v>43136</v>
      </c>
      <c r="E60">
        <v>228889</v>
      </c>
      <c r="F60" s="40">
        <v>43081</v>
      </c>
      <c r="G60" t="s">
        <v>105</v>
      </c>
      <c r="H60" t="s">
        <v>82</v>
      </c>
      <c r="I60">
        <v>49</v>
      </c>
      <c r="J60" t="s">
        <v>83</v>
      </c>
    </row>
    <row r="61" spans="1:10" x14ac:dyDescent="0.25">
      <c r="A61">
        <v>229437</v>
      </c>
      <c r="B61" t="s">
        <v>177</v>
      </c>
      <c r="C61" t="s">
        <v>165</v>
      </c>
      <c r="D61" s="40">
        <v>43136</v>
      </c>
      <c r="E61">
        <v>229437</v>
      </c>
      <c r="F61" s="40">
        <v>43081</v>
      </c>
      <c r="G61" t="s">
        <v>105</v>
      </c>
      <c r="H61" t="s">
        <v>82</v>
      </c>
      <c r="I61">
        <v>49</v>
      </c>
      <c r="J61" t="s">
        <v>83</v>
      </c>
    </row>
    <row r="62" spans="1:10" x14ac:dyDescent="0.25">
      <c r="A62">
        <v>228896</v>
      </c>
      <c r="B62" t="s">
        <v>178</v>
      </c>
      <c r="C62" t="s">
        <v>165</v>
      </c>
      <c r="D62" s="40">
        <v>43136</v>
      </c>
      <c r="E62">
        <v>228896</v>
      </c>
      <c r="F62" s="40">
        <v>43081</v>
      </c>
      <c r="G62" t="s">
        <v>105</v>
      </c>
      <c r="H62" t="s">
        <v>82</v>
      </c>
      <c r="I62">
        <v>49</v>
      </c>
      <c r="J62" t="s">
        <v>83</v>
      </c>
    </row>
    <row r="63" spans="1:10" x14ac:dyDescent="0.25">
      <c r="A63">
        <v>229262</v>
      </c>
      <c r="B63" t="s">
        <v>179</v>
      </c>
      <c r="C63" t="s">
        <v>180</v>
      </c>
      <c r="D63" s="40">
        <v>43116</v>
      </c>
      <c r="E63">
        <v>229262</v>
      </c>
      <c r="F63" s="40">
        <v>43116</v>
      </c>
      <c r="G63" t="s">
        <v>105</v>
      </c>
      <c r="H63" t="s">
        <v>80</v>
      </c>
      <c r="I63">
        <v>49</v>
      </c>
      <c r="J63" t="s">
        <v>83</v>
      </c>
    </row>
    <row r="64" spans="1:10" x14ac:dyDescent="0.25">
      <c r="A64">
        <v>229983</v>
      </c>
      <c r="B64" t="s">
        <v>181</v>
      </c>
      <c r="C64" t="s">
        <v>180</v>
      </c>
      <c r="D64" s="40">
        <v>43116</v>
      </c>
      <c r="E64">
        <v>229983</v>
      </c>
      <c r="F64" s="40">
        <v>43116</v>
      </c>
      <c r="G64" t="s">
        <v>105</v>
      </c>
      <c r="H64" t="s">
        <v>80</v>
      </c>
      <c r="I64">
        <v>49</v>
      </c>
      <c r="J64" t="s">
        <v>83</v>
      </c>
    </row>
    <row r="65" spans="1:10" x14ac:dyDescent="0.25">
      <c r="A65">
        <v>229994</v>
      </c>
      <c r="B65" t="s">
        <v>182</v>
      </c>
      <c r="C65" t="s">
        <v>180</v>
      </c>
      <c r="D65" s="40">
        <v>43116</v>
      </c>
      <c r="E65">
        <v>229994</v>
      </c>
      <c r="F65" s="40">
        <v>43116</v>
      </c>
      <c r="G65" t="s">
        <v>105</v>
      </c>
      <c r="H65" t="s">
        <v>80</v>
      </c>
      <c r="I65">
        <v>49</v>
      </c>
      <c r="J65" t="s">
        <v>83</v>
      </c>
    </row>
    <row r="66" spans="1:10" x14ac:dyDescent="0.25">
      <c r="A66">
        <v>230349</v>
      </c>
      <c r="B66" t="s">
        <v>183</v>
      </c>
      <c r="C66" t="s">
        <v>180</v>
      </c>
      <c r="D66" s="40">
        <v>43116</v>
      </c>
      <c r="E66">
        <v>230349</v>
      </c>
      <c r="F66" s="40">
        <v>43116</v>
      </c>
      <c r="G66" t="s">
        <v>105</v>
      </c>
      <c r="H66" t="s">
        <v>80</v>
      </c>
      <c r="I66">
        <v>49</v>
      </c>
      <c r="J66" t="s">
        <v>83</v>
      </c>
    </row>
    <row r="67" spans="1:10" x14ac:dyDescent="0.25">
      <c r="A67">
        <v>230562</v>
      </c>
      <c r="B67" t="s">
        <v>184</v>
      </c>
      <c r="C67" t="s">
        <v>180</v>
      </c>
      <c r="D67" s="40">
        <v>43116</v>
      </c>
      <c r="E67">
        <v>230562</v>
      </c>
      <c r="F67" s="40">
        <v>43116</v>
      </c>
      <c r="G67" t="s">
        <v>105</v>
      </c>
      <c r="H67" t="s">
        <v>80</v>
      </c>
      <c r="I67">
        <v>49</v>
      </c>
      <c r="J67"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1A29B-B13B-4963-B87D-063C9EA75631}">
  <sheetPr codeName="Hoja9">
    <tabColor rgb="FF92D050"/>
  </sheetPr>
  <dimension ref="A1:O215"/>
  <sheetViews>
    <sheetView workbookViewId="0">
      <selection sqref="A1:XFD1048576"/>
    </sheetView>
  </sheetViews>
  <sheetFormatPr baseColWidth="10" defaultRowHeight="15" x14ac:dyDescent="0.25"/>
  <sheetData>
    <row r="1" spans="1:15" x14ac:dyDescent="0.25">
      <c r="A1" s="41" t="s">
        <v>18</v>
      </c>
      <c r="B1" s="41" t="s">
        <v>19</v>
      </c>
      <c r="C1" s="41" t="s">
        <v>20</v>
      </c>
      <c r="D1" s="41" t="s">
        <v>21</v>
      </c>
      <c r="E1" s="41" t="s">
        <v>22</v>
      </c>
      <c r="F1" s="41" t="s">
        <v>23</v>
      </c>
      <c r="G1" s="42" t="s">
        <v>24</v>
      </c>
      <c r="H1" s="41" t="s">
        <v>25</v>
      </c>
      <c r="I1" s="41" t="s">
        <v>26</v>
      </c>
      <c r="J1" s="41" t="s">
        <v>27</v>
      </c>
      <c r="K1" s="41" t="s">
        <v>18</v>
      </c>
      <c r="L1" s="41" t="s">
        <v>28</v>
      </c>
      <c r="M1" s="41" t="s">
        <v>29</v>
      </c>
      <c r="N1" s="41" t="s">
        <v>300</v>
      </c>
      <c r="O1" s="19"/>
    </row>
    <row r="2" spans="1:15" x14ac:dyDescent="0.25">
      <c r="A2" s="19">
        <v>230954</v>
      </c>
      <c r="B2" s="19" t="s">
        <v>301</v>
      </c>
      <c r="C2" s="19" t="s">
        <v>302</v>
      </c>
      <c r="D2" s="19" t="s">
        <v>30</v>
      </c>
      <c r="E2" s="20">
        <v>43103</v>
      </c>
      <c r="F2" s="19"/>
      <c r="G2" s="33">
        <v>173911</v>
      </c>
      <c r="H2" s="19" t="s">
        <v>31</v>
      </c>
      <c r="I2" s="19" t="s">
        <v>303</v>
      </c>
      <c r="J2" s="19" t="s">
        <v>304</v>
      </c>
      <c r="K2" s="19" t="s">
        <v>305</v>
      </c>
      <c r="L2" s="19" t="s">
        <v>86</v>
      </c>
      <c r="M2" s="19" t="s">
        <v>100</v>
      </c>
      <c r="N2" s="19" t="s">
        <v>306</v>
      </c>
      <c r="O2" s="19"/>
    </row>
    <row r="3" spans="1:15" x14ac:dyDescent="0.25">
      <c r="A3" s="19">
        <v>231360</v>
      </c>
      <c r="B3" s="19" t="s">
        <v>301</v>
      </c>
      <c r="C3" s="19" t="s">
        <v>307</v>
      </c>
      <c r="D3" s="19" t="s">
        <v>30</v>
      </c>
      <c r="E3" s="20">
        <v>43111</v>
      </c>
      <c r="F3" s="19"/>
      <c r="G3" s="33">
        <v>63676</v>
      </c>
      <c r="H3" s="19" t="s">
        <v>31</v>
      </c>
      <c r="I3" s="19" t="s">
        <v>303</v>
      </c>
      <c r="J3" s="19" t="s">
        <v>308</v>
      </c>
      <c r="K3" s="19" t="s">
        <v>309</v>
      </c>
      <c r="L3" s="19" t="s">
        <v>97</v>
      </c>
      <c r="M3" s="19" t="s">
        <v>101</v>
      </c>
      <c r="N3" s="19" t="s">
        <v>306</v>
      </c>
      <c r="O3" s="19"/>
    </row>
    <row r="4" spans="1:15" x14ac:dyDescent="0.25">
      <c r="A4" s="19">
        <v>231714</v>
      </c>
      <c r="B4" s="19" t="s">
        <v>301</v>
      </c>
      <c r="C4" s="19" t="s">
        <v>310</v>
      </c>
      <c r="D4" s="19" t="s">
        <v>30</v>
      </c>
      <c r="E4" s="20">
        <v>43117</v>
      </c>
      <c r="F4" s="19"/>
      <c r="G4" s="33">
        <v>31200</v>
      </c>
      <c r="H4" s="19" t="s">
        <v>31</v>
      </c>
      <c r="I4" s="19" t="s">
        <v>303</v>
      </c>
      <c r="J4" s="19" t="s">
        <v>225</v>
      </c>
      <c r="K4" s="19" t="s">
        <v>311</v>
      </c>
      <c r="L4" s="19" t="s">
        <v>87</v>
      </c>
      <c r="M4" s="19" t="s">
        <v>101</v>
      </c>
      <c r="N4" s="19" t="s">
        <v>306</v>
      </c>
      <c r="O4" s="19"/>
    </row>
    <row r="5" spans="1:15" x14ac:dyDescent="0.25">
      <c r="A5" s="19">
        <v>232237</v>
      </c>
      <c r="B5" s="19" t="s">
        <v>301</v>
      </c>
      <c r="C5" s="19" t="s">
        <v>312</v>
      </c>
      <c r="D5" s="19" t="s">
        <v>30</v>
      </c>
      <c r="E5" s="20">
        <v>43125</v>
      </c>
      <c r="F5" s="19"/>
      <c r="G5" s="33">
        <v>130960</v>
      </c>
      <c r="H5" s="19" t="s">
        <v>31</v>
      </c>
      <c r="I5" s="19" t="s">
        <v>303</v>
      </c>
      <c r="J5" s="19" t="s">
        <v>313</v>
      </c>
      <c r="K5" s="19" t="s">
        <v>314</v>
      </c>
      <c r="L5" s="19" t="s">
        <v>315</v>
      </c>
      <c r="M5" s="19" t="s">
        <v>101</v>
      </c>
      <c r="N5" s="19" t="s">
        <v>306</v>
      </c>
      <c r="O5" s="19"/>
    </row>
    <row r="6" spans="1:15" x14ac:dyDescent="0.25">
      <c r="A6" s="19">
        <v>232356</v>
      </c>
      <c r="B6" s="19" t="s">
        <v>301</v>
      </c>
      <c r="C6" s="19" t="s">
        <v>316</v>
      </c>
      <c r="D6" s="19" t="s">
        <v>30</v>
      </c>
      <c r="E6" s="20">
        <v>43128</v>
      </c>
      <c r="F6" s="19"/>
      <c r="G6" s="33">
        <v>51300</v>
      </c>
      <c r="H6" s="19" t="s">
        <v>31</v>
      </c>
      <c r="I6" s="19" t="s">
        <v>303</v>
      </c>
      <c r="J6" s="19" t="s">
        <v>313</v>
      </c>
      <c r="K6" s="19" t="s">
        <v>317</v>
      </c>
      <c r="L6" s="19" t="s">
        <v>315</v>
      </c>
      <c r="M6" s="19" t="s">
        <v>101</v>
      </c>
      <c r="N6" s="19" t="s">
        <v>306</v>
      </c>
      <c r="O6" s="19"/>
    </row>
    <row r="7" spans="1:15" x14ac:dyDescent="0.25">
      <c r="A7" s="19">
        <v>232932</v>
      </c>
      <c r="B7" s="19" t="s">
        <v>301</v>
      </c>
      <c r="C7" s="19" t="s">
        <v>318</v>
      </c>
      <c r="D7" s="19" t="s">
        <v>30</v>
      </c>
      <c r="E7" s="20">
        <v>43101</v>
      </c>
      <c r="F7" s="19"/>
      <c r="G7" s="33">
        <v>179795</v>
      </c>
      <c r="H7" s="19" t="s">
        <v>31</v>
      </c>
      <c r="I7" s="19" t="s">
        <v>303</v>
      </c>
      <c r="J7" s="19" t="s">
        <v>225</v>
      </c>
      <c r="K7" s="19" t="s">
        <v>319</v>
      </c>
      <c r="L7" s="19" t="s">
        <v>87</v>
      </c>
      <c r="M7" s="19" t="s">
        <v>101</v>
      </c>
      <c r="N7" s="19" t="s">
        <v>306</v>
      </c>
      <c r="O7" s="19"/>
    </row>
    <row r="8" spans="1:15" x14ac:dyDescent="0.25">
      <c r="A8" s="19">
        <v>233200</v>
      </c>
      <c r="B8" s="19" t="s">
        <v>301</v>
      </c>
      <c r="C8" s="19" t="s">
        <v>320</v>
      </c>
      <c r="D8" s="19" t="s">
        <v>30</v>
      </c>
      <c r="E8" s="20">
        <v>43117</v>
      </c>
      <c r="F8" s="19"/>
      <c r="G8" s="33">
        <v>23400</v>
      </c>
      <c r="H8" s="19" t="s">
        <v>31</v>
      </c>
      <c r="I8" s="19" t="s">
        <v>303</v>
      </c>
      <c r="J8" s="19" t="s">
        <v>225</v>
      </c>
      <c r="K8" s="19" t="s">
        <v>321</v>
      </c>
      <c r="L8" s="19" t="s">
        <v>87</v>
      </c>
      <c r="M8" s="19" t="s">
        <v>101</v>
      </c>
      <c r="N8" s="19" t="s">
        <v>306</v>
      </c>
      <c r="O8" s="19"/>
    </row>
    <row r="9" spans="1:15" x14ac:dyDescent="0.25">
      <c r="A9" s="19">
        <v>228057</v>
      </c>
      <c r="B9" s="19" t="s">
        <v>322</v>
      </c>
      <c r="C9" s="19" t="s">
        <v>323</v>
      </c>
      <c r="D9" s="19" t="s">
        <v>30</v>
      </c>
      <c r="E9" s="20">
        <v>43068</v>
      </c>
      <c r="F9" s="19"/>
      <c r="G9" s="33">
        <v>48400</v>
      </c>
      <c r="H9" s="19" t="s">
        <v>31</v>
      </c>
      <c r="I9" s="19" t="s">
        <v>303</v>
      </c>
      <c r="J9" s="19" t="s">
        <v>270</v>
      </c>
      <c r="K9" s="19" t="s">
        <v>324</v>
      </c>
      <c r="L9" s="19" t="s">
        <v>69</v>
      </c>
      <c r="M9" s="19" t="s">
        <v>100</v>
      </c>
      <c r="N9" s="19" t="s">
        <v>306</v>
      </c>
      <c r="O9" s="19"/>
    </row>
    <row r="10" spans="1:15" x14ac:dyDescent="0.25">
      <c r="A10" s="19">
        <v>227144</v>
      </c>
      <c r="B10" s="19" t="s">
        <v>195</v>
      </c>
      <c r="C10" s="19" t="s">
        <v>325</v>
      </c>
      <c r="D10" s="19" t="s">
        <v>30</v>
      </c>
      <c r="E10" s="20">
        <v>43054</v>
      </c>
      <c r="F10" s="19"/>
      <c r="G10" s="33">
        <v>78440</v>
      </c>
      <c r="H10" s="19" t="s">
        <v>31</v>
      </c>
      <c r="I10" s="19" t="s">
        <v>303</v>
      </c>
      <c r="J10" s="19" t="s">
        <v>308</v>
      </c>
      <c r="K10" s="19" t="s">
        <v>326</v>
      </c>
      <c r="L10" s="19" t="s">
        <v>97</v>
      </c>
      <c r="M10" s="19" t="s">
        <v>101</v>
      </c>
      <c r="N10" s="19" t="s">
        <v>306</v>
      </c>
      <c r="O10" s="19"/>
    </row>
    <row r="11" spans="1:15" x14ac:dyDescent="0.25">
      <c r="A11" s="19">
        <v>227489</v>
      </c>
      <c r="B11" s="19" t="s">
        <v>195</v>
      </c>
      <c r="C11" s="19" t="s">
        <v>196</v>
      </c>
      <c r="D11" s="19" t="s">
        <v>30</v>
      </c>
      <c r="E11" s="20">
        <v>43060</v>
      </c>
      <c r="F11" s="19"/>
      <c r="G11" s="33">
        <v>178566</v>
      </c>
      <c r="H11" s="19" t="s">
        <v>31</v>
      </c>
      <c r="I11" s="19" t="s">
        <v>303</v>
      </c>
      <c r="J11" s="19" t="s">
        <v>327</v>
      </c>
      <c r="K11" s="19" t="s">
        <v>197</v>
      </c>
      <c r="L11" s="19" t="s">
        <v>86</v>
      </c>
      <c r="M11" s="19" t="s">
        <v>100</v>
      </c>
      <c r="N11" s="19" t="s">
        <v>306</v>
      </c>
      <c r="O11" s="19"/>
    </row>
    <row r="12" spans="1:15" x14ac:dyDescent="0.25">
      <c r="A12" s="19">
        <v>227262</v>
      </c>
      <c r="B12" s="19" t="s">
        <v>195</v>
      </c>
      <c r="C12" s="19" t="s">
        <v>328</v>
      </c>
      <c r="D12" s="19" t="s">
        <v>30</v>
      </c>
      <c r="E12" s="20">
        <v>43055</v>
      </c>
      <c r="F12" s="19"/>
      <c r="G12" s="33">
        <v>64700</v>
      </c>
      <c r="H12" s="19" t="s">
        <v>31</v>
      </c>
      <c r="I12" s="19" t="s">
        <v>303</v>
      </c>
      <c r="J12" s="19" t="s">
        <v>225</v>
      </c>
      <c r="K12" s="19" t="s">
        <v>329</v>
      </c>
      <c r="L12" s="19" t="s">
        <v>87</v>
      </c>
      <c r="M12" s="19" t="s">
        <v>101</v>
      </c>
      <c r="N12" s="19" t="s">
        <v>306</v>
      </c>
      <c r="O12" s="19"/>
    </row>
    <row r="13" spans="1:15" x14ac:dyDescent="0.25">
      <c r="A13" s="19">
        <v>226914</v>
      </c>
      <c r="B13" s="19" t="s">
        <v>195</v>
      </c>
      <c r="C13" s="19" t="s">
        <v>330</v>
      </c>
      <c r="D13" s="19" t="s">
        <v>30</v>
      </c>
      <c r="E13" s="20">
        <v>43049</v>
      </c>
      <c r="F13" s="19"/>
      <c r="G13" s="33">
        <v>9540</v>
      </c>
      <c r="H13" s="19" t="s">
        <v>31</v>
      </c>
      <c r="I13" s="19" t="s">
        <v>303</v>
      </c>
      <c r="J13" s="19" t="s">
        <v>225</v>
      </c>
      <c r="K13" s="19" t="s">
        <v>331</v>
      </c>
      <c r="L13" s="19" t="s">
        <v>87</v>
      </c>
      <c r="M13" s="19" t="s">
        <v>101</v>
      </c>
      <c r="N13" s="19" t="s">
        <v>306</v>
      </c>
      <c r="O13" s="19"/>
    </row>
    <row r="14" spans="1:15" x14ac:dyDescent="0.25">
      <c r="A14" s="19">
        <v>228896</v>
      </c>
      <c r="B14" s="19" t="s">
        <v>195</v>
      </c>
      <c r="C14" s="19" t="s">
        <v>332</v>
      </c>
      <c r="D14" s="19" t="s">
        <v>30</v>
      </c>
      <c r="E14" s="20">
        <v>43062</v>
      </c>
      <c r="F14" s="19"/>
      <c r="G14" s="33">
        <v>29500</v>
      </c>
      <c r="H14" s="19" t="s">
        <v>31</v>
      </c>
      <c r="I14" s="19" t="s">
        <v>303</v>
      </c>
      <c r="J14" s="19" t="s">
        <v>225</v>
      </c>
      <c r="K14" s="19" t="s">
        <v>333</v>
      </c>
      <c r="L14" s="19" t="s">
        <v>87</v>
      </c>
      <c r="M14" s="19" t="s">
        <v>101</v>
      </c>
      <c r="N14" s="19" t="s">
        <v>306</v>
      </c>
      <c r="O14" s="19"/>
    </row>
    <row r="15" spans="1:15" x14ac:dyDescent="0.25">
      <c r="A15" s="19">
        <v>227735</v>
      </c>
      <c r="B15" s="19" t="s">
        <v>195</v>
      </c>
      <c r="C15" s="19" t="s">
        <v>334</v>
      </c>
      <c r="D15" s="19" t="s">
        <v>30</v>
      </c>
      <c r="E15" s="20">
        <v>43063</v>
      </c>
      <c r="F15" s="19"/>
      <c r="G15" s="33">
        <v>9540</v>
      </c>
      <c r="H15" s="19" t="s">
        <v>31</v>
      </c>
      <c r="I15" s="19" t="s">
        <v>303</v>
      </c>
      <c r="J15" s="19" t="s">
        <v>225</v>
      </c>
      <c r="K15" s="19" t="s">
        <v>335</v>
      </c>
      <c r="L15" s="19" t="s">
        <v>87</v>
      </c>
      <c r="M15" s="19" t="s">
        <v>101</v>
      </c>
      <c r="N15" s="19" t="s">
        <v>306</v>
      </c>
      <c r="O15" s="19"/>
    </row>
    <row r="16" spans="1:15" x14ac:dyDescent="0.25">
      <c r="A16" s="19">
        <v>227754</v>
      </c>
      <c r="B16" s="19" t="s">
        <v>195</v>
      </c>
      <c r="C16" s="19" t="s">
        <v>336</v>
      </c>
      <c r="D16" s="19" t="s">
        <v>30</v>
      </c>
      <c r="E16" s="20">
        <v>43063</v>
      </c>
      <c r="F16" s="19"/>
      <c r="G16" s="33">
        <v>109200</v>
      </c>
      <c r="H16" s="19" t="s">
        <v>31</v>
      </c>
      <c r="I16" s="19" t="s">
        <v>303</v>
      </c>
      <c r="J16" s="19" t="s">
        <v>225</v>
      </c>
      <c r="K16" s="19" t="s">
        <v>337</v>
      </c>
      <c r="L16" s="19" t="s">
        <v>87</v>
      </c>
      <c r="M16" s="19" t="s">
        <v>101</v>
      </c>
      <c r="N16" s="19" t="s">
        <v>306</v>
      </c>
      <c r="O16" s="19"/>
    </row>
    <row r="17" spans="1:15" x14ac:dyDescent="0.25">
      <c r="A17" s="19">
        <v>228366</v>
      </c>
      <c r="B17" s="19" t="s">
        <v>195</v>
      </c>
      <c r="C17" s="19" t="s">
        <v>338</v>
      </c>
      <c r="D17" s="19" t="s">
        <v>30</v>
      </c>
      <c r="E17" s="20">
        <v>43063</v>
      </c>
      <c r="F17" s="19"/>
      <c r="G17" s="33">
        <v>102000</v>
      </c>
      <c r="H17" s="19" t="s">
        <v>31</v>
      </c>
      <c r="I17" s="19" t="s">
        <v>303</v>
      </c>
      <c r="J17" s="19" t="s">
        <v>339</v>
      </c>
      <c r="K17" s="19" t="s">
        <v>340</v>
      </c>
      <c r="L17" s="19" t="s">
        <v>99</v>
      </c>
      <c r="M17" s="19" t="s">
        <v>100</v>
      </c>
      <c r="N17" s="19" t="s">
        <v>306</v>
      </c>
      <c r="O17" s="19"/>
    </row>
    <row r="18" spans="1:15" x14ac:dyDescent="0.25">
      <c r="A18" s="19">
        <v>227824</v>
      </c>
      <c r="B18" s="19" t="s">
        <v>195</v>
      </c>
      <c r="C18" s="19" t="s">
        <v>341</v>
      </c>
      <c r="D18" s="19" t="s">
        <v>30</v>
      </c>
      <c r="E18" s="20">
        <v>43065</v>
      </c>
      <c r="F18" s="19"/>
      <c r="G18" s="33">
        <v>48400</v>
      </c>
      <c r="H18" s="19" t="s">
        <v>31</v>
      </c>
      <c r="I18" s="19" t="s">
        <v>303</v>
      </c>
      <c r="J18" s="19" t="s">
        <v>246</v>
      </c>
      <c r="K18" s="19" t="s">
        <v>342</v>
      </c>
      <c r="L18" s="19" t="s">
        <v>102</v>
      </c>
      <c r="M18" s="19" t="s">
        <v>101</v>
      </c>
      <c r="N18" s="19" t="s">
        <v>306</v>
      </c>
      <c r="O18" s="19"/>
    </row>
    <row r="19" spans="1:15" x14ac:dyDescent="0.25">
      <c r="A19" s="19">
        <v>228884</v>
      </c>
      <c r="B19" s="19" t="s">
        <v>195</v>
      </c>
      <c r="C19" s="19" t="s">
        <v>343</v>
      </c>
      <c r="D19" s="19" t="s">
        <v>30</v>
      </c>
      <c r="E19" s="20">
        <v>43046</v>
      </c>
      <c r="F19" s="19"/>
      <c r="G19" s="33">
        <v>16200</v>
      </c>
      <c r="H19" s="19" t="s">
        <v>31</v>
      </c>
      <c r="I19" s="19" t="s">
        <v>303</v>
      </c>
      <c r="J19" s="19" t="s">
        <v>225</v>
      </c>
      <c r="K19" s="19" t="s">
        <v>344</v>
      </c>
      <c r="L19" s="19" t="s">
        <v>87</v>
      </c>
      <c r="M19" s="19" t="s">
        <v>101</v>
      </c>
      <c r="N19" s="19" t="s">
        <v>306</v>
      </c>
      <c r="O19" s="19"/>
    </row>
    <row r="20" spans="1:15" x14ac:dyDescent="0.25">
      <c r="A20" s="19">
        <v>228889</v>
      </c>
      <c r="B20" s="19" t="s">
        <v>195</v>
      </c>
      <c r="C20" s="19" t="s">
        <v>198</v>
      </c>
      <c r="D20" s="19" t="s">
        <v>30</v>
      </c>
      <c r="E20" s="20">
        <v>43048</v>
      </c>
      <c r="F20" s="19"/>
      <c r="G20" s="33">
        <v>29500</v>
      </c>
      <c r="H20" s="19" t="s">
        <v>31</v>
      </c>
      <c r="I20" s="19" t="s">
        <v>303</v>
      </c>
      <c r="J20" s="19" t="s">
        <v>225</v>
      </c>
      <c r="K20" s="19" t="s">
        <v>199</v>
      </c>
      <c r="L20" s="19" t="s">
        <v>87</v>
      </c>
      <c r="M20" s="19" t="s">
        <v>101</v>
      </c>
      <c r="N20" s="19" t="s">
        <v>306</v>
      </c>
      <c r="O20" s="19"/>
    </row>
    <row r="21" spans="1:15" x14ac:dyDescent="0.25">
      <c r="A21" s="19">
        <v>230349</v>
      </c>
      <c r="B21" s="19" t="s">
        <v>229</v>
      </c>
      <c r="C21" s="19" t="s">
        <v>345</v>
      </c>
      <c r="D21" s="19" t="s">
        <v>68</v>
      </c>
      <c r="E21" s="20">
        <v>43201</v>
      </c>
      <c r="F21" s="19"/>
      <c r="G21" s="33">
        <v>27022</v>
      </c>
      <c r="H21" s="19" t="s">
        <v>31</v>
      </c>
      <c r="I21" s="19" t="s">
        <v>303</v>
      </c>
      <c r="J21" s="19" t="s">
        <v>346</v>
      </c>
      <c r="K21" s="19" t="s">
        <v>347</v>
      </c>
      <c r="L21" s="19" t="s">
        <v>88</v>
      </c>
      <c r="M21" s="19" t="s">
        <v>100</v>
      </c>
      <c r="N21" s="19" t="s">
        <v>306</v>
      </c>
      <c r="O21" s="19"/>
    </row>
    <row r="22" spans="1:15" x14ac:dyDescent="0.25">
      <c r="A22" s="19">
        <v>229262</v>
      </c>
      <c r="B22" s="19" t="s">
        <v>229</v>
      </c>
      <c r="C22" s="19" t="s">
        <v>348</v>
      </c>
      <c r="D22" s="19" t="s">
        <v>30</v>
      </c>
      <c r="E22" s="20">
        <v>43077</v>
      </c>
      <c r="F22" s="19"/>
      <c r="G22" s="33">
        <v>51169</v>
      </c>
      <c r="H22" s="19" t="s">
        <v>31</v>
      </c>
      <c r="I22" s="19" t="s">
        <v>303</v>
      </c>
      <c r="J22" s="19" t="s">
        <v>349</v>
      </c>
      <c r="K22" s="19" t="s">
        <v>350</v>
      </c>
      <c r="L22" s="19" t="s">
        <v>98</v>
      </c>
      <c r="M22" s="19" t="s">
        <v>100</v>
      </c>
      <c r="N22" s="19" t="s">
        <v>306</v>
      </c>
      <c r="O22" s="19"/>
    </row>
    <row r="23" spans="1:15" x14ac:dyDescent="0.25">
      <c r="A23" s="19">
        <v>237087</v>
      </c>
      <c r="B23" s="19" t="s">
        <v>351</v>
      </c>
      <c r="C23" s="19" t="s">
        <v>352</v>
      </c>
      <c r="D23" s="19" t="s">
        <v>30</v>
      </c>
      <c r="E23" s="20">
        <v>43177</v>
      </c>
      <c r="F23" s="19"/>
      <c r="G23" s="33">
        <v>205705</v>
      </c>
      <c r="H23" s="19" t="s">
        <v>31</v>
      </c>
      <c r="I23" s="19" t="s">
        <v>303</v>
      </c>
      <c r="J23" s="19" t="s">
        <v>270</v>
      </c>
      <c r="K23" s="19" t="s">
        <v>353</v>
      </c>
      <c r="L23" s="19" t="s">
        <v>69</v>
      </c>
      <c r="M23" s="19" t="s">
        <v>100</v>
      </c>
      <c r="N23" s="19" t="s">
        <v>306</v>
      </c>
      <c r="O23" s="19"/>
    </row>
    <row r="24" spans="1:15" x14ac:dyDescent="0.25">
      <c r="A24" s="19">
        <v>236256</v>
      </c>
      <c r="B24" s="19" t="s">
        <v>351</v>
      </c>
      <c r="C24" s="19" t="s">
        <v>354</v>
      </c>
      <c r="D24" s="19" t="s">
        <v>30</v>
      </c>
      <c r="E24" s="20">
        <v>43182</v>
      </c>
      <c r="F24" s="19"/>
      <c r="G24" s="33">
        <v>54820</v>
      </c>
      <c r="H24" s="19" t="s">
        <v>31</v>
      </c>
      <c r="I24" s="19" t="s">
        <v>303</v>
      </c>
      <c r="J24" s="19" t="s">
        <v>339</v>
      </c>
      <c r="K24" s="19" t="s">
        <v>355</v>
      </c>
      <c r="L24" s="19" t="s">
        <v>99</v>
      </c>
      <c r="M24" s="19" t="s">
        <v>100</v>
      </c>
      <c r="N24" s="19" t="s">
        <v>306</v>
      </c>
      <c r="O24" s="19"/>
    </row>
    <row r="25" spans="1:15" s="47" customFormat="1" ht="12.75" x14ac:dyDescent="0.2">
      <c r="A25" s="44" t="s">
        <v>356</v>
      </c>
      <c r="B25" s="44" t="s">
        <v>357</v>
      </c>
      <c r="C25" s="44" t="s">
        <v>358</v>
      </c>
      <c r="D25" s="44" t="s">
        <v>359</v>
      </c>
      <c r="E25" s="45">
        <v>43201</v>
      </c>
      <c r="F25" s="44" t="s">
        <v>360</v>
      </c>
      <c r="G25" s="46">
        <v>1716944</v>
      </c>
      <c r="H25" s="44" t="s">
        <v>31</v>
      </c>
      <c r="I25" s="44" t="s">
        <v>303</v>
      </c>
      <c r="J25" s="44" t="s">
        <v>361</v>
      </c>
      <c r="K25" s="44" t="s">
        <v>356</v>
      </c>
      <c r="L25" s="44" t="s">
        <v>362</v>
      </c>
      <c r="M25" s="44" t="s">
        <v>363</v>
      </c>
      <c r="N25" s="44" t="s">
        <v>306</v>
      </c>
      <c r="O25" s="44"/>
    </row>
    <row r="27" spans="1:15" x14ac:dyDescent="0.25">
      <c r="A27" s="19">
        <v>240503</v>
      </c>
      <c r="B27" s="19" t="s">
        <v>364</v>
      </c>
      <c r="C27" s="19" t="s">
        <v>233</v>
      </c>
      <c r="D27" s="19" t="s">
        <v>68</v>
      </c>
      <c r="E27" s="20">
        <v>43441</v>
      </c>
      <c r="F27" s="19"/>
      <c r="G27" s="33">
        <v>66988</v>
      </c>
      <c r="H27" s="19" t="s">
        <v>31</v>
      </c>
      <c r="I27" s="19" t="s">
        <v>365</v>
      </c>
      <c r="J27" s="19" t="s">
        <v>366</v>
      </c>
      <c r="K27" s="19" t="s">
        <v>234</v>
      </c>
      <c r="L27" s="19" t="s">
        <v>98</v>
      </c>
      <c r="M27" s="19" t="s">
        <v>100</v>
      </c>
      <c r="N27" s="19" t="s">
        <v>367</v>
      </c>
      <c r="O27" s="19"/>
    </row>
    <row r="28" spans="1:15" x14ac:dyDescent="0.25">
      <c r="A28" s="19">
        <v>230349</v>
      </c>
      <c r="B28" s="19" t="s">
        <v>229</v>
      </c>
      <c r="C28" s="19" t="s">
        <v>345</v>
      </c>
      <c r="D28" s="19" t="s">
        <v>68</v>
      </c>
      <c r="E28" s="20">
        <v>43201</v>
      </c>
      <c r="F28" s="19"/>
      <c r="G28" s="33">
        <v>49503</v>
      </c>
      <c r="H28" s="19" t="s">
        <v>31</v>
      </c>
      <c r="I28" s="19" t="s">
        <v>365</v>
      </c>
      <c r="J28" s="19" t="s">
        <v>368</v>
      </c>
      <c r="K28" s="19" t="s">
        <v>347</v>
      </c>
      <c r="L28" s="19" t="s">
        <v>88</v>
      </c>
      <c r="M28" s="19" t="s">
        <v>100</v>
      </c>
      <c r="N28" s="19" t="s">
        <v>367</v>
      </c>
      <c r="O28" s="19"/>
    </row>
    <row r="29" spans="1:15" x14ac:dyDescent="0.25">
      <c r="A29" s="19">
        <v>230562</v>
      </c>
      <c r="B29" s="19" t="s">
        <v>229</v>
      </c>
      <c r="C29" s="19" t="s">
        <v>369</v>
      </c>
      <c r="D29" s="19" t="s">
        <v>30</v>
      </c>
      <c r="E29" s="20">
        <v>43098</v>
      </c>
      <c r="F29" s="19"/>
      <c r="G29" s="33">
        <v>69974</v>
      </c>
      <c r="H29" s="19" t="s">
        <v>31</v>
      </c>
      <c r="I29" s="19" t="s">
        <v>365</v>
      </c>
      <c r="J29" s="19" t="s">
        <v>370</v>
      </c>
      <c r="K29" s="19" t="s">
        <v>371</v>
      </c>
      <c r="L29" s="19" t="s">
        <v>88</v>
      </c>
      <c r="M29" s="19" t="s">
        <v>100</v>
      </c>
      <c r="N29" s="19" t="s">
        <v>367</v>
      </c>
      <c r="O29" s="19"/>
    </row>
    <row r="30" spans="1:15" x14ac:dyDescent="0.25">
      <c r="A30" s="19">
        <v>237103</v>
      </c>
      <c r="B30" s="19" t="s">
        <v>372</v>
      </c>
      <c r="C30" s="19" t="s">
        <v>373</v>
      </c>
      <c r="D30" s="19" t="s">
        <v>30</v>
      </c>
      <c r="E30" s="20">
        <v>43194</v>
      </c>
      <c r="F30" s="19"/>
      <c r="G30" s="33">
        <v>51300</v>
      </c>
      <c r="H30" s="19" t="s">
        <v>31</v>
      </c>
      <c r="I30" s="19" t="s">
        <v>365</v>
      </c>
      <c r="J30" s="19" t="s">
        <v>339</v>
      </c>
      <c r="K30" s="19" t="s">
        <v>374</v>
      </c>
      <c r="L30" s="19" t="s">
        <v>99</v>
      </c>
      <c r="M30" s="19" t="s">
        <v>100</v>
      </c>
      <c r="N30" s="19" t="s">
        <v>367</v>
      </c>
      <c r="O30" s="19"/>
    </row>
    <row r="31" spans="1:15" x14ac:dyDescent="0.25">
      <c r="A31" s="19">
        <v>237084</v>
      </c>
      <c r="B31" s="19" t="s">
        <v>375</v>
      </c>
      <c r="C31" s="19" t="s">
        <v>376</v>
      </c>
      <c r="D31" s="19" t="s">
        <v>30</v>
      </c>
      <c r="E31" s="20">
        <v>43194</v>
      </c>
      <c r="F31" s="19"/>
      <c r="G31" s="33">
        <v>51300</v>
      </c>
      <c r="H31" s="19" t="s">
        <v>31</v>
      </c>
      <c r="I31" s="19" t="s">
        <v>365</v>
      </c>
      <c r="J31" s="19" t="s">
        <v>377</v>
      </c>
      <c r="K31" s="19" t="s">
        <v>378</v>
      </c>
      <c r="L31" s="19" t="s">
        <v>99</v>
      </c>
      <c r="M31" s="19" t="s">
        <v>100</v>
      </c>
      <c r="N31" s="19" t="s">
        <v>367</v>
      </c>
      <c r="O31" s="19"/>
    </row>
    <row r="32" spans="1:15" x14ac:dyDescent="0.25">
      <c r="A32" s="19">
        <v>237104</v>
      </c>
      <c r="B32" s="19" t="s">
        <v>375</v>
      </c>
      <c r="C32" s="19" t="s">
        <v>379</v>
      </c>
      <c r="D32" s="19" t="s">
        <v>30</v>
      </c>
      <c r="E32" s="20">
        <v>43194</v>
      </c>
      <c r="F32" s="19"/>
      <c r="G32" s="33">
        <v>51300</v>
      </c>
      <c r="H32" s="19" t="s">
        <v>31</v>
      </c>
      <c r="I32" s="19" t="s">
        <v>365</v>
      </c>
      <c r="J32" s="19" t="s">
        <v>380</v>
      </c>
      <c r="K32" s="19" t="s">
        <v>381</v>
      </c>
      <c r="L32" s="19" t="s">
        <v>99</v>
      </c>
      <c r="M32" s="19" t="s">
        <v>100</v>
      </c>
      <c r="N32" s="19" t="s">
        <v>367</v>
      </c>
      <c r="O32" s="19"/>
    </row>
    <row r="33" spans="1:15" x14ac:dyDescent="0.25">
      <c r="A33" s="19">
        <v>237542</v>
      </c>
      <c r="B33" s="19" t="s">
        <v>375</v>
      </c>
      <c r="C33" s="19" t="s">
        <v>382</v>
      </c>
      <c r="D33" s="19" t="s">
        <v>30</v>
      </c>
      <c r="E33" s="20">
        <v>43200</v>
      </c>
      <c r="F33" s="19"/>
      <c r="G33" s="33">
        <v>154840</v>
      </c>
      <c r="H33" s="19" t="s">
        <v>31</v>
      </c>
      <c r="I33" s="19" t="s">
        <v>365</v>
      </c>
      <c r="J33" s="19" t="s">
        <v>383</v>
      </c>
      <c r="K33" s="19" t="s">
        <v>384</v>
      </c>
      <c r="L33" s="19" t="s">
        <v>89</v>
      </c>
      <c r="M33" s="19" t="s">
        <v>100</v>
      </c>
      <c r="N33" s="19" t="s">
        <v>367</v>
      </c>
      <c r="O33" s="19"/>
    </row>
    <row r="34" spans="1:15" x14ac:dyDescent="0.25">
      <c r="A34" s="19">
        <v>237555</v>
      </c>
      <c r="B34" s="19" t="s">
        <v>375</v>
      </c>
      <c r="C34" s="19" t="s">
        <v>385</v>
      </c>
      <c r="D34" s="19" t="s">
        <v>30</v>
      </c>
      <c r="E34" s="20">
        <v>43200</v>
      </c>
      <c r="F34" s="19"/>
      <c r="G34" s="33">
        <v>51300</v>
      </c>
      <c r="H34" s="19" t="s">
        <v>31</v>
      </c>
      <c r="I34" s="19" t="s">
        <v>365</v>
      </c>
      <c r="J34" s="19" t="s">
        <v>386</v>
      </c>
      <c r="K34" s="19" t="s">
        <v>387</v>
      </c>
      <c r="L34" s="19" t="s">
        <v>95</v>
      </c>
      <c r="M34" s="19" t="s">
        <v>100</v>
      </c>
      <c r="N34" s="19" t="s">
        <v>367</v>
      </c>
      <c r="O34" s="19"/>
    </row>
    <row r="35" spans="1:15" x14ac:dyDescent="0.25">
      <c r="A35" s="19">
        <v>237934</v>
      </c>
      <c r="B35" s="19" t="s">
        <v>375</v>
      </c>
      <c r="C35" s="19" t="s">
        <v>388</v>
      </c>
      <c r="D35" s="19" t="s">
        <v>30</v>
      </c>
      <c r="E35" s="20">
        <v>43206</v>
      </c>
      <c r="F35" s="19"/>
      <c r="G35" s="33">
        <v>136809</v>
      </c>
      <c r="H35" s="19" t="s">
        <v>31</v>
      </c>
      <c r="I35" s="19" t="s">
        <v>365</v>
      </c>
      <c r="J35" s="19" t="s">
        <v>253</v>
      </c>
      <c r="K35" s="19" t="s">
        <v>389</v>
      </c>
      <c r="L35" s="19" t="s">
        <v>96</v>
      </c>
      <c r="M35" s="19" t="s">
        <v>100</v>
      </c>
      <c r="N35" s="19" t="s">
        <v>367</v>
      </c>
      <c r="O35" s="19"/>
    </row>
    <row r="36" spans="1:15" x14ac:dyDescent="0.25">
      <c r="A36" s="19">
        <v>238160</v>
      </c>
      <c r="B36" s="19" t="s">
        <v>375</v>
      </c>
      <c r="C36" s="19" t="s">
        <v>390</v>
      </c>
      <c r="D36" s="19" t="s">
        <v>30</v>
      </c>
      <c r="E36" s="20">
        <v>43208</v>
      </c>
      <c r="F36" s="19"/>
      <c r="G36" s="33">
        <v>204200</v>
      </c>
      <c r="H36" s="19" t="s">
        <v>31</v>
      </c>
      <c r="I36" s="19" t="s">
        <v>365</v>
      </c>
      <c r="J36" s="19" t="s">
        <v>391</v>
      </c>
      <c r="K36" s="19" t="s">
        <v>392</v>
      </c>
      <c r="L36" s="19" t="s">
        <v>69</v>
      </c>
      <c r="M36" s="19" t="s">
        <v>100</v>
      </c>
      <c r="N36" s="19" t="s">
        <v>367</v>
      </c>
      <c r="O36" s="19"/>
    </row>
    <row r="37" spans="1:15" x14ac:dyDescent="0.25">
      <c r="A37" s="19">
        <v>240838</v>
      </c>
      <c r="B37" s="19" t="s">
        <v>393</v>
      </c>
      <c r="C37" s="19" t="s">
        <v>394</v>
      </c>
      <c r="D37" s="19" t="s">
        <v>30</v>
      </c>
      <c r="E37" s="20">
        <v>43242</v>
      </c>
      <c r="F37" s="19"/>
      <c r="G37" s="33">
        <v>55046</v>
      </c>
      <c r="H37" s="19" t="s">
        <v>31</v>
      </c>
      <c r="I37" s="19" t="s">
        <v>365</v>
      </c>
      <c r="J37" s="19" t="s">
        <v>270</v>
      </c>
      <c r="K37" s="19" t="s">
        <v>395</v>
      </c>
      <c r="L37" s="19" t="s">
        <v>69</v>
      </c>
      <c r="M37" s="19" t="s">
        <v>100</v>
      </c>
      <c r="N37" s="19" t="s">
        <v>367</v>
      </c>
      <c r="O37" s="19"/>
    </row>
    <row r="38" spans="1:15" x14ac:dyDescent="0.25">
      <c r="A38" s="19">
        <v>239569</v>
      </c>
      <c r="B38" s="19" t="s">
        <v>200</v>
      </c>
      <c r="C38" s="19" t="s">
        <v>396</v>
      </c>
      <c r="D38" s="19" t="s">
        <v>30</v>
      </c>
      <c r="E38" s="20">
        <v>43227</v>
      </c>
      <c r="F38" s="19"/>
      <c r="G38" s="33">
        <v>57440</v>
      </c>
      <c r="H38" s="19" t="s">
        <v>31</v>
      </c>
      <c r="I38" s="19" t="s">
        <v>365</v>
      </c>
      <c r="J38" s="19" t="s">
        <v>253</v>
      </c>
      <c r="K38" s="19" t="s">
        <v>397</v>
      </c>
      <c r="L38" s="19" t="s">
        <v>96</v>
      </c>
      <c r="M38" s="19" t="s">
        <v>100</v>
      </c>
      <c r="N38" s="19" t="s">
        <v>367</v>
      </c>
      <c r="O38" s="19"/>
    </row>
    <row r="39" spans="1:15" s="47" customFormat="1" ht="12.75" x14ac:dyDescent="0.2">
      <c r="A39" s="44" t="s">
        <v>398</v>
      </c>
      <c r="B39" s="44" t="s">
        <v>357</v>
      </c>
      <c r="C39" s="44" t="s">
        <v>399</v>
      </c>
      <c r="D39" s="44" t="s">
        <v>359</v>
      </c>
      <c r="E39" s="45">
        <v>43441</v>
      </c>
      <c r="F39" s="44"/>
      <c r="G39" s="46">
        <v>1000000</v>
      </c>
      <c r="H39" s="44" t="s">
        <v>31</v>
      </c>
      <c r="I39" s="44" t="s">
        <v>365</v>
      </c>
      <c r="J39" s="44" t="s">
        <v>400</v>
      </c>
      <c r="K39" s="44" t="s">
        <v>398</v>
      </c>
      <c r="L39" s="44" t="s">
        <v>362</v>
      </c>
      <c r="M39" s="44" t="s">
        <v>100</v>
      </c>
      <c r="N39" s="44" t="s">
        <v>367</v>
      </c>
      <c r="O39" s="44"/>
    </row>
    <row r="41" spans="1:15" x14ac:dyDescent="0.25">
      <c r="A41" s="19">
        <v>249904</v>
      </c>
      <c r="B41" s="19" t="s">
        <v>401</v>
      </c>
      <c r="C41" s="19" t="s">
        <v>402</v>
      </c>
      <c r="D41" s="19" t="s">
        <v>30</v>
      </c>
      <c r="E41" s="20">
        <v>43328</v>
      </c>
      <c r="F41" s="19"/>
      <c r="G41" s="33">
        <v>223120</v>
      </c>
      <c r="H41" s="19" t="s">
        <v>31</v>
      </c>
      <c r="I41" s="19" t="s">
        <v>403</v>
      </c>
      <c r="J41" s="19" t="s">
        <v>404</v>
      </c>
      <c r="K41" s="19" t="s">
        <v>405</v>
      </c>
      <c r="L41" s="19" t="s">
        <v>96</v>
      </c>
      <c r="M41" s="19" t="s">
        <v>100</v>
      </c>
      <c r="N41" s="19" t="s">
        <v>406</v>
      </c>
      <c r="O41" s="19"/>
    </row>
    <row r="42" spans="1:15" s="47" customFormat="1" ht="12.75" x14ac:dyDescent="0.2">
      <c r="A42" s="44" t="s">
        <v>407</v>
      </c>
      <c r="B42" s="44" t="s">
        <v>357</v>
      </c>
      <c r="C42" s="44" t="s">
        <v>408</v>
      </c>
      <c r="D42" s="44" t="s">
        <v>359</v>
      </c>
      <c r="E42" s="45">
        <v>43495</v>
      </c>
      <c r="F42" s="44"/>
      <c r="G42" s="46">
        <v>223120</v>
      </c>
      <c r="H42" s="44" t="s">
        <v>31</v>
      </c>
      <c r="I42" s="44" t="s">
        <v>403</v>
      </c>
      <c r="J42" s="44" t="s">
        <v>409</v>
      </c>
      <c r="K42" s="44" t="s">
        <v>407</v>
      </c>
      <c r="L42" s="44" t="s">
        <v>362</v>
      </c>
      <c r="M42" s="44" t="s">
        <v>100</v>
      </c>
      <c r="N42" s="44" t="s">
        <v>406</v>
      </c>
      <c r="O42" s="44"/>
    </row>
    <row r="44" spans="1:15" x14ac:dyDescent="0.25">
      <c r="A44" s="19">
        <v>257341</v>
      </c>
      <c r="B44" s="19" t="s">
        <v>188</v>
      </c>
      <c r="C44" s="19" t="s">
        <v>410</v>
      </c>
      <c r="D44" s="19" t="s">
        <v>30</v>
      </c>
      <c r="E44" s="20">
        <v>43433</v>
      </c>
      <c r="F44" s="19"/>
      <c r="G44" s="33">
        <v>51300</v>
      </c>
      <c r="H44" s="19" t="s">
        <v>31</v>
      </c>
      <c r="I44" s="19" t="s">
        <v>411</v>
      </c>
      <c r="J44" s="19" t="s">
        <v>412</v>
      </c>
      <c r="K44" s="19" t="s">
        <v>413</v>
      </c>
      <c r="L44" s="19" t="s">
        <v>414</v>
      </c>
      <c r="M44" s="19" t="s">
        <v>101</v>
      </c>
      <c r="N44" s="19" t="s">
        <v>415</v>
      </c>
      <c r="O44" s="19"/>
    </row>
    <row r="45" spans="1:15" s="47" customFormat="1" ht="12.75" x14ac:dyDescent="0.2">
      <c r="A45" s="44" t="s">
        <v>416</v>
      </c>
      <c r="B45" s="44" t="s">
        <v>417</v>
      </c>
      <c r="C45" s="44" t="s">
        <v>418</v>
      </c>
      <c r="D45" s="44" t="s">
        <v>359</v>
      </c>
      <c r="E45" s="45">
        <v>43503</v>
      </c>
      <c r="F45" s="44"/>
      <c r="G45" s="46">
        <v>51300</v>
      </c>
      <c r="H45" s="44" t="s">
        <v>31</v>
      </c>
      <c r="I45" s="44" t="s">
        <v>411</v>
      </c>
      <c r="J45" s="44" t="s">
        <v>419</v>
      </c>
      <c r="K45" s="44" t="s">
        <v>416</v>
      </c>
      <c r="L45" s="44" t="s">
        <v>420</v>
      </c>
      <c r="M45" s="44" t="s">
        <v>100</v>
      </c>
      <c r="N45" s="44" t="s">
        <v>415</v>
      </c>
      <c r="O45" s="44"/>
    </row>
    <row r="47" spans="1:15" x14ac:dyDescent="0.25">
      <c r="A47" s="19">
        <v>250171</v>
      </c>
      <c r="B47" s="19" t="s">
        <v>185</v>
      </c>
      <c r="C47" s="19" t="s">
        <v>421</v>
      </c>
      <c r="D47" s="19" t="s">
        <v>30</v>
      </c>
      <c r="E47" s="20">
        <v>43346</v>
      </c>
      <c r="F47" s="19"/>
      <c r="G47" s="33">
        <v>163690</v>
      </c>
      <c r="H47" s="19" t="s">
        <v>31</v>
      </c>
      <c r="I47" s="19" t="s">
        <v>422</v>
      </c>
      <c r="J47" s="19" t="s">
        <v>263</v>
      </c>
      <c r="K47" s="19" t="s">
        <v>423</v>
      </c>
      <c r="L47" s="19" t="s">
        <v>86</v>
      </c>
      <c r="M47" s="19" t="s">
        <v>100</v>
      </c>
      <c r="N47" s="19" t="s">
        <v>424</v>
      </c>
      <c r="O47" s="19"/>
    </row>
    <row r="48" spans="1:15" x14ac:dyDescent="0.25">
      <c r="A48" s="19">
        <v>250310</v>
      </c>
      <c r="B48" s="19" t="s">
        <v>185</v>
      </c>
      <c r="C48" s="19" t="s">
        <v>425</v>
      </c>
      <c r="D48" s="19" t="s">
        <v>30</v>
      </c>
      <c r="E48" s="20">
        <v>43347</v>
      </c>
      <c r="F48" s="19"/>
      <c r="G48" s="33">
        <v>142048</v>
      </c>
      <c r="H48" s="19" t="s">
        <v>31</v>
      </c>
      <c r="I48" s="19" t="s">
        <v>422</v>
      </c>
      <c r="J48" s="19" t="s">
        <v>263</v>
      </c>
      <c r="K48" s="19" t="s">
        <v>426</v>
      </c>
      <c r="L48" s="19" t="s">
        <v>86</v>
      </c>
      <c r="M48" s="19" t="s">
        <v>100</v>
      </c>
      <c r="N48" s="19" t="s">
        <v>424</v>
      </c>
      <c r="O48" s="19"/>
    </row>
    <row r="49" spans="1:15" x14ac:dyDescent="0.25">
      <c r="A49" s="19">
        <v>251782</v>
      </c>
      <c r="B49" s="19" t="s">
        <v>185</v>
      </c>
      <c r="C49" s="19" t="s">
        <v>186</v>
      </c>
      <c r="D49" s="19" t="s">
        <v>30</v>
      </c>
      <c r="E49" s="20">
        <v>43366</v>
      </c>
      <c r="F49" s="19"/>
      <c r="G49" s="33">
        <v>422346</v>
      </c>
      <c r="H49" s="19" t="s">
        <v>31</v>
      </c>
      <c r="I49" s="19" t="s">
        <v>422</v>
      </c>
      <c r="J49" s="19" t="s">
        <v>253</v>
      </c>
      <c r="K49" s="19" t="s">
        <v>187</v>
      </c>
      <c r="L49" s="19" t="s">
        <v>96</v>
      </c>
      <c r="M49" s="19" t="s">
        <v>100</v>
      </c>
      <c r="N49" s="19" t="s">
        <v>424</v>
      </c>
      <c r="O49" s="19"/>
    </row>
    <row r="50" spans="1:15" x14ac:dyDescent="0.25">
      <c r="A50" s="19">
        <v>256159</v>
      </c>
      <c r="B50" s="19" t="s">
        <v>214</v>
      </c>
      <c r="C50" s="19" t="s">
        <v>215</v>
      </c>
      <c r="D50" s="19" t="s">
        <v>68</v>
      </c>
      <c r="E50" s="20">
        <v>43503</v>
      </c>
      <c r="F50" s="19"/>
      <c r="G50" s="33">
        <v>30786</v>
      </c>
      <c r="H50" s="19" t="s">
        <v>31</v>
      </c>
      <c r="I50" s="19" t="s">
        <v>422</v>
      </c>
      <c r="J50" s="19" t="s">
        <v>427</v>
      </c>
      <c r="K50" s="19" t="s">
        <v>217</v>
      </c>
      <c r="L50" s="19" t="s">
        <v>99</v>
      </c>
      <c r="M50" s="19" t="s">
        <v>100</v>
      </c>
      <c r="N50" s="19" t="s">
        <v>424</v>
      </c>
      <c r="O50" s="19"/>
    </row>
    <row r="51" spans="1:15" x14ac:dyDescent="0.25">
      <c r="A51" s="19">
        <v>255489</v>
      </c>
      <c r="B51" s="19" t="s">
        <v>188</v>
      </c>
      <c r="C51" s="19" t="s">
        <v>428</v>
      </c>
      <c r="D51" s="19" t="s">
        <v>30</v>
      </c>
      <c r="E51" s="20">
        <v>43410</v>
      </c>
      <c r="F51" s="19"/>
      <c r="G51" s="33">
        <v>85200</v>
      </c>
      <c r="H51" s="19" t="s">
        <v>31</v>
      </c>
      <c r="I51" s="19" t="s">
        <v>422</v>
      </c>
      <c r="J51" s="19" t="s">
        <v>276</v>
      </c>
      <c r="K51" s="19" t="s">
        <v>429</v>
      </c>
      <c r="L51" s="19" t="s">
        <v>86</v>
      </c>
      <c r="M51" s="19" t="s">
        <v>100</v>
      </c>
      <c r="N51" s="19" t="s">
        <v>424</v>
      </c>
      <c r="O51" s="19"/>
    </row>
    <row r="52" spans="1:15" x14ac:dyDescent="0.25">
      <c r="A52" s="19">
        <v>255826</v>
      </c>
      <c r="B52" s="19" t="s">
        <v>188</v>
      </c>
      <c r="C52" s="19" t="s">
        <v>430</v>
      </c>
      <c r="D52" s="19" t="s">
        <v>30</v>
      </c>
      <c r="E52" s="20">
        <v>43414</v>
      </c>
      <c r="F52" s="19"/>
      <c r="G52" s="33">
        <v>263065</v>
      </c>
      <c r="H52" s="19" t="s">
        <v>31</v>
      </c>
      <c r="I52" s="19" t="s">
        <v>422</v>
      </c>
      <c r="J52" s="19" t="s">
        <v>377</v>
      </c>
      <c r="K52" s="19" t="s">
        <v>431</v>
      </c>
      <c r="L52" s="19" t="s">
        <v>99</v>
      </c>
      <c r="M52" s="19" t="s">
        <v>100</v>
      </c>
      <c r="N52" s="19" t="s">
        <v>424</v>
      </c>
      <c r="O52" s="19"/>
    </row>
    <row r="53" spans="1:15" x14ac:dyDescent="0.25">
      <c r="A53" s="19">
        <v>256329</v>
      </c>
      <c r="B53" s="19" t="s">
        <v>188</v>
      </c>
      <c r="C53" s="19" t="s">
        <v>189</v>
      </c>
      <c r="D53" s="19" t="s">
        <v>30</v>
      </c>
      <c r="E53" s="20">
        <v>43420</v>
      </c>
      <c r="F53" s="19"/>
      <c r="G53" s="33">
        <v>97164</v>
      </c>
      <c r="H53" s="19" t="s">
        <v>31</v>
      </c>
      <c r="I53" s="19" t="s">
        <v>422</v>
      </c>
      <c r="J53" s="19" t="s">
        <v>432</v>
      </c>
      <c r="K53" s="19" t="s">
        <v>190</v>
      </c>
      <c r="L53" s="19" t="s">
        <v>89</v>
      </c>
      <c r="M53" s="19" t="s">
        <v>100</v>
      </c>
      <c r="N53" s="19" t="s">
        <v>424</v>
      </c>
      <c r="O53" s="19"/>
    </row>
    <row r="54" spans="1:15" x14ac:dyDescent="0.25">
      <c r="A54" s="19">
        <v>257104</v>
      </c>
      <c r="B54" s="19" t="s">
        <v>188</v>
      </c>
      <c r="C54" s="19" t="s">
        <v>433</v>
      </c>
      <c r="D54" s="19" t="s">
        <v>30</v>
      </c>
      <c r="E54" s="20">
        <v>43430</v>
      </c>
      <c r="F54" s="19"/>
      <c r="G54" s="33">
        <v>55870</v>
      </c>
      <c r="H54" s="19" t="s">
        <v>31</v>
      </c>
      <c r="I54" s="19" t="s">
        <v>422</v>
      </c>
      <c r="J54" s="19" t="s">
        <v>434</v>
      </c>
      <c r="K54" s="19" t="s">
        <v>435</v>
      </c>
      <c r="L54" s="19" t="s">
        <v>86</v>
      </c>
      <c r="M54" s="19" t="s">
        <v>100</v>
      </c>
      <c r="N54" s="19" t="s">
        <v>424</v>
      </c>
      <c r="O54" s="19"/>
    </row>
    <row r="55" spans="1:15" s="47" customFormat="1" ht="12.75" x14ac:dyDescent="0.2">
      <c r="A55" s="44" t="s">
        <v>436</v>
      </c>
      <c r="B55" s="44" t="s">
        <v>357</v>
      </c>
      <c r="C55" s="44" t="s">
        <v>437</v>
      </c>
      <c r="D55" s="44" t="s">
        <v>359</v>
      </c>
      <c r="E55" s="45">
        <v>43503</v>
      </c>
      <c r="F55" s="44"/>
      <c r="G55" s="46">
        <v>1260169</v>
      </c>
      <c r="H55" s="44" t="s">
        <v>31</v>
      </c>
      <c r="I55" s="44" t="s">
        <v>422</v>
      </c>
      <c r="J55" s="44" t="s">
        <v>419</v>
      </c>
      <c r="K55" s="44" t="s">
        <v>436</v>
      </c>
      <c r="L55" s="44" t="s">
        <v>362</v>
      </c>
      <c r="M55" s="44" t="s">
        <v>100</v>
      </c>
      <c r="N55" s="44" t="s">
        <v>424</v>
      </c>
      <c r="O55" s="44"/>
    </row>
    <row r="57" spans="1:15" s="72" customFormat="1" ht="12.75" x14ac:dyDescent="0.2">
      <c r="A57" s="72">
        <v>256159</v>
      </c>
      <c r="B57" s="72" t="s">
        <v>214</v>
      </c>
      <c r="C57" s="72" t="s">
        <v>215</v>
      </c>
      <c r="D57" s="72" t="s">
        <v>68</v>
      </c>
      <c r="E57" s="73">
        <v>43503</v>
      </c>
      <c r="G57" s="74">
        <v>68084</v>
      </c>
      <c r="H57" s="72" t="s">
        <v>31</v>
      </c>
      <c r="I57" s="72" t="s">
        <v>629</v>
      </c>
      <c r="J57" s="72" t="s">
        <v>216</v>
      </c>
      <c r="K57" s="72" t="s">
        <v>217</v>
      </c>
      <c r="L57" s="72" t="s">
        <v>99</v>
      </c>
      <c r="M57" s="72" t="s">
        <v>100</v>
      </c>
      <c r="N57" s="72" t="s">
        <v>643</v>
      </c>
    </row>
    <row r="58" spans="1:15" s="72" customFormat="1" ht="12.75" x14ac:dyDescent="0.2">
      <c r="A58" s="72">
        <v>258654</v>
      </c>
      <c r="B58" s="72" t="s">
        <v>289</v>
      </c>
      <c r="C58" s="72" t="s">
        <v>290</v>
      </c>
      <c r="D58" s="72" t="s">
        <v>30</v>
      </c>
      <c r="E58" s="73">
        <v>43451</v>
      </c>
      <c r="G58" s="74">
        <v>415424</v>
      </c>
      <c r="H58" s="72" t="s">
        <v>31</v>
      </c>
      <c r="I58" s="72" t="s">
        <v>629</v>
      </c>
      <c r="J58" s="72" t="s">
        <v>291</v>
      </c>
      <c r="K58" s="72" t="s">
        <v>292</v>
      </c>
      <c r="L58" s="72" t="s">
        <v>69</v>
      </c>
      <c r="M58" s="72" t="s">
        <v>100</v>
      </c>
      <c r="N58" s="72" t="s">
        <v>643</v>
      </c>
    </row>
    <row r="59" spans="1:15" s="72" customFormat="1" ht="12.75" x14ac:dyDescent="0.2">
      <c r="A59" s="72">
        <v>258756</v>
      </c>
      <c r="B59" s="72" t="s">
        <v>289</v>
      </c>
      <c r="C59" s="72" t="s">
        <v>293</v>
      </c>
      <c r="D59" s="72" t="s">
        <v>30</v>
      </c>
      <c r="E59" s="73">
        <v>43453</v>
      </c>
      <c r="G59" s="74">
        <v>291060</v>
      </c>
      <c r="H59" s="72" t="s">
        <v>31</v>
      </c>
      <c r="I59" s="72" t="s">
        <v>629</v>
      </c>
      <c r="J59" s="72" t="s">
        <v>294</v>
      </c>
      <c r="K59" s="72" t="s">
        <v>295</v>
      </c>
      <c r="L59" s="72" t="s">
        <v>86</v>
      </c>
      <c r="M59" s="72" t="s">
        <v>100</v>
      </c>
      <c r="N59" s="72" t="s">
        <v>643</v>
      </c>
    </row>
    <row r="60" spans="1:15" s="72" customFormat="1" ht="12.75" x14ac:dyDescent="0.2">
      <c r="A60" s="72">
        <v>257781</v>
      </c>
      <c r="B60" s="72" t="s">
        <v>296</v>
      </c>
      <c r="C60" s="72" t="s">
        <v>297</v>
      </c>
      <c r="D60" s="72" t="s">
        <v>30</v>
      </c>
      <c r="E60" s="73">
        <v>43439</v>
      </c>
      <c r="G60" s="74">
        <v>51300</v>
      </c>
      <c r="H60" s="72" t="s">
        <v>31</v>
      </c>
      <c r="I60" s="72" t="s">
        <v>629</v>
      </c>
      <c r="J60" s="72" t="s">
        <v>298</v>
      </c>
      <c r="K60" s="72" t="s">
        <v>299</v>
      </c>
      <c r="L60" s="72" t="s">
        <v>86</v>
      </c>
      <c r="M60" s="72" t="s">
        <v>100</v>
      </c>
      <c r="N60" s="72" t="s">
        <v>643</v>
      </c>
    </row>
    <row r="61" spans="1:15" s="72" customFormat="1" ht="12.75" x14ac:dyDescent="0.2">
      <c r="A61" s="72">
        <v>244189</v>
      </c>
      <c r="B61" s="72" t="s">
        <v>250</v>
      </c>
      <c r="C61" s="72" t="s">
        <v>644</v>
      </c>
      <c r="D61" s="72" t="s">
        <v>68</v>
      </c>
      <c r="E61" s="73">
        <v>43531</v>
      </c>
      <c r="G61" s="74">
        <v>15886</v>
      </c>
      <c r="H61" s="72" t="s">
        <v>31</v>
      </c>
      <c r="I61" s="72" t="s">
        <v>629</v>
      </c>
      <c r="J61" s="72" t="s">
        <v>645</v>
      </c>
      <c r="K61" s="72" t="s">
        <v>255</v>
      </c>
      <c r="L61" s="72" t="s">
        <v>86</v>
      </c>
      <c r="M61" s="72" t="s">
        <v>100</v>
      </c>
      <c r="N61" s="72" t="s">
        <v>643</v>
      </c>
    </row>
    <row r="62" spans="1:15" s="72" customFormat="1" ht="12.75" x14ac:dyDescent="0.2">
      <c r="A62" s="72">
        <v>244580</v>
      </c>
      <c r="B62" s="72" t="s">
        <v>250</v>
      </c>
      <c r="C62" s="72" t="s">
        <v>646</v>
      </c>
      <c r="D62" s="72" t="s">
        <v>68</v>
      </c>
      <c r="E62" s="73">
        <v>43654</v>
      </c>
      <c r="G62" s="74">
        <v>79512</v>
      </c>
      <c r="H62" s="72" t="s">
        <v>31</v>
      </c>
      <c r="I62" s="72" t="s">
        <v>629</v>
      </c>
      <c r="J62" s="72" t="s">
        <v>647</v>
      </c>
      <c r="K62" s="72" t="s">
        <v>259</v>
      </c>
      <c r="L62" s="72" t="s">
        <v>86</v>
      </c>
      <c r="M62" s="72" t="s">
        <v>100</v>
      </c>
      <c r="N62" s="72" t="s">
        <v>643</v>
      </c>
    </row>
    <row r="63" spans="1:15" s="72" customFormat="1" ht="12.75" x14ac:dyDescent="0.2">
      <c r="A63" s="72">
        <v>244463</v>
      </c>
      <c r="B63" s="72" t="s">
        <v>250</v>
      </c>
      <c r="C63" s="72" t="s">
        <v>256</v>
      </c>
      <c r="D63" s="72" t="s">
        <v>30</v>
      </c>
      <c r="E63" s="73">
        <v>43287</v>
      </c>
      <c r="G63" s="74">
        <v>57940</v>
      </c>
      <c r="H63" s="72" t="s">
        <v>31</v>
      </c>
      <c r="I63" s="72" t="s">
        <v>629</v>
      </c>
      <c r="J63" s="72" t="s">
        <v>257</v>
      </c>
      <c r="K63" s="72" t="s">
        <v>258</v>
      </c>
      <c r="L63" s="72" t="s">
        <v>99</v>
      </c>
      <c r="M63" s="72" t="s">
        <v>100</v>
      </c>
      <c r="N63" s="72" t="s">
        <v>643</v>
      </c>
    </row>
    <row r="64" spans="1:15" s="72" customFormat="1" ht="12.75" x14ac:dyDescent="0.2">
      <c r="A64" s="72">
        <v>245264</v>
      </c>
      <c r="B64" s="72" t="s">
        <v>250</v>
      </c>
      <c r="C64" s="72" t="s">
        <v>260</v>
      </c>
      <c r="D64" s="72" t="s">
        <v>30</v>
      </c>
      <c r="E64" s="73">
        <v>43299</v>
      </c>
      <c r="G64" s="74">
        <v>413394</v>
      </c>
      <c r="H64" s="72" t="s">
        <v>31</v>
      </c>
      <c r="I64" s="72" t="s">
        <v>629</v>
      </c>
      <c r="J64" s="72" t="s">
        <v>253</v>
      </c>
      <c r="K64" s="72" t="s">
        <v>261</v>
      </c>
      <c r="L64" s="72" t="s">
        <v>96</v>
      </c>
      <c r="M64" s="72" t="s">
        <v>100</v>
      </c>
      <c r="N64" s="72" t="s">
        <v>643</v>
      </c>
    </row>
    <row r="65" spans="1:14" s="72" customFormat="1" ht="12.75" x14ac:dyDescent="0.2">
      <c r="A65" s="72">
        <v>245672</v>
      </c>
      <c r="B65" s="72" t="s">
        <v>250</v>
      </c>
      <c r="C65" s="72" t="s">
        <v>262</v>
      </c>
      <c r="D65" s="72" t="s">
        <v>30</v>
      </c>
      <c r="E65" s="73">
        <v>43303</v>
      </c>
      <c r="G65" s="74">
        <v>207720</v>
      </c>
      <c r="H65" s="72" t="s">
        <v>31</v>
      </c>
      <c r="I65" s="72" t="s">
        <v>629</v>
      </c>
      <c r="J65" s="72" t="s">
        <v>263</v>
      </c>
      <c r="K65" s="72" t="s">
        <v>264</v>
      </c>
      <c r="L65" s="72" t="s">
        <v>86</v>
      </c>
      <c r="M65" s="72" t="s">
        <v>100</v>
      </c>
      <c r="N65" s="72" t="s">
        <v>643</v>
      </c>
    </row>
    <row r="66" spans="1:14" s="72" customFormat="1" ht="12.75" x14ac:dyDescent="0.2">
      <c r="A66" s="72">
        <v>247636</v>
      </c>
      <c r="B66" s="72" t="s">
        <v>265</v>
      </c>
      <c r="C66" s="72" t="s">
        <v>266</v>
      </c>
      <c r="D66" s="72" t="s">
        <v>30</v>
      </c>
      <c r="E66" s="73">
        <v>43324</v>
      </c>
      <c r="G66" s="74">
        <v>167225</v>
      </c>
      <c r="H66" s="72" t="s">
        <v>31</v>
      </c>
      <c r="I66" s="72" t="s">
        <v>629</v>
      </c>
      <c r="J66" s="72" t="s">
        <v>267</v>
      </c>
      <c r="K66" s="72" t="s">
        <v>268</v>
      </c>
      <c r="L66" s="72" t="s">
        <v>96</v>
      </c>
      <c r="M66" s="72" t="s">
        <v>100</v>
      </c>
      <c r="N66" s="72" t="s">
        <v>643</v>
      </c>
    </row>
    <row r="67" spans="1:14" s="72" customFormat="1" ht="12.75" x14ac:dyDescent="0.2">
      <c r="A67" s="72">
        <v>247355</v>
      </c>
      <c r="B67" s="72" t="s">
        <v>265</v>
      </c>
      <c r="C67" s="72" t="s">
        <v>269</v>
      </c>
      <c r="D67" s="72" t="s">
        <v>30</v>
      </c>
      <c r="E67" s="73">
        <v>43321</v>
      </c>
      <c r="G67" s="74">
        <v>178460</v>
      </c>
      <c r="H67" s="72" t="s">
        <v>31</v>
      </c>
      <c r="I67" s="72" t="s">
        <v>629</v>
      </c>
      <c r="J67" s="72" t="s">
        <v>270</v>
      </c>
      <c r="K67" s="72" t="s">
        <v>271</v>
      </c>
      <c r="L67" s="72" t="s">
        <v>69</v>
      </c>
      <c r="M67" s="72" t="s">
        <v>100</v>
      </c>
      <c r="N67" s="72" t="s">
        <v>643</v>
      </c>
    </row>
    <row r="68" spans="1:14" s="72" customFormat="1" ht="12.75" x14ac:dyDescent="0.2">
      <c r="A68" s="72">
        <v>248027</v>
      </c>
      <c r="B68" s="72" t="s">
        <v>202</v>
      </c>
      <c r="C68" s="72" t="s">
        <v>272</v>
      </c>
      <c r="D68" s="72" t="s">
        <v>30</v>
      </c>
      <c r="E68" s="73">
        <v>43327</v>
      </c>
      <c r="G68" s="74">
        <v>133060</v>
      </c>
      <c r="H68" s="72" t="s">
        <v>31</v>
      </c>
      <c r="I68" s="72" t="s">
        <v>629</v>
      </c>
      <c r="J68" s="72" t="s">
        <v>263</v>
      </c>
      <c r="K68" s="72" t="s">
        <v>273</v>
      </c>
      <c r="L68" s="72" t="s">
        <v>86</v>
      </c>
      <c r="M68" s="72" t="s">
        <v>100</v>
      </c>
      <c r="N68" s="72" t="s">
        <v>643</v>
      </c>
    </row>
    <row r="69" spans="1:14" s="72" customFormat="1" ht="12.75" x14ac:dyDescent="0.2">
      <c r="A69" s="72">
        <v>249164</v>
      </c>
      <c r="B69" s="72" t="s">
        <v>202</v>
      </c>
      <c r="C69" s="72" t="s">
        <v>203</v>
      </c>
      <c r="D69" s="72" t="s">
        <v>30</v>
      </c>
      <c r="E69" s="73">
        <v>43339</v>
      </c>
      <c r="G69" s="74">
        <v>117745</v>
      </c>
      <c r="H69" s="72" t="s">
        <v>31</v>
      </c>
      <c r="I69" s="72" t="s">
        <v>629</v>
      </c>
      <c r="J69" s="72" t="s">
        <v>274</v>
      </c>
      <c r="K69" s="72" t="s">
        <v>204</v>
      </c>
      <c r="L69" s="72" t="s">
        <v>86</v>
      </c>
      <c r="M69" s="72" t="s">
        <v>100</v>
      </c>
      <c r="N69" s="72" t="s">
        <v>643</v>
      </c>
    </row>
    <row r="70" spans="1:14" s="72" customFormat="1" ht="12.75" x14ac:dyDescent="0.2">
      <c r="A70" s="72">
        <v>249781</v>
      </c>
      <c r="B70" s="72" t="s">
        <v>202</v>
      </c>
      <c r="C70" s="72" t="s">
        <v>275</v>
      </c>
      <c r="D70" s="72" t="s">
        <v>30</v>
      </c>
      <c r="E70" s="73">
        <v>43343</v>
      </c>
      <c r="G70" s="74">
        <v>51300</v>
      </c>
      <c r="H70" s="72" t="s">
        <v>31</v>
      </c>
      <c r="I70" s="72" t="s">
        <v>629</v>
      </c>
      <c r="J70" s="72" t="s">
        <v>276</v>
      </c>
      <c r="K70" s="72" t="s">
        <v>277</v>
      </c>
      <c r="L70" s="72" t="s">
        <v>86</v>
      </c>
      <c r="M70" s="72" t="s">
        <v>100</v>
      </c>
      <c r="N70" s="72" t="s">
        <v>643</v>
      </c>
    </row>
    <row r="71" spans="1:14" s="72" customFormat="1" ht="12.75" x14ac:dyDescent="0.2">
      <c r="A71" s="72">
        <v>250167</v>
      </c>
      <c r="B71" s="72" t="s">
        <v>202</v>
      </c>
      <c r="C71" s="72" t="s">
        <v>205</v>
      </c>
      <c r="D71" s="72" t="s">
        <v>30</v>
      </c>
      <c r="E71" s="73">
        <v>43342</v>
      </c>
      <c r="G71" s="74">
        <v>198808</v>
      </c>
      <c r="H71" s="72" t="s">
        <v>31</v>
      </c>
      <c r="I71" s="72" t="s">
        <v>629</v>
      </c>
      <c r="J71" s="72" t="s">
        <v>263</v>
      </c>
      <c r="K71" s="72" t="s">
        <v>206</v>
      </c>
      <c r="L71" s="72" t="s">
        <v>86</v>
      </c>
      <c r="M71" s="72" t="s">
        <v>100</v>
      </c>
      <c r="N71" s="72" t="s">
        <v>643</v>
      </c>
    </row>
    <row r="72" spans="1:14" s="47" customFormat="1" ht="12.75" x14ac:dyDescent="0.2">
      <c r="A72" s="47" t="s">
        <v>648</v>
      </c>
      <c r="B72" s="47" t="s">
        <v>357</v>
      </c>
      <c r="C72" s="47" t="s">
        <v>649</v>
      </c>
      <c r="D72" s="47" t="s">
        <v>359</v>
      </c>
      <c r="E72" s="76">
        <v>43654</v>
      </c>
      <c r="G72" s="77">
        <v>2446918</v>
      </c>
      <c r="H72" s="47" t="s">
        <v>31</v>
      </c>
      <c r="I72" s="47" t="s">
        <v>629</v>
      </c>
      <c r="J72" s="47" t="s">
        <v>650</v>
      </c>
      <c r="K72" s="47" t="s">
        <v>648</v>
      </c>
      <c r="L72" s="47" t="s">
        <v>362</v>
      </c>
      <c r="M72" s="47" t="s">
        <v>100</v>
      </c>
      <c r="N72" s="47" t="s">
        <v>643</v>
      </c>
    </row>
    <row r="74" spans="1:14" s="72" customFormat="1" ht="12.75" x14ac:dyDescent="0.2">
      <c r="A74" s="72">
        <v>229437</v>
      </c>
      <c r="B74" s="72" t="s">
        <v>195</v>
      </c>
      <c r="C74" s="72" t="s">
        <v>227</v>
      </c>
      <c r="D74" s="72" t="s">
        <v>30</v>
      </c>
      <c r="E74" s="73">
        <v>43053</v>
      </c>
      <c r="G74" s="74">
        <v>79500</v>
      </c>
      <c r="H74" s="72" t="s">
        <v>31</v>
      </c>
      <c r="I74" s="72" t="s">
        <v>630</v>
      </c>
      <c r="J74" s="72" t="s">
        <v>225</v>
      </c>
      <c r="K74" s="72" t="s">
        <v>228</v>
      </c>
      <c r="L74" s="72" t="s">
        <v>87</v>
      </c>
      <c r="M74" s="72" t="s">
        <v>101</v>
      </c>
      <c r="N74" s="72" t="s">
        <v>651</v>
      </c>
    </row>
    <row r="75" spans="1:14" s="72" customFormat="1" ht="12.75" x14ac:dyDescent="0.2">
      <c r="A75" s="72">
        <v>229983</v>
      </c>
      <c r="B75" s="72" t="s">
        <v>229</v>
      </c>
      <c r="C75" s="72" t="s">
        <v>652</v>
      </c>
      <c r="D75" s="72" t="s">
        <v>30</v>
      </c>
      <c r="E75" s="73">
        <v>43089</v>
      </c>
      <c r="G75" s="74">
        <v>38920</v>
      </c>
      <c r="H75" s="72" t="s">
        <v>31</v>
      </c>
      <c r="I75" s="72" t="s">
        <v>630</v>
      </c>
      <c r="J75" s="72" t="s">
        <v>653</v>
      </c>
      <c r="K75" s="72" t="s">
        <v>230</v>
      </c>
      <c r="L75" s="72" t="s">
        <v>87</v>
      </c>
      <c r="M75" s="72" t="s">
        <v>101</v>
      </c>
      <c r="N75" s="72" t="s">
        <v>651</v>
      </c>
    </row>
    <row r="76" spans="1:14" s="47" customFormat="1" ht="12.75" x14ac:dyDescent="0.2">
      <c r="A76" s="47" t="s">
        <v>654</v>
      </c>
      <c r="B76" s="47" t="s">
        <v>655</v>
      </c>
      <c r="C76" s="47" t="s">
        <v>656</v>
      </c>
      <c r="D76" s="47" t="s">
        <v>359</v>
      </c>
      <c r="E76" s="76">
        <v>43685</v>
      </c>
      <c r="G76" s="77">
        <v>118420</v>
      </c>
      <c r="H76" s="47" t="s">
        <v>31</v>
      </c>
      <c r="I76" s="47" t="s">
        <v>630</v>
      </c>
      <c r="J76" s="47" t="s">
        <v>657</v>
      </c>
      <c r="K76" s="47" t="s">
        <v>654</v>
      </c>
      <c r="L76" s="47" t="s">
        <v>658</v>
      </c>
      <c r="M76" s="47" t="s">
        <v>100</v>
      </c>
      <c r="N76" s="47" t="s">
        <v>651</v>
      </c>
    </row>
    <row r="78" spans="1:14" s="72" customFormat="1" ht="12.75" x14ac:dyDescent="0.2">
      <c r="A78" s="72">
        <v>259965</v>
      </c>
      <c r="B78" s="72" t="s">
        <v>659</v>
      </c>
      <c r="C78" s="72" t="s">
        <v>660</v>
      </c>
      <c r="D78" s="72" t="s">
        <v>68</v>
      </c>
      <c r="E78" s="73">
        <v>43685</v>
      </c>
      <c r="G78" s="74">
        <v>48196</v>
      </c>
      <c r="H78" s="72" t="s">
        <v>31</v>
      </c>
      <c r="I78" s="72" t="s">
        <v>635</v>
      </c>
      <c r="J78" s="72" t="s">
        <v>661</v>
      </c>
      <c r="K78" s="72" t="s">
        <v>662</v>
      </c>
      <c r="L78" s="72" t="s">
        <v>86</v>
      </c>
      <c r="M78" s="72" t="s">
        <v>100</v>
      </c>
      <c r="N78" s="72" t="s">
        <v>663</v>
      </c>
    </row>
    <row r="79" spans="1:14" s="72" customFormat="1" ht="12.75" x14ac:dyDescent="0.2">
      <c r="A79" s="72">
        <v>262082</v>
      </c>
      <c r="B79" s="72" t="s">
        <v>659</v>
      </c>
      <c r="C79" s="72" t="s">
        <v>664</v>
      </c>
      <c r="D79" s="72" t="s">
        <v>30</v>
      </c>
      <c r="E79" s="73">
        <v>43495</v>
      </c>
      <c r="G79" s="74">
        <v>54400</v>
      </c>
      <c r="H79" s="72" t="s">
        <v>31</v>
      </c>
      <c r="I79" s="72" t="s">
        <v>635</v>
      </c>
      <c r="J79" s="72" t="s">
        <v>665</v>
      </c>
      <c r="K79" s="72" t="s">
        <v>666</v>
      </c>
      <c r="L79" s="72" t="s">
        <v>667</v>
      </c>
      <c r="M79" s="72" t="s">
        <v>100</v>
      </c>
      <c r="N79" s="72" t="s">
        <v>663</v>
      </c>
    </row>
    <row r="80" spans="1:14" s="72" customFormat="1" ht="12.75" x14ac:dyDescent="0.2">
      <c r="A80" s="72">
        <v>262956</v>
      </c>
      <c r="B80" s="72" t="s">
        <v>668</v>
      </c>
      <c r="C80" s="72" t="s">
        <v>669</v>
      </c>
      <c r="D80" s="72" t="s">
        <v>30</v>
      </c>
      <c r="E80" s="73">
        <v>43505</v>
      </c>
      <c r="G80" s="74">
        <v>653533</v>
      </c>
      <c r="H80" s="72" t="s">
        <v>31</v>
      </c>
      <c r="I80" s="72" t="s">
        <v>635</v>
      </c>
      <c r="J80" s="72" t="s">
        <v>276</v>
      </c>
      <c r="K80" s="72" t="s">
        <v>670</v>
      </c>
      <c r="L80" s="72" t="s">
        <v>86</v>
      </c>
      <c r="M80" s="72" t="s">
        <v>100</v>
      </c>
      <c r="N80" s="72" t="s">
        <v>663</v>
      </c>
    </row>
    <row r="81" spans="1:14" s="72" customFormat="1" ht="12.75" x14ac:dyDescent="0.2">
      <c r="A81" s="72">
        <v>268121</v>
      </c>
      <c r="B81" s="72" t="s">
        <v>521</v>
      </c>
      <c r="C81" s="72" t="s">
        <v>671</v>
      </c>
      <c r="D81" s="72" t="s">
        <v>30</v>
      </c>
      <c r="E81" s="73">
        <v>43566</v>
      </c>
      <c r="G81" s="74">
        <v>54400</v>
      </c>
      <c r="H81" s="72" t="s">
        <v>31</v>
      </c>
      <c r="I81" s="72" t="s">
        <v>635</v>
      </c>
      <c r="J81" s="72" t="s">
        <v>380</v>
      </c>
      <c r="K81" s="72" t="s">
        <v>672</v>
      </c>
      <c r="L81" s="72" t="s">
        <v>99</v>
      </c>
      <c r="M81" s="72" t="s">
        <v>100</v>
      </c>
      <c r="N81" s="72" t="s">
        <v>663</v>
      </c>
    </row>
    <row r="82" spans="1:14" s="72" customFormat="1" ht="12.75" x14ac:dyDescent="0.2">
      <c r="A82" s="72">
        <v>269652</v>
      </c>
      <c r="B82" s="72" t="s">
        <v>521</v>
      </c>
      <c r="C82" s="72" t="s">
        <v>673</v>
      </c>
      <c r="D82" s="72" t="s">
        <v>30</v>
      </c>
      <c r="E82" s="73">
        <v>43585</v>
      </c>
      <c r="G82" s="74">
        <v>71485</v>
      </c>
      <c r="H82" s="72" t="s">
        <v>31</v>
      </c>
      <c r="I82" s="72" t="s">
        <v>635</v>
      </c>
      <c r="J82" s="72" t="s">
        <v>377</v>
      </c>
      <c r="K82" s="72" t="s">
        <v>674</v>
      </c>
      <c r="L82" s="72" t="s">
        <v>99</v>
      </c>
      <c r="M82" s="72" t="s">
        <v>100</v>
      </c>
      <c r="N82" s="72" t="s">
        <v>663</v>
      </c>
    </row>
    <row r="83" spans="1:14" s="72" customFormat="1" ht="12.75" x14ac:dyDescent="0.2">
      <c r="A83" s="72">
        <v>244580</v>
      </c>
      <c r="B83" s="72" t="s">
        <v>250</v>
      </c>
      <c r="C83" s="72" t="s">
        <v>646</v>
      </c>
      <c r="D83" s="72" t="s">
        <v>68</v>
      </c>
      <c r="E83" s="73">
        <v>43654</v>
      </c>
      <c r="G83" s="74">
        <v>561897</v>
      </c>
      <c r="H83" s="72" t="s">
        <v>31</v>
      </c>
      <c r="I83" s="72" t="s">
        <v>635</v>
      </c>
      <c r="J83" s="72" t="s">
        <v>675</v>
      </c>
      <c r="K83" s="72" t="s">
        <v>259</v>
      </c>
      <c r="L83" s="72" t="s">
        <v>86</v>
      </c>
      <c r="M83" s="72" t="s">
        <v>100</v>
      </c>
      <c r="N83" s="72" t="s">
        <v>663</v>
      </c>
    </row>
    <row r="84" spans="1:14" s="47" customFormat="1" ht="12.75" x14ac:dyDescent="0.2">
      <c r="A84" s="47" t="s">
        <v>676</v>
      </c>
      <c r="B84" s="47" t="s">
        <v>357</v>
      </c>
      <c r="C84" s="47" t="s">
        <v>677</v>
      </c>
      <c r="D84" s="47" t="s">
        <v>359</v>
      </c>
      <c r="E84" s="76">
        <v>43685</v>
      </c>
      <c r="G84" s="77">
        <v>1443911</v>
      </c>
      <c r="H84" s="47" t="s">
        <v>31</v>
      </c>
      <c r="I84" s="47" t="s">
        <v>635</v>
      </c>
      <c r="J84" s="47" t="s">
        <v>657</v>
      </c>
      <c r="K84" s="47" t="s">
        <v>676</v>
      </c>
      <c r="L84" s="47" t="s">
        <v>362</v>
      </c>
      <c r="M84" s="47" t="s">
        <v>100</v>
      </c>
      <c r="N84" s="47" t="s">
        <v>663</v>
      </c>
    </row>
    <row r="86" spans="1:14" s="72" customFormat="1" ht="12.75" x14ac:dyDescent="0.2">
      <c r="A86" s="72">
        <v>259965</v>
      </c>
      <c r="B86" s="72" t="s">
        <v>659</v>
      </c>
      <c r="C86" s="72" t="s">
        <v>660</v>
      </c>
      <c r="D86" s="72" t="s">
        <v>68</v>
      </c>
      <c r="E86" s="73">
        <v>43685</v>
      </c>
      <c r="G86" s="74">
        <v>15544</v>
      </c>
      <c r="H86" s="72" t="s">
        <v>31</v>
      </c>
      <c r="I86" s="72" t="s">
        <v>633</v>
      </c>
      <c r="J86" s="72" t="s">
        <v>678</v>
      </c>
      <c r="K86" s="72" t="s">
        <v>662</v>
      </c>
      <c r="L86" s="72" t="s">
        <v>86</v>
      </c>
      <c r="M86" s="72" t="s">
        <v>100</v>
      </c>
      <c r="N86" s="72" t="s">
        <v>679</v>
      </c>
    </row>
    <row r="87" spans="1:14" s="72" customFormat="1" ht="12.75" x14ac:dyDescent="0.2">
      <c r="A87" s="72">
        <v>264537</v>
      </c>
      <c r="B87" s="72" t="s">
        <v>668</v>
      </c>
      <c r="C87" s="72" t="s">
        <v>680</v>
      </c>
      <c r="D87" s="72" t="s">
        <v>30</v>
      </c>
      <c r="E87" s="73">
        <v>43678</v>
      </c>
      <c r="G87" s="74">
        <v>292625</v>
      </c>
      <c r="H87" s="72" t="s">
        <v>31</v>
      </c>
      <c r="I87" s="72" t="s">
        <v>633</v>
      </c>
      <c r="J87" s="72" t="s">
        <v>263</v>
      </c>
      <c r="K87" s="72" t="s">
        <v>681</v>
      </c>
      <c r="L87" s="72" t="s">
        <v>86</v>
      </c>
      <c r="M87" s="72" t="s">
        <v>100</v>
      </c>
      <c r="N87" s="72" t="s">
        <v>679</v>
      </c>
    </row>
    <row r="88" spans="1:14" s="72" customFormat="1" ht="12.75" x14ac:dyDescent="0.2">
      <c r="A88" s="72">
        <v>268318</v>
      </c>
      <c r="B88" s="72" t="s">
        <v>521</v>
      </c>
      <c r="C88" s="72" t="s">
        <v>522</v>
      </c>
      <c r="D88" s="72" t="s">
        <v>30</v>
      </c>
      <c r="E88" s="73">
        <v>43678</v>
      </c>
      <c r="G88" s="74">
        <v>422315</v>
      </c>
      <c r="H88" s="72" t="s">
        <v>31</v>
      </c>
      <c r="I88" s="72" t="s">
        <v>633</v>
      </c>
      <c r="J88" s="72" t="s">
        <v>254</v>
      </c>
      <c r="K88" s="72" t="s">
        <v>524</v>
      </c>
      <c r="L88" s="72" t="s">
        <v>86</v>
      </c>
      <c r="M88" s="72" t="s">
        <v>100</v>
      </c>
      <c r="N88" s="72" t="s">
        <v>679</v>
      </c>
    </row>
    <row r="89" spans="1:14" s="72" customFormat="1" ht="12.75" x14ac:dyDescent="0.2">
      <c r="A89" s="72">
        <v>269358</v>
      </c>
      <c r="B89" s="72" t="s">
        <v>521</v>
      </c>
      <c r="C89" s="72" t="s">
        <v>525</v>
      </c>
      <c r="D89" s="72" t="s">
        <v>30</v>
      </c>
      <c r="E89" s="73">
        <v>43678</v>
      </c>
      <c r="G89" s="74">
        <v>278490</v>
      </c>
      <c r="H89" s="72" t="s">
        <v>31</v>
      </c>
      <c r="I89" s="72" t="s">
        <v>633</v>
      </c>
      <c r="J89" s="72" t="s">
        <v>254</v>
      </c>
      <c r="K89" s="72" t="s">
        <v>527</v>
      </c>
      <c r="L89" s="72" t="s">
        <v>86</v>
      </c>
      <c r="M89" s="72" t="s">
        <v>100</v>
      </c>
      <c r="N89" s="72" t="s">
        <v>679</v>
      </c>
    </row>
    <row r="90" spans="1:14" s="72" customFormat="1" ht="12.75" x14ac:dyDescent="0.2">
      <c r="A90" s="72">
        <v>269575</v>
      </c>
      <c r="B90" s="72" t="s">
        <v>521</v>
      </c>
      <c r="C90" s="72" t="s">
        <v>528</v>
      </c>
      <c r="D90" s="72" t="s">
        <v>30</v>
      </c>
      <c r="E90" s="73">
        <v>43678</v>
      </c>
      <c r="G90" s="74">
        <v>66650</v>
      </c>
      <c r="H90" s="72" t="s">
        <v>31</v>
      </c>
      <c r="I90" s="72" t="s">
        <v>633</v>
      </c>
      <c r="J90" s="72" t="s">
        <v>682</v>
      </c>
      <c r="K90" s="72" t="s">
        <v>530</v>
      </c>
      <c r="L90" s="72" t="s">
        <v>86</v>
      </c>
      <c r="M90" s="72" t="s">
        <v>100</v>
      </c>
      <c r="N90" s="72" t="s">
        <v>679</v>
      </c>
    </row>
    <row r="91" spans="1:14" s="72" customFormat="1" ht="12.75" x14ac:dyDescent="0.2">
      <c r="A91" s="72">
        <v>267804</v>
      </c>
      <c r="B91" s="72" t="s">
        <v>521</v>
      </c>
      <c r="C91" s="72" t="s">
        <v>683</v>
      </c>
      <c r="D91" s="72" t="s">
        <v>30</v>
      </c>
      <c r="E91" s="73">
        <v>43678</v>
      </c>
      <c r="G91" s="74">
        <v>164130</v>
      </c>
      <c r="H91" s="72" t="s">
        <v>31</v>
      </c>
      <c r="I91" s="72" t="s">
        <v>633</v>
      </c>
      <c r="J91" s="72" t="s">
        <v>274</v>
      </c>
      <c r="K91" s="72" t="s">
        <v>684</v>
      </c>
      <c r="L91" s="72" t="s">
        <v>86</v>
      </c>
      <c r="M91" s="72" t="s">
        <v>100</v>
      </c>
      <c r="N91" s="72" t="s">
        <v>679</v>
      </c>
    </row>
    <row r="92" spans="1:14" s="72" customFormat="1" ht="12.75" x14ac:dyDescent="0.2">
      <c r="A92" s="72">
        <v>269013</v>
      </c>
      <c r="B92" s="72" t="s">
        <v>521</v>
      </c>
      <c r="C92" s="72" t="s">
        <v>685</v>
      </c>
      <c r="D92" s="72" t="s">
        <v>30</v>
      </c>
      <c r="E92" s="73">
        <v>43570</v>
      </c>
      <c r="G92" s="74">
        <v>145750</v>
      </c>
      <c r="H92" s="72" t="s">
        <v>31</v>
      </c>
      <c r="I92" s="72" t="s">
        <v>633</v>
      </c>
      <c r="J92" s="72" t="s">
        <v>253</v>
      </c>
      <c r="K92" s="72" t="s">
        <v>686</v>
      </c>
      <c r="L92" s="72" t="s">
        <v>96</v>
      </c>
      <c r="M92" s="72" t="s">
        <v>100</v>
      </c>
      <c r="N92" s="72" t="s">
        <v>679</v>
      </c>
    </row>
    <row r="93" spans="1:14" s="72" customFormat="1" ht="12.75" x14ac:dyDescent="0.2">
      <c r="A93" s="72">
        <v>264832</v>
      </c>
      <c r="B93" s="72" t="s">
        <v>531</v>
      </c>
      <c r="C93" s="72" t="s">
        <v>532</v>
      </c>
      <c r="D93" s="72" t="s">
        <v>30</v>
      </c>
      <c r="E93" s="73">
        <v>43527</v>
      </c>
      <c r="G93" s="74">
        <v>147760</v>
      </c>
      <c r="H93" s="72" t="s">
        <v>31</v>
      </c>
      <c r="I93" s="72" t="s">
        <v>633</v>
      </c>
      <c r="J93" s="72" t="s">
        <v>687</v>
      </c>
      <c r="K93" s="72" t="s">
        <v>534</v>
      </c>
      <c r="L93" s="72" t="s">
        <v>86</v>
      </c>
      <c r="M93" s="72" t="s">
        <v>100</v>
      </c>
      <c r="N93" s="72" t="s">
        <v>679</v>
      </c>
    </row>
    <row r="94" spans="1:14" s="72" customFormat="1" ht="12.75" x14ac:dyDescent="0.2">
      <c r="A94" s="72">
        <v>264926</v>
      </c>
      <c r="B94" s="72" t="s">
        <v>531</v>
      </c>
      <c r="C94" s="72" t="s">
        <v>688</v>
      </c>
      <c r="D94" s="72" t="s">
        <v>30</v>
      </c>
      <c r="E94" s="73">
        <v>43529</v>
      </c>
      <c r="G94" s="74">
        <v>269821</v>
      </c>
      <c r="H94" s="72" t="s">
        <v>31</v>
      </c>
      <c r="I94" s="72" t="s">
        <v>633</v>
      </c>
      <c r="J94" s="72" t="s">
        <v>689</v>
      </c>
      <c r="K94" s="72" t="s">
        <v>690</v>
      </c>
      <c r="L94" s="72" t="s">
        <v>69</v>
      </c>
      <c r="M94" s="72" t="s">
        <v>100</v>
      </c>
      <c r="N94" s="72" t="s">
        <v>679</v>
      </c>
    </row>
    <row r="95" spans="1:14" s="72" customFormat="1" ht="12.75" x14ac:dyDescent="0.2">
      <c r="A95" s="72">
        <v>265623</v>
      </c>
      <c r="B95" s="72" t="s">
        <v>531</v>
      </c>
      <c r="C95" s="72" t="s">
        <v>691</v>
      </c>
      <c r="D95" s="72" t="s">
        <v>30</v>
      </c>
      <c r="E95" s="73">
        <v>43537</v>
      </c>
      <c r="G95" s="74">
        <v>54400</v>
      </c>
      <c r="H95" s="72" t="s">
        <v>31</v>
      </c>
      <c r="I95" s="72" t="s">
        <v>633</v>
      </c>
      <c r="J95" s="72" t="s">
        <v>692</v>
      </c>
      <c r="K95" s="72" t="s">
        <v>693</v>
      </c>
      <c r="L95" s="72" t="s">
        <v>96</v>
      </c>
      <c r="M95" s="72" t="s">
        <v>100</v>
      </c>
      <c r="N95" s="72" t="s">
        <v>679</v>
      </c>
    </row>
    <row r="96" spans="1:14" s="72" customFormat="1" ht="12.75" x14ac:dyDescent="0.2">
      <c r="A96" s="72">
        <v>266500</v>
      </c>
      <c r="B96" s="72" t="s">
        <v>531</v>
      </c>
      <c r="C96" s="72" t="s">
        <v>694</v>
      </c>
      <c r="D96" s="72" t="s">
        <v>30</v>
      </c>
      <c r="E96" s="73">
        <v>43538</v>
      </c>
      <c r="G96" s="74">
        <v>58970</v>
      </c>
      <c r="H96" s="72" t="s">
        <v>31</v>
      </c>
      <c r="I96" s="72" t="s">
        <v>633</v>
      </c>
      <c r="J96" s="72" t="s">
        <v>349</v>
      </c>
      <c r="K96" s="72" t="s">
        <v>695</v>
      </c>
      <c r="L96" s="72" t="s">
        <v>98</v>
      </c>
      <c r="M96" s="72" t="s">
        <v>100</v>
      </c>
      <c r="N96" s="72" t="s">
        <v>679</v>
      </c>
    </row>
    <row r="97" spans="1:14" s="72" customFormat="1" ht="12.75" x14ac:dyDescent="0.2">
      <c r="A97" s="72">
        <v>264905</v>
      </c>
      <c r="B97" s="72" t="s">
        <v>531</v>
      </c>
      <c r="C97" s="72" t="s">
        <v>696</v>
      </c>
      <c r="D97" s="72" t="s">
        <v>30</v>
      </c>
      <c r="E97" s="73">
        <v>43528</v>
      </c>
      <c r="G97" s="74">
        <v>54100</v>
      </c>
      <c r="H97" s="72" t="s">
        <v>31</v>
      </c>
      <c r="I97" s="72" t="s">
        <v>633</v>
      </c>
      <c r="J97" s="72" t="s">
        <v>274</v>
      </c>
      <c r="K97" s="72" t="s">
        <v>697</v>
      </c>
      <c r="L97" s="72" t="s">
        <v>86</v>
      </c>
      <c r="M97" s="72" t="s">
        <v>100</v>
      </c>
      <c r="N97" s="72" t="s">
        <v>679</v>
      </c>
    </row>
    <row r="98" spans="1:14" s="72" customFormat="1" ht="12.75" x14ac:dyDescent="0.2">
      <c r="A98" s="72">
        <v>266563</v>
      </c>
      <c r="B98" s="72" t="s">
        <v>531</v>
      </c>
      <c r="C98" s="72" t="s">
        <v>698</v>
      </c>
      <c r="D98" s="72" t="s">
        <v>30</v>
      </c>
      <c r="E98" s="73">
        <v>43548</v>
      </c>
      <c r="G98" s="74">
        <v>151720</v>
      </c>
      <c r="H98" s="72" t="s">
        <v>31</v>
      </c>
      <c r="I98" s="72" t="s">
        <v>633</v>
      </c>
      <c r="J98" s="72" t="s">
        <v>699</v>
      </c>
      <c r="K98" s="72" t="s">
        <v>700</v>
      </c>
      <c r="L98" s="72" t="s">
        <v>86</v>
      </c>
      <c r="M98" s="72" t="s">
        <v>100</v>
      </c>
      <c r="N98" s="72" t="s">
        <v>679</v>
      </c>
    </row>
    <row r="99" spans="1:14" s="72" customFormat="1" ht="12.75" x14ac:dyDescent="0.2">
      <c r="A99" s="72">
        <v>271921</v>
      </c>
      <c r="B99" s="72" t="s">
        <v>538</v>
      </c>
      <c r="C99" s="72" t="s">
        <v>701</v>
      </c>
      <c r="D99" s="72" t="s">
        <v>30</v>
      </c>
      <c r="E99" s="73">
        <v>43610</v>
      </c>
      <c r="G99" s="74">
        <v>73570</v>
      </c>
      <c r="H99" s="72" t="s">
        <v>31</v>
      </c>
      <c r="I99" s="72" t="s">
        <v>633</v>
      </c>
      <c r="J99" s="72" t="s">
        <v>702</v>
      </c>
      <c r="K99" s="72" t="s">
        <v>703</v>
      </c>
      <c r="L99" s="72" t="s">
        <v>95</v>
      </c>
      <c r="M99" s="72" t="s">
        <v>704</v>
      </c>
      <c r="N99" s="72" t="s">
        <v>679</v>
      </c>
    </row>
    <row r="100" spans="1:14" s="72" customFormat="1" ht="12.75" x14ac:dyDescent="0.2">
      <c r="A100" s="72">
        <v>270106</v>
      </c>
      <c r="B100" s="72" t="s">
        <v>542</v>
      </c>
      <c r="C100" s="72" t="s">
        <v>705</v>
      </c>
      <c r="D100" s="72" t="s">
        <v>30</v>
      </c>
      <c r="E100" s="73">
        <v>43591</v>
      </c>
      <c r="G100" s="74">
        <v>59240</v>
      </c>
      <c r="H100" s="72" t="s">
        <v>31</v>
      </c>
      <c r="I100" s="72" t="s">
        <v>633</v>
      </c>
      <c r="J100" s="72" t="s">
        <v>706</v>
      </c>
      <c r="K100" s="72" t="s">
        <v>707</v>
      </c>
      <c r="L100" s="72" t="s">
        <v>89</v>
      </c>
      <c r="M100" s="72" t="s">
        <v>100</v>
      </c>
      <c r="N100" s="72" t="s">
        <v>679</v>
      </c>
    </row>
    <row r="101" spans="1:14" s="72" customFormat="1" ht="12.75" x14ac:dyDescent="0.2">
      <c r="A101" s="72">
        <v>271043</v>
      </c>
      <c r="B101" s="72" t="s">
        <v>542</v>
      </c>
      <c r="C101" s="72" t="s">
        <v>708</v>
      </c>
      <c r="D101" s="72" t="s">
        <v>30</v>
      </c>
      <c r="E101" s="73">
        <v>43601</v>
      </c>
      <c r="G101" s="74">
        <v>54400</v>
      </c>
      <c r="H101" s="72" t="s">
        <v>31</v>
      </c>
      <c r="I101" s="72" t="s">
        <v>633</v>
      </c>
      <c r="J101" s="72" t="s">
        <v>687</v>
      </c>
      <c r="K101" s="72" t="s">
        <v>709</v>
      </c>
      <c r="L101" s="72" t="s">
        <v>86</v>
      </c>
      <c r="M101" s="72" t="s">
        <v>100</v>
      </c>
      <c r="N101" s="72" t="s">
        <v>679</v>
      </c>
    </row>
    <row r="102" spans="1:14" s="72" customFormat="1" ht="12.75" x14ac:dyDescent="0.2">
      <c r="A102" s="72">
        <v>272008</v>
      </c>
      <c r="B102" s="72" t="s">
        <v>542</v>
      </c>
      <c r="C102" s="72" t="s">
        <v>710</v>
      </c>
      <c r="D102" s="72" t="s">
        <v>30</v>
      </c>
      <c r="E102" s="73">
        <v>43612</v>
      </c>
      <c r="G102" s="74">
        <v>54400</v>
      </c>
      <c r="H102" s="72" t="s">
        <v>31</v>
      </c>
      <c r="I102" s="72" t="s">
        <v>633</v>
      </c>
      <c r="J102" s="72" t="s">
        <v>380</v>
      </c>
      <c r="K102" s="72" t="s">
        <v>711</v>
      </c>
      <c r="L102" s="72" t="s">
        <v>99</v>
      </c>
      <c r="M102" s="72" t="s">
        <v>100</v>
      </c>
      <c r="N102" s="72" t="s">
        <v>679</v>
      </c>
    </row>
    <row r="103" spans="1:14" s="72" customFormat="1" ht="12.75" x14ac:dyDescent="0.2">
      <c r="A103" s="72">
        <v>271911</v>
      </c>
      <c r="B103" s="72" t="s">
        <v>542</v>
      </c>
      <c r="C103" s="72" t="s">
        <v>712</v>
      </c>
      <c r="D103" s="72" t="s">
        <v>30</v>
      </c>
      <c r="E103" s="73">
        <v>43610</v>
      </c>
      <c r="G103" s="74">
        <v>225360</v>
      </c>
      <c r="H103" s="72" t="s">
        <v>31</v>
      </c>
      <c r="I103" s="72" t="s">
        <v>633</v>
      </c>
      <c r="J103" s="72" t="s">
        <v>713</v>
      </c>
      <c r="K103" s="72" t="s">
        <v>714</v>
      </c>
      <c r="L103" s="72" t="s">
        <v>552</v>
      </c>
      <c r="M103" s="72" t="s">
        <v>100</v>
      </c>
      <c r="N103" s="72" t="s">
        <v>679</v>
      </c>
    </row>
    <row r="104" spans="1:14" s="72" customFormat="1" ht="12.75" x14ac:dyDescent="0.2">
      <c r="A104" s="72">
        <v>227489</v>
      </c>
      <c r="B104" s="72" t="s">
        <v>715</v>
      </c>
      <c r="C104" s="72" t="s">
        <v>716</v>
      </c>
      <c r="D104" s="72" t="s">
        <v>68</v>
      </c>
      <c r="E104" s="73">
        <v>43635</v>
      </c>
      <c r="G104" s="74">
        <v>37100</v>
      </c>
      <c r="H104" s="72" t="s">
        <v>31</v>
      </c>
      <c r="I104" s="72" t="s">
        <v>633</v>
      </c>
      <c r="J104" s="72" t="s">
        <v>717</v>
      </c>
      <c r="K104" s="72" t="s">
        <v>197</v>
      </c>
      <c r="L104" s="72" t="s">
        <v>86</v>
      </c>
      <c r="M104" s="72" t="s">
        <v>100</v>
      </c>
      <c r="N104" s="72" t="s">
        <v>679</v>
      </c>
    </row>
    <row r="105" spans="1:14" s="72" customFormat="1" ht="12.75" x14ac:dyDescent="0.2">
      <c r="A105" s="72">
        <v>239834</v>
      </c>
      <c r="B105" s="72" t="s">
        <v>718</v>
      </c>
      <c r="C105" s="72" t="s">
        <v>719</v>
      </c>
      <c r="D105" s="72" t="s">
        <v>68</v>
      </c>
      <c r="E105" s="73">
        <v>43714</v>
      </c>
      <c r="G105" s="74">
        <v>17306</v>
      </c>
      <c r="H105" s="72" t="s">
        <v>31</v>
      </c>
      <c r="I105" s="72" t="s">
        <v>633</v>
      </c>
      <c r="J105" s="72" t="s">
        <v>720</v>
      </c>
      <c r="K105" s="72" t="s">
        <v>201</v>
      </c>
      <c r="L105" s="72" t="s">
        <v>96</v>
      </c>
      <c r="M105" s="72" t="s">
        <v>100</v>
      </c>
      <c r="N105" s="72" t="s">
        <v>679</v>
      </c>
    </row>
    <row r="106" spans="1:14" s="47" customFormat="1" ht="12.75" x14ac:dyDescent="0.2">
      <c r="A106" s="47" t="s">
        <v>721</v>
      </c>
      <c r="B106" s="47" t="s">
        <v>357</v>
      </c>
      <c r="C106" s="47" t="s">
        <v>722</v>
      </c>
      <c r="D106" s="47" t="s">
        <v>359</v>
      </c>
      <c r="E106" s="76">
        <v>43714</v>
      </c>
      <c r="G106" s="77">
        <v>2643651</v>
      </c>
      <c r="H106" s="47" t="s">
        <v>31</v>
      </c>
      <c r="I106" s="47" t="s">
        <v>633</v>
      </c>
      <c r="J106" s="47" t="s">
        <v>723</v>
      </c>
      <c r="K106" s="47" t="s">
        <v>721</v>
      </c>
      <c r="L106" s="47" t="s">
        <v>362</v>
      </c>
      <c r="M106" s="47" t="s">
        <v>100</v>
      </c>
      <c r="N106" s="47" t="s">
        <v>679</v>
      </c>
    </row>
    <row r="108" spans="1:14" s="72" customFormat="1" ht="12.75" x14ac:dyDescent="0.2">
      <c r="A108" s="72">
        <v>273252</v>
      </c>
      <c r="B108" s="72" t="s">
        <v>553</v>
      </c>
      <c r="C108" s="72" t="s">
        <v>724</v>
      </c>
      <c r="D108" s="72" t="s">
        <v>30</v>
      </c>
      <c r="E108" s="73">
        <v>43624</v>
      </c>
      <c r="G108" s="74">
        <v>263885</v>
      </c>
      <c r="H108" s="72" t="s">
        <v>31</v>
      </c>
      <c r="I108" s="72" t="s">
        <v>637</v>
      </c>
      <c r="J108" s="72" t="s">
        <v>725</v>
      </c>
      <c r="K108" s="72" t="s">
        <v>726</v>
      </c>
      <c r="L108" s="72" t="s">
        <v>194</v>
      </c>
      <c r="M108" s="72" t="s">
        <v>101</v>
      </c>
      <c r="N108" s="72" t="s">
        <v>727</v>
      </c>
    </row>
    <row r="109" spans="1:14" s="72" customFormat="1" ht="12.75" x14ac:dyDescent="0.2">
      <c r="A109" s="72">
        <v>274127</v>
      </c>
      <c r="B109" s="72" t="s">
        <v>553</v>
      </c>
      <c r="C109" s="72" t="s">
        <v>728</v>
      </c>
      <c r="D109" s="72" t="s">
        <v>30</v>
      </c>
      <c r="E109" s="73">
        <v>43633</v>
      </c>
      <c r="G109" s="74">
        <v>93670</v>
      </c>
      <c r="H109" s="72" t="s">
        <v>31</v>
      </c>
      <c r="I109" s="72" t="s">
        <v>637</v>
      </c>
      <c r="J109" s="72" t="s">
        <v>729</v>
      </c>
      <c r="K109" s="72" t="s">
        <v>730</v>
      </c>
      <c r="L109" s="72" t="s">
        <v>731</v>
      </c>
      <c r="M109" s="72" t="s">
        <v>101</v>
      </c>
      <c r="N109" s="72" t="s">
        <v>727</v>
      </c>
    </row>
    <row r="110" spans="1:14" s="47" customFormat="1" ht="12.75" x14ac:dyDescent="0.2">
      <c r="A110" s="47" t="s">
        <v>732</v>
      </c>
      <c r="B110" s="47" t="s">
        <v>733</v>
      </c>
      <c r="C110" s="47" t="s">
        <v>734</v>
      </c>
      <c r="D110" s="47" t="s">
        <v>359</v>
      </c>
      <c r="E110" s="76">
        <v>43714</v>
      </c>
      <c r="G110" s="77">
        <v>357555</v>
      </c>
      <c r="H110" s="47" t="s">
        <v>31</v>
      </c>
      <c r="I110" s="47" t="s">
        <v>637</v>
      </c>
      <c r="J110" s="47" t="s">
        <v>723</v>
      </c>
      <c r="K110" s="47" t="s">
        <v>732</v>
      </c>
      <c r="L110" s="47" t="s">
        <v>735</v>
      </c>
      <c r="M110" s="47" t="s">
        <v>100</v>
      </c>
      <c r="N110" s="47" t="s">
        <v>727</v>
      </c>
    </row>
    <row r="112" spans="1:14" s="72" customFormat="1" ht="12.75" x14ac:dyDescent="0.2">
      <c r="A112" s="72">
        <v>274579</v>
      </c>
      <c r="B112" s="72" t="s">
        <v>553</v>
      </c>
      <c r="C112" s="72" t="s">
        <v>736</v>
      </c>
      <c r="D112" s="72" t="s">
        <v>30</v>
      </c>
      <c r="E112" s="73">
        <v>43637</v>
      </c>
      <c r="G112" s="74">
        <v>56170</v>
      </c>
      <c r="H112" s="72" t="s">
        <v>31</v>
      </c>
      <c r="I112" s="72" t="s">
        <v>639</v>
      </c>
      <c r="J112" s="72" t="s">
        <v>737</v>
      </c>
      <c r="K112" s="72" t="s">
        <v>738</v>
      </c>
      <c r="L112" s="72" t="s">
        <v>739</v>
      </c>
      <c r="M112" s="72" t="s">
        <v>100</v>
      </c>
      <c r="N112" s="72" t="s">
        <v>740</v>
      </c>
    </row>
    <row r="113" spans="1:14" s="47" customFormat="1" ht="12.75" x14ac:dyDescent="0.2">
      <c r="A113" s="47" t="s">
        <v>741</v>
      </c>
      <c r="B113" s="47" t="s">
        <v>742</v>
      </c>
      <c r="C113" s="47" t="s">
        <v>743</v>
      </c>
      <c r="D113" s="47" t="s">
        <v>359</v>
      </c>
      <c r="E113" s="76">
        <v>43714</v>
      </c>
      <c r="G113" s="77">
        <v>56170</v>
      </c>
      <c r="H113" s="47" t="s">
        <v>31</v>
      </c>
      <c r="I113" s="47" t="s">
        <v>639</v>
      </c>
      <c r="J113" s="47" t="s">
        <v>723</v>
      </c>
      <c r="K113" s="47" t="s">
        <v>741</v>
      </c>
      <c r="L113" s="47" t="s">
        <v>744</v>
      </c>
      <c r="M113" s="47" t="s">
        <v>100</v>
      </c>
      <c r="N113" s="47" t="s">
        <v>740</v>
      </c>
    </row>
    <row r="115" spans="1:14" s="72" customFormat="1" ht="12.75" x14ac:dyDescent="0.2">
      <c r="A115" s="72">
        <v>260351</v>
      </c>
      <c r="B115" s="72" t="s">
        <v>659</v>
      </c>
      <c r="C115" s="72" t="s">
        <v>745</v>
      </c>
      <c r="D115" s="72" t="s">
        <v>30</v>
      </c>
      <c r="E115" s="73">
        <v>43473</v>
      </c>
      <c r="G115" s="74">
        <v>54400</v>
      </c>
      <c r="H115" s="72" t="s">
        <v>31</v>
      </c>
      <c r="I115" s="72" t="s">
        <v>634</v>
      </c>
      <c r="J115" s="72" t="s">
        <v>235</v>
      </c>
      <c r="K115" s="72" t="s">
        <v>746</v>
      </c>
      <c r="L115" s="72" t="s">
        <v>236</v>
      </c>
      <c r="M115" s="72" t="s">
        <v>101</v>
      </c>
      <c r="N115" s="72" t="s">
        <v>747</v>
      </c>
    </row>
    <row r="116" spans="1:14" s="47" customFormat="1" ht="12.75" x14ac:dyDescent="0.2">
      <c r="A116" s="47" t="s">
        <v>748</v>
      </c>
      <c r="B116" s="47" t="s">
        <v>655</v>
      </c>
      <c r="C116" s="47" t="s">
        <v>749</v>
      </c>
      <c r="D116" s="47" t="s">
        <v>359</v>
      </c>
      <c r="E116" s="76">
        <v>43753</v>
      </c>
      <c r="G116" s="77">
        <v>54400</v>
      </c>
      <c r="H116" s="47" t="s">
        <v>31</v>
      </c>
      <c r="I116" s="47" t="s">
        <v>634</v>
      </c>
      <c r="J116" s="47" t="s">
        <v>750</v>
      </c>
      <c r="K116" s="47" t="s">
        <v>748</v>
      </c>
      <c r="L116" s="47" t="s">
        <v>658</v>
      </c>
      <c r="M116" s="47" t="s">
        <v>100</v>
      </c>
      <c r="N116" s="47" t="s">
        <v>747</v>
      </c>
    </row>
    <row r="118" spans="1:14" s="72" customFormat="1" ht="12.75" x14ac:dyDescent="0.2">
      <c r="A118" s="72">
        <v>273212</v>
      </c>
      <c r="B118" s="72" t="s">
        <v>751</v>
      </c>
      <c r="C118" s="72" t="s">
        <v>752</v>
      </c>
      <c r="D118" s="72" t="s">
        <v>68</v>
      </c>
      <c r="E118" s="73">
        <v>43753</v>
      </c>
      <c r="G118" s="74">
        <v>47360</v>
      </c>
      <c r="H118" s="72" t="s">
        <v>31</v>
      </c>
      <c r="I118" s="72" t="s">
        <v>638</v>
      </c>
      <c r="J118" s="72" t="s">
        <v>753</v>
      </c>
      <c r="K118" s="72" t="s">
        <v>754</v>
      </c>
      <c r="L118" s="72" t="s">
        <v>755</v>
      </c>
      <c r="M118" s="72" t="s">
        <v>100</v>
      </c>
      <c r="N118" s="72" t="s">
        <v>756</v>
      </c>
    </row>
    <row r="119" spans="1:14" s="72" customFormat="1" ht="12.75" x14ac:dyDescent="0.2">
      <c r="A119" s="72">
        <v>273844</v>
      </c>
      <c r="B119" s="72" t="s">
        <v>553</v>
      </c>
      <c r="C119" s="72" t="s">
        <v>757</v>
      </c>
      <c r="D119" s="72" t="s">
        <v>30</v>
      </c>
      <c r="E119" s="73">
        <v>43629</v>
      </c>
      <c r="G119" s="74">
        <v>102870</v>
      </c>
      <c r="H119" s="72" t="s">
        <v>31</v>
      </c>
      <c r="I119" s="72" t="s">
        <v>638</v>
      </c>
      <c r="J119" s="72" t="s">
        <v>391</v>
      </c>
      <c r="K119" s="72" t="s">
        <v>758</v>
      </c>
      <c r="L119" s="72" t="s">
        <v>69</v>
      </c>
      <c r="M119" s="72" t="s">
        <v>100</v>
      </c>
      <c r="N119" s="72" t="s">
        <v>756</v>
      </c>
    </row>
    <row r="120" spans="1:14" s="72" customFormat="1" ht="12.75" x14ac:dyDescent="0.2">
      <c r="A120" s="72">
        <v>274541</v>
      </c>
      <c r="B120" s="72" t="s">
        <v>553</v>
      </c>
      <c r="C120" s="72" t="s">
        <v>759</v>
      </c>
      <c r="D120" s="72" t="s">
        <v>30</v>
      </c>
      <c r="E120" s="73">
        <v>43637</v>
      </c>
      <c r="G120" s="74">
        <v>64150</v>
      </c>
      <c r="H120" s="72" t="s">
        <v>31</v>
      </c>
      <c r="I120" s="72" t="s">
        <v>638</v>
      </c>
      <c r="J120" s="72" t="s">
        <v>760</v>
      </c>
      <c r="K120" s="72" t="s">
        <v>761</v>
      </c>
      <c r="L120" s="72" t="s">
        <v>96</v>
      </c>
      <c r="M120" s="72" t="s">
        <v>100</v>
      </c>
      <c r="N120" s="72" t="s">
        <v>756</v>
      </c>
    </row>
    <row r="121" spans="1:14" s="72" customFormat="1" ht="12.75" x14ac:dyDescent="0.2">
      <c r="A121" s="72">
        <v>274580</v>
      </c>
      <c r="B121" s="72" t="s">
        <v>762</v>
      </c>
      <c r="C121" s="72" t="s">
        <v>763</v>
      </c>
      <c r="D121" s="72" t="s">
        <v>30</v>
      </c>
      <c r="E121" s="73">
        <v>43637</v>
      </c>
      <c r="G121" s="74">
        <v>184540</v>
      </c>
      <c r="H121" s="72" t="s">
        <v>31</v>
      </c>
      <c r="I121" s="72" t="s">
        <v>638</v>
      </c>
      <c r="J121" s="72" t="s">
        <v>238</v>
      </c>
      <c r="K121" s="72" t="s">
        <v>764</v>
      </c>
      <c r="L121" s="72" t="s">
        <v>96</v>
      </c>
      <c r="M121" s="72" t="s">
        <v>100</v>
      </c>
      <c r="N121" s="72" t="s">
        <v>756</v>
      </c>
    </row>
    <row r="122" spans="1:14" s="47" customFormat="1" ht="12.75" x14ac:dyDescent="0.2">
      <c r="A122" s="47" t="s">
        <v>765</v>
      </c>
      <c r="B122" s="47" t="s">
        <v>357</v>
      </c>
      <c r="C122" s="47" t="s">
        <v>766</v>
      </c>
      <c r="D122" s="47" t="s">
        <v>359</v>
      </c>
      <c r="E122" s="76">
        <v>43753</v>
      </c>
      <c r="G122" s="77">
        <v>398920</v>
      </c>
      <c r="H122" s="47" t="s">
        <v>31</v>
      </c>
      <c r="I122" s="47" t="s">
        <v>638</v>
      </c>
      <c r="J122" s="47" t="s">
        <v>750</v>
      </c>
      <c r="K122" s="47" t="s">
        <v>765</v>
      </c>
      <c r="L122" s="47" t="s">
        <v>362</v>
      </c>
      <c r="M122" s="47" t="s">
        <v>100</v>
      </c>
      <c r="N122" s="47" t="s">
        <v>756</v>
      </c>
    </row>
    <row r="124" spans="1:14" s="72" customFormat="1" ht="12.75" x14ac:dyDescent="0.2">
      <c r="A124" s="72">
        <v>282066</v>
      </c>
      <c r="B124" s="72" t="s">
        <v>465</v>
      </c>
      <c r="C124" s="72" t="s">
        <v>767</v>
      </c>
      <c r="D124" s="72" t="s">
        <v>30</v>
      </c>
      <c r="E124" s="73">
        <v>43727</v>
      </c>
      <c r="G124" s="74">
        <v>64150</v>
      </c>
      <c r="H124" s="72" t="s">
        <v>31</v>
      </c>
      <c r="I124" s="72" t="s">
        <v>641</v>
      </c>
      <c r="J124" s="72" t="s">
        <v>768</v>
      </c>
      <c r="K124" s="72" t="s">
        <v>769</v>
      </c>
      <c r="L124" s="72" t="s">
        <v>770</v>
      </c>
      <c r="M124" s="72" t="s">
        <v>101</v>
      </c>
      <c r="N124" s="72" t="s">
        <v>771</v>
      </c>
    </row>
    <row r="125" spans="1:14" s="47" customFormat="1" ht="12.75" x14ac:dyDescent="0.2">
      <c r="A125" s="47" t="s">
        <v>772</v>
      </c>
      <c r="B125" s="47" t="s">
        <v>773</v>
      </c>
      <c r="C125" s="47" t="s">
        <v>774</v>
      </c>
      <c r="D125" s="47" t="s">
        <v>359</v>
      </c>
      <c r="E125" s="76">
        <v>43805</v>
      </c>
      <c r="G125" s="77">
        <v>64150</v>
      </c>
      <c r="H125" s="47" t="s">
        <v>31</v>
      </c>
      <c r="I125" s="47" t="s">
        <v>641</v>
      </c>
      <c r="J125" s="47" t="s">
        <v>775</v>
      </c>
      <c r="K125" s="47" t="s">
        <v>772</v>
      </c>
      <c r="L125" s="47" t="s">
        <v>776</v>
      </c>
      <c r="M125" s="47" t="s">
        <v>100</v>
      </c>
      <c r="N125" s="47" t="s">
        <v>771</v>
      </c>
    </row>
    <row r="127" spans="1:14" s="72" customFormat="1" ht="12.75" x14ac:dyDescent="0.2">
      <c r="A127" s="72">
        <v>273212</v>
      </c>
      <c r="B127" s="72" t="s">
        <v>553</v>
      </c>
      <c r="C127" s="72" t="s">
        <v>752</v>
      </c>
      <c r="D127" s="72" t="s">
        <v>68</v>
      </c>
      <c r="E127" s="73">
        <v>43753</v>
      </c>
      <c r="G127" s="74">
        <v>14450</v>
      </c>
      <c r="H127" s="72" t="s">
        <v>31</v>
      </c>
      <c r="I127" s="72" t="s">
        <v>636</v>
      </c>
      <c r="J127" s="72" t="s">
        <v>777</v>
      </c>
      <c r="K127" s="72" t="s">
        <v>754</v>
      </c>
      <c r="L127" s="72" t="s">
        <v>755</v>
      </c>
      <c r="M127" s="72" t="s">
        <v>100</v>
      </c>
      <c r="N127" s="72" t="s">
        <v>778</v>
      </c>
    </row>
    <row r="128" spans="1:14" s="72" customFormat="1" ht="12.75" x14ac:dyDescent="0.2">
      <c r="A128" s="72">
        <v>269453</v>
      </c>
      <c r="B128" s="72" t="s">
        <v>553</v>
      </c>
      <c r="C128" s="72" t="s">
        <v>779</v>
      </c>
      <c r="D128" s="72" t="s">
        <v>68</v>
      </c>
      <c r="E128" s="73">
        <v>43805</v>
      </c>
      <c r="G128" s="74">
        <v>712721</v>
      </c>
      <c r="H128" s="72" t="s">
        <v>31</v>
      </c>
      <c r="I128" s="72" t="s">
        <v>636</v>
      </c>
      <c r="J128" s="72" t="s">
        <v>780</v>
      </c>
      <c r="K128" s="72" t="s">
        <v>559</v>
      </c>
      <c r="L128" s="72" t="s">
        <v>86</v>
      </c>
      <c r="M128" s="72" t="s">
        <v>100</v>
      </c>
      <c r="N128" s="72" t="s">
        <v>778</v>
      </c>
    </row>
    <row r="129" spans="1:14" s="72" customFormat="1" ht="12.75" x14ac:dyDescent="0.2">
      <c r="A129" s="72">
        <v>268661</v>
      </c>
      <c r="B129" s="72" t="s">
        <v>553</v>
      </c>
      <c r="C129" s="72" t="s">
        <v>554</v>
      </c>
      <c r="D129" s="72" t="s">
        <v>30</v>
      </c>
      <c r="E129" s="73">
        <v>43572</v>
      </c>
      <c r="G129" s="74">
        <v>458475</v>
      </c>
      <c r="H129" s="72" t="s">
        <v>31</v>
      </c>
      <c r="I129" s="72" t="s">
        <v>636</v>
      </c>
      <c r="J129" s="72" t="s">
        <v>254</v>
      </c>
      <c r="K129" s="72" t="s">
        <v>556</v>
      </c>
      <c r="L129" s="72" t="s">
        <v>86</v>
      </c>
      <c r="M129" s="72" t="s">
        <v>100</v>
      </c>
      <c r="N129" s="72" t="s">
        <v>778</v>
      </c>
    </row>
    <row r="130" spans="1:14" s="47" customFormat="1" ht="12.75" x14ac:dyDescent="0.2">
      <c r="A130" s="47" t="s">
        <v>781</v>
      </c>
      <c r="B130" s="47" t="s">
        <v>357</v>
      </c>
      <c r="C130" s="47" t="s">
        <v>782</v>
      </c>
      <c r="D130" s="47" t="s">
        <v>359</v>
      </c>
      <c r="E130" s="76">
        <v>43805</v>
      </c>
      <c r="G130" s="77">
        <v>1185646</v>
      </c>
      <c r="H130" s="47" t="s">
        <v>31</v>
      </c>
      <c r="I130" s="47" t="s">
        <v>636</v>
      </c>
      <c r="J130" s="47" t="s">
        <v>775</v>
      </c>
      <c r="K130" s="47" t="s">
        <v>781</v>
      </c>
      <c r="L130" s="47" t="s">
        <v>362</v>
      </c>
      <c r="M130" s="47" t="s">
        <v>100</v>
      </c>
      <c r="N130" s="47" t="s">
        <v>778</v>
      </c>
    </row>
    <row r="132" spans="1:14" s="72" customFormat="1" ht="12.75" x14ac:dyDescent="0.2">
      <c r="A132" s="72">
        <v>285690</v>
      </c>
      <c r="B132" s="72" t="s">
        <v>783</v>
      </c>
      <c r="C132" s="72" t="s">
        <v>784</v>
      </c>
      <c r="D132" s="72" t="s">
        <v>30</v>
      </c>
      <c r="E132" s="73">
        <v>43768</v>
      </c>
      <c r="G132" s="74">
        <v>59240</v>
      </c>
      <c r="H132" s="72" t="s">
        <v>31</v>
      </c>
      <c r="I132" s="72" t="s">
        <v>640</v>
      </c>
      <c r="J132" s="72" t="s">
        <v>785</v>
      </c>
      <c r="K132" s="72" t="s">
        <v>786</v>
      </c>
      <c r="L132" s="72" t="s">
        <v>787</v>
      </c>
      <c r="M132" s="72" t="s">
        <v>100</v>
      </c>
      <c r="N132" s="72" t="s">
        <v>788</v>
      </c>
    </row>
    <row r="133" spans="1:14" s="72" customFormat="1" ht="12.75" x14ac:dyDescent="0.2">
      <c r="A133" s="72">
        <v>269453</v>
      </c>
      <c r="B133" s="72" t="s">
        <v>553</v>
      </c>
      <c r="C133" s="72" t="s">
        <v>779</v>
      </c>
      <c r="D133" s="72" t="s">
        <v>68</v>
      </c>
      <c r="E133" s="73">
        <v>43805</v>
      </c>
      <c r="G133" s="74">
        <v>254010</v>
      </c>
      <c r="H133" s="72" t="s">
        <v>31</v>
      </c>
      <c r="I133" s="72" t="s">
        <v>640</v>
      </c>
      <c r="J133" s="72" t="s">
        <v>789</v>
      </c>
      <c r="K133" s="72" t="s">
        <v>559</v>
      </c>
      <c r="L133" s="72" t="s">
        <v>86</v>
      </c>
      <c r="M133" s="72" t="s">
        <v>100</v>
      </c>
      <c r="N133" s="72" t="s">
        <v>788</v>
      </c>
    </row>
    <row r="134" spans="1:14" s="72" customFormat="1" ht="12.75" x14ac:dyDescent="0.2">
      <c r="A134" s="72">
        <v>274955</v>
      </c>
      <c r="B134" s="72" t="s">
        <v>553</v>
      </c>
      <c r="C134" s="72" t="s">
        <v>790</v>
      </c>
      <c r="D134" s="72" t="s">
        <v>30</v>
      </c>
      <c r="E134" s="73">
        <v>43642</v>
      </c>
      <c r="G134" s="74">
        <v>27800</v>
      </c>
      <c r="H134" s="72" t="s">
        <v>31</v>
      </c>
      <c r="I134" s="72" t="s">
        <v>640</v>
      </c>
      <c r="J134" s="72" t="s">
        <v>274</v>
      </c>
      <c r="K134" s="72" t="s">
        <v>791</v>
      </c>
      <c r="L134" s="72" t="s">
        <v>86</v>
      </c>
      <c r="M134" s="72" t="s">
        <v>100</v>
      </c>
      <c r="N134" s="72" t="s">
        <v>788</v>
      </c>
    </row>
    <row r="135" spans="1:14" s="72" customFormat="1" ht="12.75" x14ac:dyDescent="0.2">
      <c r="A135" s="72">
        <v>276876</v>
      </c>
      <c r="B135" s="72" t="s">
        <v>792</v>
      </c>
      <c r="C135" s="72" t="s">
        <v>793</v>
      </c>
      <c r="D135" s="72" t="s">
        <v>30</v>
      </c>
      <c r="E135" s="73">
        <v>43664</v>
      </c>
      <c r="G135" s="74">
        <v>56170</v>
      </c>
      <c r="H135" s="72" t="s">
        <v>31</v>
      </c>
      <c r="I135" s="72" t="s">
        <v>640</v>
      </c>
      <c r="J135" s="72" t="s">
        <v>391</v>
      </c>
      <c r="K135" s="72" t="s">
        <v>794</v>
      </c>
      <c r="L135" s="72" t="s">
        <v>69</v>
      </c>
      <c r="M135" s="72" t="s">
        <v>100</v>
      </c>
      <c r="N135" s="72" t="s">
        <v>788</v>
      </c>
    </row>
    <row r="136" spans="1:14" s="72" customFormat="1" ht="12.75" x14ac:dyDescent="0.2">
      <c r="A136" s="72">
        <v>276971</v>
      </c>
      <c r="B136" s="72" t="s">
        <v>792</v>
      </c>
      <c r="C136" s="72" t="s">
        <v>795</v>
      </c>
      <c r="D136" s="72" t="s">
        <v>30</v>
      </c>
      <c r="E136" s="73">
        <v>43665</v>
      </c>
      <c r="G136" s="74">
        <v>54400</v>
      </c>
      <c r="H136" s="72" t="s">
        <v>31</v>
      </c>
      <c r="I136" s="72" t="s">
        <v>640</v>
      </c>
      <c r="J136" s="72" t="s">
        <v>796</v>
      </c>
      <c r="K136" s="72" t="s">
        <v>797</v>
      </c>
      <c r="L136" s="72" t="s">
        <v>86</v>
      </c>
      <c r="M136" s="72" t="s">
        <v>100</v>
      </c>
      <c r="N136" s="72" t="s">
        <v>788</v>
      </c>
    </row>
    <row r="137" spans="1:14" s="72" customFormat="1" ht="12.75" x14ac:dyDescent="0.2">
      <c r="A137" s="72">
        <v>239834</v>
      </c>
      <c r="B137" s="72" t="s">
        <v>718</v>
      </c>
      <c r="C137" s="72" t="s">
        <v>719</v>
      </c>
      <c r="D137" s="72" t="s">
        <v>68</v>
      </c>
      <c r="E137" s="73">
        <v>43714</v>
      </c>
      <c r="G137" s="74">
        <v>21994</v>
      </c>
      <c r="H137" s="72" t="s">
        <v>31</v>
      </c>
      <c r="I137" s="72" t="s">
        <v>640</v>
      </c>
      <c r="J137" s="72" t="s">
        <v>798</v>
      </c>
      <c r="K137" s="72" t="s">
        <v>201</v>
      </c>
      <c r="L137" s="72" t="s">
        <v>96</v>
      </c>
      <c r="M137" s="72" t="s">
        <v>100</v>
      </c>
      <c r="N137" s="72" t="s">
        <v>788</v>
      </c>
    </row>
    <row r="138" spans="1:14" s="72" customFormat="1" ht="12.75" x14ac:dyDescent="0.2">
      <c r="A138" s="72">
        <v>240985</v>
      </c>
      <c r="B138" s="72" t="s">
        <v>208</v>
      </c>
      <c r="C138" s="72" t="s">
        <v>209</v>
      </c>
      <c r="D138" s="72" t="s">
        <v>68</v>
      </c>
      <c r="E138" s="73">
        <v>43349</v>
      </c>
      <c r="G138" s="74">
        <v>180000</v>
      </c>
      <c r="H138" s="72" t="s">
        <v>31</v>
      </c>
      <c r="I138" s="72" t="s">
        <v>640</v>
      </c>
      <c r="J138" s="72" t="s">
        <v>278</v>
      </c>
      <c r="K138" s="72" t="s">
        <v>210</v>
      </c>
      <c r="L138" s="72" t="s">
        <v>86</v>
      </c>
      <c r="M138" s="72" t="s">
        <v>100</v>
      </c>
      <c r="N138" s="72" t="s">
        <v>788</v>
      </c>
    </row>
    <row r="139" spans="1:14" s="72" customFormat="1" ht="12.75" x14ac:dyDescent="0.2">
      <c r="A139" s="72">
        <v>240985</v>
      </c>
      <c r="B139" s="72" t="s">
        <v>208</v>
      </c>
      <c r="C139" s="72" t="s">
        <v>799</v>
      </c>
      <c r="D139" s="72" t="s">
        <v>68</v>
      </c>
      <c r="E139" s="73">
        <v>43635</v>
      </c>
      <c r="G139" s="74">
        <v>86100</v>
      </c>
      <c r="H139" s="72" t="s">
        <v>31</v>
      </c>
      <c r="I139" s="72" t="s">
        <v>640</v>
      </c>
      <c r="J139" s="72" t="s">
        <v>800</v>
      </c>
      <c r="K139" s="72" t="s">
        <v>210</v>
      </c>
      <c r="L139" s="72" t="s">
        <v>86</v>
      </c>
      <c r="M139" s="72" t="s">
        <v>100</v>
      </c>
      <c r="N139" s="72" t="s">
        <v>788</v>
      </c>
    </row>
    <row r="140" spans="1:14" s="72" customFormat="1" ht="12.75" x14ac:dyDescent="0.2">
      <c r="A140" s="72">
        <v>241353</v>
      </c>
      <c r="B140" s="72" t="s">
        <v>211</v>
      </c>
      <c r="C140" s="72" t="s">
        <v>212</v>
      </c>
      <c r="D140" s="72" t="s">
        <v>68</v>
      </c>
      <c r="E140" s="73">
        <v>43349</v>
      </c>
      <c r="G140" s="74">
        <v>180000</v>
      </c>
      <c r="H140" s="72" t="s">
        <v>31</v>
      </c>
      <c r="I140" s="72" t="s">
        <v>640</v>
      </c>
      <c r="J140" s="72" t="s">
        <v>279</v>
      </c>
      <c r="K140" s="72" t="s">
        <v>213</v>
      </c>
      <c r="L140" s="72" t="s">
        <v>96</v>
      </c>
      <c r="M140" s="72" t="s">
        <v>101</v>
      </c>
      <c r="N140" s="72" t="s">
        <v>788</v>
      </c>
    </row>
    <row r="141" spans="1:14" s="72" customFormat="1" ht="12.75" x14ac:dyDescent="0.2">
      <c r="A141" s="72">
        <v>241353</v>
      </c>
      <c r="B141" s="72" t="s">
        <v>211</v>
      </c>
      <c r="C141" s="72" t="s">
        <v>801</v>
      </c>
      <c r="D141" s="72" t="s">
        <v>68</v>
      </c>
      <c r="E141" s="73">
        <v>43887</v>
      </c>
      <c r="G141" s="74">
        <v>20732</v>
      </c>
      <c r="H141" s="72" t="s">
        <v>31</v>
      </c>
      <c r="I141" s="72" t="s">
        <v>640</v>
      </c>
      <c r="J141" s="72" t="s">
        <v>802</v>
      </c>
      <c r="K141" s="72" t="s">
        <v>213</v>
      </c>
      <c r="L141" s="72" t="s">
        <v>96</v>
      </c>
      <c r="M141" s="72" t="s">
        <v>100</v>
      </c>
      <c r="N141" s="72" t="s">
        <v>788</v>
      </c>
    </row>
    <row r="142" spans="1:14" s="47" customFormat="1" ht="12.75" x14ac:dyDescent="0.2">
      <c r="A142" s="47" t="s">
        <v>803</v>
      </c>
      <c r="B142" s="47" t="s">
        <v>357</v>
      </c>
      <c r="C142" s="47" t="s">
        <v>804</v>
      </c>
      <c r="D142" s="47" t="s">
        <v>359</v>
      </c>
      <c r="E142" s="76">
        <v>43887</v>
      </c>
      <c r="G142" s="77">
        <v>940446</v>
      </c>
      <c r="H142" s="47" t="s">
        <v>31</v>
      </c>
      <c r="I142" s="47" t="s">
        <v>640</v>
      </c>
      <c r="J142" s="47" t="s">
        <v>805</v>
      </c>
      <c r="K142" s="47" t="s">
        <v>803</v>
      </c>
      <c r="L142" s="47" t="s">
        <v>362</v>
      </c>
      <c r="M142" s="47" t="s">
        <v>100</v>
      </c>
      <c r="N142" s="47" t="s">
        <v>788</v>
      </c>
    </row>
    <row r="144" spans="1:14" s="72" customFormat="1" ht="12.75" x14ac:dyDescent="0.2">
      <c r="A144" s="72">
        <v>286717</v>
      </c>
      <c r="B144" s="72" t="s">
        <v>489</v>
      </c>
      <c r="C144" s="72" t="s">
        <v>806</v>
      </c>
      <c r="D144" s="72" t="s">
        <v>30</v>
      </c>
      <c r="E144" s="73">
        <v>43781</v>
      </c>
      <c r="G144" s="74">
        <v>54400</v>
      </c>
      <c r="H144" s="72" t="s">
        <v>31</v>
      </c>
      <c r="I144" s="72" t="s">
        <v>632</v>
      </c>
      <c r="J144" s="72" t="s">
        <v>807</v>
      </c>
      <c r="K144" s="72" t="s">
        <v>808</v>
      </c>
      <c r="L144" s="72" t="s">
        <v>809</v>
      </c>
      <c r="M144" s="72" t="s">
        <v>100</v>
      </c>
      <c r="N144" s="72" t="s">
        <v>810</v>
      </c>
    </row>
    <row r="145" spans="1:14" s="72" customFormat="1" ht="12.75" x14ac:dyDescent="0.2">
      <c r="A145" s="72">
        <v>251964</v>
      </c>
      <c r="B145" s="72" t="s">
        <v>498</v>
      </c>
      <c r="C145" s="72" t="s">
        <v>499</v>
      </c>
      <c r="D145" s="72" t="s">
        <v>30</v>
      </c>
      <c r="E145" s="73">
        <v>43368</v>
      </c>
      <c r="G145" s="74">
        <v>269080</v>
      </c>
      <c r="H145" s="72" t="s">
        <v>31</v>
      </c>
      <c r="I145" s="72" t="s">
        <v>632</v>
      </c>
      <c r="J145" s="72" t="s">
        <v>811</v>
      </c>
      <c r="K145" s="72" t="s">
        <v>501</v>
      </c>
      <c r="L145" s="72" t="s">
        <v>502</v>
      </c>
      <c r="M145" s="72" t="s">
        <v>100</v>
      </c>
      <c r="N145" s="72" t="s">
        <v>810</v>
      </c>
    </row>
    <row r="146" spans="1:14" s="72" customFormat="1" ht="12.75" x14ac:dyDescent="0.2">
      <c r="A146" s="72">
        <v>283009</v>
      </c>
      <c r="B146" s="72" t="s">
        <v>812</v>
      </c>
      <c r="C146" s="72" t="s">
        <v>813</v>
      </c>
      <c r="D146" s="72" t="s">
        <v>30</v>
      </c>
      <c r="E146" s="73">
        <v>43738</v>
      </c>
      <c r="G146" s="74">
        <v>557391</v>
      </c>
      <c r="H146" s="72" t="s">
        <v>31</v>
      </c>
      <c r="I146" s="72" t="s">
        <v>632</v>
      </c>
      <c r="J146" s="72" t="s">
        <v>814</v>
      </c>
      <c r="K146" s="72" t="s">
        <v>815</v>
      </c>
      <c r="L146" s="72" t="s">
        <v>96</v>
      </c>
      <c r="M146" s="72" t="s">
        <v>704</v>
      </c>
      <c r="N146" s="72" t="s">
        <v>810</v>
      </c>
    </row>
    <row r="147" spans="1:14" s="72" customFormat="1" ht="12.75" x14ac:dyDescent="0.2">
      <c r="A147" s="72">
        <v>281297</v>
      </c>
      <c r="B147" s="72" t="s">
        <v>465</v>
      </c>
      <c r="C147" s="72" t="s">
        <v>816</v>
      </c>
      <c r="D147" s="72" t="s">
        <v>30</v>
      </c>
      <c r="E147" s="73">
        <v>43718</v>
      </c>
      <c r="G147" s="74">
        <v>99265</v>
      </c>
      <c r="H147" s="72" t="s">
        <v>31</v>
      </c>
      <c r="I147" s="72" t="s">
        <v>632</v>
      </c>
      <c r="J147" s="72" t="s">
        <v>817</v>
      </c>
      <c r="K147" s="72" t="s">
        <v>818</v>
      </c>
      <c r="L147" s="72" t="s">
        <v>96</v>
      </c>
      <c r="M147" s="72" t="s">
        <v>100</v>
      </c>
      <c r="N147" s="72" t="s">
        <v>810</v>
      </c>
    </row>
    <row r="148" spans="1:14" s="72" customFormat="1" ht="12.75" x14ac:dyDescent="0.2">
      <c r="A148" s="72">
        <v>282095</v>
      </c>
      <c r="B148" s="72" t="s">
        <v>465</v>
      </c>
      <c r="C148" s="72" t="s">
        <v>819</v>
      </c>
      <c r="D148" s="72" t="s">
        <v>30</v>
      </c>
      <c r="E148" s="73">
        <v>43727</v>
      </c>
      <c r="G148" s="74">
        <v>64150</v>
      </c>
      <c r="H148" s="72" t="s">
        <v>31</v>
      </c>
      <c r="I148" s="72" t="s">
        <v>632</v>
      </c>
      <c r="J148" s="72" t="s">
        <v>820</v>
      </c>
      <c r="K148" s="72" t="s">
        <v>821</v>
      </c>
      <c r="L148" s="72" t="s">
        <v>822</v>
      </c>
      <c r="M148" s="72" t="s">
        <v>100</v>
      </c>
      <c r="N148" s="72" t="s">
        <v>810</v>
      </c>
    </row>
    <row r="149" spans="1:14" s="72" customFormat="1" ht="12.75" x14ac:dyDescent="0.2">
      <c r="A149" s="72">
        <v>282296</v>
      </c>
      <c r="B149" s="72" t="s">
        <v>465</v>
      </c>
      <c r="C149" s="72" t="s">
        <v>823</v>
      </c>
      <c r="D149" s="72" t="s">
        <v>30</v>
      </c>
      <c r="E149" s="73">
        <v>43730</v>
      </c>
      <c r="G149" s="74">
        <v>56170</v>
      </c>
      <c r="H149" s="72" t="s">
        <v>31</v>
      </c>
      <c r="I149" s="72" t="s">
        <v>632</v>
      </c>
      <c r="J149" s="72" t="s">
        <v>824</v>
      </c>
      <c r="K149" s="72" t="s">
        <v>825</v>
      </c>
      <c r="L149" s="72" t="s">
        <v>826</v>
      </c>
      <c r="M149" s="72" t="s">
        <v>100</v>
      </c>
      <c r="N149" s="72" t="s">
        <v>810</v>
      </c>
    </row>
    <row r="150" spans="1:14" s="72" customFormat="1" ht="12.75" x14ac:dyDescent="0.2">
      <c r="A150" s="72">
        <v>282702</v>
      </c>
      <c r="B150" s="72" t="s">
        <v>469</v>
      </c>
      <c r="C150" s="72" t="s">
        <v>827</v>
      </c>
      <c r="D150" s="72" t="s">
        <v>30</v>
      </c>
      <c r="E150" s="73">
        <v>43737</v>
      </c>
      <c r="G150" s="74">
        <v>76810</v>
      </c>
      <c r="H150" s="72" t="s">
        <v>31</v>
      </c>
      <c r="I150" s="72" t="s">
        <v>632</v>
      </c>
      <c r="J150" s="72" t="s">
        <v>238</v>
      </c>
      <c r="K150" s="72" t="s">
        <v>828</v>
      </c>
      <c r="L150" s="72" t="s">
        <v>96</v>
      </c>
      <c r="M150" s="72" t="s">
        <v>704</v>
      </c>
      <c r="N150" s="72" t="s">
        <v>810</v>
      </c>
    </row>
    <row r="151" spans="1:14" s="72" customFormat="1" ht="12.75" x14ac:dyDescent="0.2">
      <c r="A151" s="72">
        <v>282835</v>
      </c>
      <c r="B151" s="72" t="s">
        <v>469</v>
      </c>
      <c r="C151" s="72" t="s">
        <v>829</v>
      </c>
      <c r="D151" s="72" t="s">
        <v>30</v>
      </c>
      <c r="E151" s="73">
        <v>43736</v>
      </c>
      <c r="G151" s="74">
        <v>279871</v>
      </c>
      <c r="H151" s="72" t="s">
        <v>31</v>
      </c>
      <c r="I151" s="72" t="s">
        <v>632</v>
      </c>
      <c r="J151" s="72" t="s">
        <v>238</v>
      </c>
      <c r="K151" s="72" t="s">
        <v>830</v>
      </c>
      <c r="L151" s="72" t="s">
        <v>96</v>
      </c>
      <c r="M151" s="72" t="s">
        <v>704</v>
      </c>
      <c r="N151" s="72" t="s">
        <v>810</v>
      </c>
    </row>
    <row r="152" spans="1:14" s="72" customFormat="1" ht="12.75" x14ac:dyDescent="0.2">
      <c r="A152" s="72">
        <v>267236</v>
      </c>
      <c r="B152" s="72" t="s">
        <v>831</v>
      </c>
      <c r="C152" s="72" t="s">
        <v>832</v>
      </c>
      <c r="D152" s="72" t="s">
        <v>30</v>
      </c>
      <c r="E152" s="73">
        <v>43556</v>
      </c>
      <c r="G152" s="74">
        <v>22700</v>
      </c>
      <c r="H152" s="72" t="s">
        <v>31</v>
      </c>
      <c r="I152" s="72" t="s">
        <v>632</v>
      </c>
      <c r="J152" s="72" t="s">
        <v>833</v>
      </c>
      <c r="K152" s="72" t="s">
        <v>834</v>
      </c>
      <c r="L152" s="72" t="s">
        <v>86</v>
      </c>
      <c r="M152" s="72" t="s">
        <v>100</v>
      </c>
      <c r="N152" s="72" t="s">
        <v>810</v>
      </c>
    </row>
    <row r="153" spans="1:14" s="72" customFormat="1" ht="12.75" x14ac:dyDescent="0.2">
      <c r="A153" s="72">
        <v>267237</v>
      </c>
      <c r="B153" s="72" t="s">
        <v>831</v>
      </c>
      <c r="C153" s="72" t="s">
        <v>835</v>
      </c>
      <c r="D153" s="72" t="s">
        <v>30</v>
      </c>
      <c r="E153" s="73">
        <v>43556</v>
      </c>
      <c r="G153" s="74">
        <v>33100</v>
      </c>
      <c r="H153" s="72" t="s">
        <v>31</v>
      </c>
      <c r="I153" s="72" t="s">
        <v>632</v>
      </c>
      <c r="J153" s="72" t="s">
        <v>833</v>
      </c>
      <c r="K153" s="72" t="s">
        <v>836</v>
      </c>
      <c r="L153" s="72" t="s">
        <v>86</v>
      </c>
      <c r="M153" s="72" t="s">
        <v>100</v>
      </c>
      <c r="N153" s="72" t="s">
        <v>810</v>
      </c>
    </row>
    <row r="154" spans="1:14" s="72" customFormat="1" ht="12.75" x14ac:dyDescent="0.2">
      <c r="A154" s="72">
        <v>267448</v>
      </c>
      <c r="B154" s="72" t="s">
        <v>831</v>
      </c>
      <c r="C154" s="72" t="s">
        <v>837</v>
      </c>
      <c r="D154" s="72" t="s">
        <v>30</v>
      </c>
      <c r="E154" s="73">
        <v>43556</v>
      </c>
      <c r="G154" s="74">
        <v>145600</v>
      </c>
      <c r="H154" s="72" t="s">
        <v>31</v>
      </c>
      <c r="I154" s="72" t="s">
        <v>632</v>
      </c>
      <c r="J154" s="72" t="s">
        <v>833</v>
      </c>
      <c r="K154" s="72" t="s">
        <v>838</v>
      </c>
      <c r="L154" s="72" t="s">
        <v>86</v>
      </c>
      <c r="M154" s="72" t="s">
        <v>100</v>
      </c>
      <c r="N154" s="72" t="s">
        <v>810</v>
      </c>
    </row>
    <row r="155" spans="1:14" s="72" customFormat="1" ht="12.75" x14ac:dyDescent="0.2">
      <c r="A155" s="72">
        <v>264362</v>
      </c>
      <c r="B155" s="72" t="s">
        <v>839</v>
      </c>
      <c r="C155" s="72" t="s">
        <v>840</v>
      </c>
      <c r="D155" s="72" t="s">
        <v>30</v>
      </c>
      <c r="E155" s="73">
        <v>43522</v>
      </c>
      <c r="G155" s="74">
        <v>18200</v>
      </c>
      <c r="H155" s="72" t="s">
        <v>31</v>
      </c>
      <c r="I155" s="72" t="s">
        <v>632</v>
      </c>
      <c r="J155" s="72" t="s">
        <v>274</v>
      </c>
      <c r="K155" s="72" t="s">
        <v>841</v>
      </c>
      <c r="L155" s="72" t="s">
        <v>86</v>
      </c>
      <c r="M155" s="72" t="s">
        <v>100</v>
      </c>
      <c r="N155" s="72" t="s">
        <v>810</v>
      </c>
    </row>
    <row r="156" spans="1:14" s="72" customFormat="1" ht="12.75" x14ac:dyDescent="0.2">
      <c r="A156" s="72">
        <v>264380</v>
      </c>
      <c r="B156" s="72" t="s">
        <v>839</v>
      </c>
      <c r="C156" s="72" t="s">
        <v>842</v>
      </c>
      <c r="D156" s="72" t="s">
        <v>30</v>
      </c>
      <c r="E156" s="73">
        <v>43522</v>
      </c>
      <c r="G156" s="74">
        <v>195339</v>
      </c>
      <c r="H156" s="72" t="s">
        <v>31</v>
      </c>
      <c r="I156" s="72" t="s">
        <v>632</v>
      </c>
      <c r="J156" s="72" t="s">
        <v>843</v>
      </c>
      <c r="K156" s="72" t="s">
        <v>844</v>
      </c>
      <c r="L156" s="72" t="s">
        <v>86</v>
      </c>
      <c r="M156" s="72" t="s">
        <v>100</v>
      </c>
      <c r="N156" s="72" t="s">
        <v>810</v>
      </c>
    </row>
    <row r="157" spans="1:14" s="47" customFormat="1" ht="12.75" x14ac:dyDescent="0.2">
      <c r="A157" s="47" t="s">
        <v>845</v>
      </c>
      <c r="B157" s="47" t="s">
        <v>357</v>
      </c>
      <c r="C157" s="47" t="s">
        <v>846</v>
      </c>
      <c r="D157" s="47" t="s">
        <v>359</v>
      </c>
      <c r="E157" s="76">
        <v>43896</v>
      </c>
      <c r="G157" s="77">
        <v>1872076</v>
      </c>
      <c r="H157" s="47" t="s">
        <v>31</v>
      </c>
      <c r="I157" s="47" t="s">
        <v>632</v>
      </c>
      <c r="J157" s="47" t="s">
        <v>847</v>
      </c>
      <c r="K157" s="47" t="s">
        <v>845</v>
      </c>
      <c r="L157" s="47" t="s">
        <v>362</v>
      </c>
      <c r="M157" s="47" t="s">
        <v>100</v>
      </c>
      <c r="N157" s="47" t="s">
        <v>810</v>
      </c>
    </row>
    <row r="159" spans="1:14" s="72" customFormat="1" ht="12.75" x14ac:dyDescent="0.2">
      <c r="A159" s="72">
        <v>287251</v>
      </c>
      <c r="B159" s="72" t="s">
        <v>484</v>
      </c>
      <c r="C159" s="72" t="s">
        <v>485</v>
      </c>
      <c r="D159" s="72" t="s">
        <v>30</v>
      </c>
      <c r="E159" s="73">
        <v>43787</v>
      </c>
      <c r="G159" s="74">
        <v>13035</v>
      </c>
      <c r="H159" s="72" t="s">
        <v>31</v>
      </c>
      <c r="I159" s="72" t="s">
        <v>642</v>
      </c>
      <c r="J159" s="72" t="s">
        <v>848</v>
      </c>
      <c r="K159" s="72" t="s">
        <v>487</v>
      </c>
      <c r="L159" s="72" t="s">
        <v>488</v>
      </c>
      <c r="M159" s="72" t="s">
        <v>704</v>
      </c>
      <c r="N159" s="72" t="s">
        <v>849</v>
      </c>
    </row>
    <row r="160" spans="1:14" s="72" customFormat="1" ht="12.75" x14ac:dyDescent="0.2">
      <c r="A160" s="72">
        <v>284841</v>
      </c>
      <c r="B160" s="72" t="s">
        <v>850</v>
      </c>
      <c r="C160" s="72" t="s">
        <v>851</v>
      </c>
      <c r="D160" s="72" t="s">
        <v>30</v>
      </c>
      <c r="E160" s="73">
        <v>43759</v>
      </c>
      <c r="G160" s="74">
        <v>59240</v>
      </c>
      <c r="H160" s="72" t="s">
        <v>31</v>
      </c>
      <c r="I160" s="72" t="s">
        <v>642</v>
      </c>
      <c r="J160" s="72" t="s">
        <v>852</v>
      </c>
      <c r="K160" s="72" t="s">
        <v>853</v>
      </c>
      <c r="L160" s="72" t="s">
        <v>739</v>
      </c>
      <c r="M160" s="72" t="s">
        <v>704</v>
      </c>
      <c r="N160" s="72" t="s">
        <v>849</v>
      </c>
    </row>
    <row r="161" spans="1:14" s="72" customFormat="1" ht="12.75" x14ac:dyDescent="0.2">
      <c r="A161" s="72">
        <v>275677</v>
      </c>
      <c r="B161" s="72" t="s">
        <v>792</v>
      </c>
      <c r="C161" s="72" t="s">
        <v>854</v>
      </c>
      <c r="D161" s="72" t="s">
        <v>68</v>
      </c>
      <c r="E161" s="73">
        <v>43805</v>
      </c>
      <c r="G161" s="74">
        <v>9750</v>
      </c>
      <c r="H161" s="72" t="s">
        <v>31</v>
      </c>
      <c r="I161" s="72" t="s">
        <v>642</v>
      </c>
      <c r="J161" s="72" t="s">
        <v>855</v>
      </c>
      <c r="K161" s="72" t="s">
        <v>856</v>
      </c>
      <c r="L161" s="72" t="s">
        <v>739</v>
      </c>
      <c r="M161" s="72" t="s">
        <v>100</v>
      </c>
      <c r="N161" s="72" t="s">
        <v>849</v>
      </c>
    </row>
    <row r="162" spans="1:14" s="47" customFormat="1" ht="12.75" x14ac:dyDescent="0.2">
      <c r="A162" s="47" t="s">
        <v>857</v>
      </c>
      <c r="B162" s="47" t="s">
        <v>742</v>
      </c>
      <c r="C162" s="47" t="s">
        <v>858</v>
      </c>
      <c r="D162" s="47" t="s">
        <v>359</v>
      </c>
      <c r="E162" s="76">
        <v>43887</v>
      </c>
      <c r="G162" s="77">
        <v>82025</v>
      </c>
      <c r="H162" s="47" t="s">
        <v>31</v>
      </c>
      <c r="I162" s="47" t="s">
        <v>642</v>
      </c>
      <c r="J162" s="47" t="s">
        <v>805</v>
      </c>
      <c r="K162" s="47" t="s">
        <v>857</v>
      </c>
      <c r="L162" s="47" t="s">
        <v>744</v>
      </c>
      <c r="M162" s="47" t="s">
        <v>100</v>
      </c>
      <c r="N162" s="47" t="s">
        <v>849</v>
      </c>
    </row>
    <row r="164" spans="1:14" s="72" customFormat="1" ht="12.75" x14ac:dyDescent="0.2">
      <c r="A164" s="72">
        <v>279649</v>
      </c>
      <c r="B164" s="72" t="s">
        <v>859</v>
      </c>
      <c r="C164" s="72" t="s">
        <v>860</v>
      </c>
      <c r="D164" s="72" t="s">
        <v>30</v>
      </c>
      <c r="E164" s="73">
        <v>43699</v>
      </c>
      <c r="G164" s="74">
        <v>284714</v>
      </c>
      <c r="H164" s="72" t="s">
        <v>31</v>
      </c>
      <c r="I164" s="72" t="s">
        <v>631</v>
      </c>
      <c r="J164" s="72" t="s">
        <v>861</v>
      </c>
      <c r="K164" s="72" t="s">
        <v>862</v>
      </c>
      <c r="L164" s="72" t="s">
        <v>863</v>
      </c>
      <c r="M164" s="72" t="s">
        <v>100</v>
      </c>
      <c r="N164" s="72" t="s">
        <v>864</v>
      </c>
    </row>
    <row r="165" spans="1:14" s="72" customFormat="1" ht="12.75" x14ac:dyDescent="0.2">
      <c r="A165" s="72">
        <v>287251</v>
      </c>
      <c r="B165" s="72" t="s">
        <v>484</v>
      </c>
      <c r="C165" s="72" t="s">
        <v>485</v>
      </c>
      <c r="D165" s="72" t="s">
        <v>30</v>
      </c>
      <c r="E165" s="73">
        <v>43787</v>
      </c>
      <c r="G165" s="74">
        <v>109315</v>
      </c>
      <c r="H165" s="72" t="s">
        <v>31</v>
      </c>
      <c r="I165" s="72" t="s">
        <v>631</v>
      </c>
      <c r="J165" s="72" t="s">
        <v>865</v>
      </c>
      <c r="K165" s="72" t="s">
        <v>487</v>
      </c>
      <c r="L165" s="72" t="s">
        <v>488</v>
      </c>
      <c r="M165" s="72" t="s">
        <v>704</v>
      </c>
      <c r="N165" s="72" t="s">
        <v>864</v>
      </c>
    </row>
    <row r="166" spans="1:14" s="72" customFormat="1" ht="12.75" x14ac:dyDescent="0.2">
      <c r="A166" s="72">
        <v>279273</v>
      </c>
      <c r="B166" s="72" t="s">
        <v>866</v>
      </c>
      <c r="C166" s="72" t="s">
        <v>867</v>
      </c>
      <c r="D166" s="72" t="s">
        <v>30</v>
      </c>
      <c r="E166" s="73">
        <v>43695</v>
      </c>
      <c r="G166" s="74">
        <v>100972</v>
      </c>
      <c r="H166" s="72" t="s">
        <v>31</v>
      </c>
      <c r="I166" s="72" t="s">
        <v>631</v>
      </c>
      <c r="J166" s="72" t="s">
        <v>868</v>
      </c>
      <c r="K166" s="72" t="s">
        <v>869</v>
      </c>
      <c r="L166" s="72" t="s">
        <v>194</v>
      </c>
      <c r="M166" s="72" t="s">
        <v>101</v>
      </c>
      <c r="N166" s="72" t="s">
        <v>864</v>
      </c>
    </row>
    <row r="167" spans="1:14" s="72" customFormat="1" ht="12.75" x14ac:dyDescent="0.2">
      <c r="A167" s="72">
        <v>282288</v>
      </c>
      <c r="B167" s="72" t="s">
        <v>469</v>
      </c>
      <c r="C167" s="72" t="s">
        <v>870</v>
      </c>
      <c r="D167" s="72" t="s">
        <v>30</v>
      </c>
      <c r="E167" s="73">
        <v>43730</v>
      </c>
      <c r="G167" s="74">
        <v>54400</v>
      </c>
      <c r="H167" s="72" t="s">
        <v>31</v>
      </c>
      <c r="I167" s="72" t="s">
        <v>631</v>
      </c>
      <c r="J167" s="72" t="s">
        <v>871</v>
      </c>
      <c r="K167" s="72" t="s">
        <v>872</v>
      </c>
      <c r="L167" s="72" t="s">
        <v>236</v>
      </c>
      <c r="M167" s="72" t="s">
        <v>873</v>
      </c>
      <c r="N167" s="72" t="s">
        <v>864</v>
      </c>
    </row>
    <row r="168" spans="1:14" s="72" customFormat="1" ht="12.75" x14ac:dyDescent="0.2">
      <c r="A168" s="72">
        <v>264380</v>
      </c>
      <c r="B168" s="72" t="s">
        <v>839</v>
      </c>
      <c r="C168" s="72" t="s">
        <v>842</v>
      </c>
      <c r="D168" s="72" t="s">
        <v>30</v>
      </c>
      <c r="E168" s="73">
        <v>43522</v>
      </c>
      <c r="G168" s="74">
        <v>28461</v>
      </c>
      <c r="H168" s="72" t="s">
        <v>31</v>
      </c>
      <c r="I168" s="72" t="s">
        <v>631</v>
      </c>
      <c r="J168" s="72" t="s">
        <v>874</v>
      </c>
      <c r="K168" s="72" t="s">
        <v>844</v>
      </c>
      <c r="L168" s="72" t="s">
        <v>86</v>
      </c>
      <c r="M168" s="72" t="s">
        <v>100</v>
      </c>
      <c r="N168" s="72" t="s">
        <v>864</v>
      </c>
    </row>
    <row r="169" spans="1:14" s="72" customFormat="1" ht="12.75" x14ac:dyDescent="0.2">
      <c r="A169" s="72">
        <v>253033</v>
      </c>
      <c r="B169" s="72" t="s">
        <v>191</v>
      </c>
      <c r="C169" s="72" t="s">
        <v>218</v>
      </c>
      <c r="D169" s="72" t="s">
        <v>30</v>
      </c>
      <c r="E169" s="73">
        <v>43380</v>
      </c>
      <c r="G169" s="74">
        <v>51300</v>
      </c>
      <c r="H169" s="72" t="s">
        <v>31</v>
      </c>
      <c r="I169" s="72" t="s">
        <v>631</v>
      </c>
      <c r="J169" s="72" t="s">
        <v>219</v>
      </c>
      <c r="K169" s="72" t="s">
        <v>220</v>
      </c>
      <c r="L169" s="72" t="s">
        <v>96</v>
      </c>
      <c r="M169" s="72" t="s">
        <v>100</v>
      </c>
      <c r="N169" s="72" t="s">
        <v>864</v>
      </c>
    </row>
    <row r="170" spans="1:14" s="72" customFormat="1" ht="12.75" x14ac:dyDescent="0.2">
      <c r="A170" s="72">
        <v>253701</v>
      </c>
      <c r="B170" s="72" t="s">
        <v>191</v>
      </c>
      <c r="C170" s="72" t="s">
        <v>221</v>
      </c>
      <c r="D170" s="72" t="s">
        <v>30</v>
      </c>
      <c r="E170" s="73">
        <v>43375</v>
      </c>
      <c r="G170" s="74">
        <v>51300</v>
      </c>
      <c r="H170" s="72" t="s">
        <v>31</v>
      </c>
      <c r="I170" s="72" t="s">
        <v>631</v>
      </c>
      <c r="J170" s="72" t="s">
        <v>222</v>
      </c>
      <c r="K170" s="72" t="s">
        <v>223</v>
      </c>
      <c r="L170" s="72" t="s">
        <v>94</v>
      </c>
      <c r="M170" s="72" t="s">
        <v>101</v>
      </c>
      <c r="N170" s="72" t="s">
        <v>864</v>
      </c>
    </row>
    <row r="171" spans="1:14" s="72" customFormat="1" ht="12.75" x14ac:dyDescent="0.2">
      <c r="A171" s="72">
        <v>254834</v>
      </c>
      <c r="B171" s="72" t="s">
        <v>191</v>
      </c>
      <c r="C171" s="72" t="s">
        <v>192</v>
      </c>
      <c r="D171" s="72" t="s">
        <v>30</v>
      </c>
      <c r="E171" s="73">
        <v>43402</v>
      </c>
      <c r="G171" s="74">
        <v>76920</v>
      </c>
      <c r="H171" s="72" t="s">
        <v>31</v>
      </c>
      <c r="I171" s="72" t="s">
        <v>631</v>
      </c>
      <c r="J171" s="72" t="s">
        <v>224</v>
      </c>
      <c r="K171" s="72" t="s">
        <v>193</v>
      </c>
      <c r="L171" s="72" t="s">
        <v>194</v>
      </c>
      <c r="M171" s="72" t="s">
        <v>101</v>
      </c>
      <c r="N171" s="72" t="s">
        <v>864</v>
      </c>
    </row>
    <row r="172" spans="1:14" s="72" customFormat="1" ht="12.75" x14ac:dyDescent="0.2">
      <c r="A172" s="72">
        <v>279023</v>
      </c>
      <c r="B172" s="72" t="s">
        <v>477</v>
      </c>
      <c r="C172" s="72" t="s">
        <v>503</v>
      </c>
      <c r="D172" s="72" t="s">
        <v>30</v>
      </c>
      <c r="E172" s="73">
        <v>43691</v>
      </c>
      <c r="G172" s="74">
        <v>77210</v>
      </c>
      <c r="H172" s="72" t="s">
        <v>31</v>
      </c>
      <c r="I172" s="72" t="s">
        <v>631</v>
      </c>
      <c r="J172" s="72" t="s">
        <v>875</v>
      </c>
      <c r="K172" s="72" t="s">
        <v>505</v>
      </c>
      <c r="L172" s="72" t="s">
        <v>506</v>
      </c>
      <c r="M172" s="72" t="s">
        <v>704</v>
      </c>
      <c r="N172" s="72" t="s">
        <v>864</v>
      </c>
    </row>
    <row r="173" spans="1:14" s="72" customFormat="1" ht="12.75" x14ac:dyDescent="0.2">
      <c r="A173" s="72">
        <v>279330</v>
      </c>
      <c r="B173" s="72" t="s">
        <v>477</v>
      </c>
      <c r="C173" s="72" t="s">
        <v>876</v>
      </c>
      <c r="D173" s="72" t="s">
        <v>30</v>
      </c>
      <c r="E173" s="73">
        <v>43696</v>
      </c>
      <c r="G173" s="74">
        <v>301280</v>
      </c>
      <c r="H173" s="72" t="s">
        <v>31</v>
      </c>
      <c r="I173" s="72" t="s">
        <v>631</v>
      </c>
      <c r="J173" s="72" t="s">
        <v>877</v>
      </c>
      <c r="K173" s="72" t="s">
        <v>878</v>
      </c>
      <c r="L173" s="72" t="s">
        <v>69</v>
      </c>
      <c r="M173" s="72" t="s">
        <v>100</v>
      </c>
      <c r="N173" s="72" t="s">
        <v>864</v>
      </c>
    </row>
    <row r="174" spans="1:14" s="72" customFormat="1" ht="12.75" x14ac:dyDescent="0.2">
      <c r="A174" s="72">
        <v>279615</v>
      </c>
      <c r="B174" s="72" t="s">
        <v>477</v>
      </c>
      <c r="C174" s="72" t="s">
        <v>879</v>
      </c>
      <c r="D174" s="72" t="s">
        <v>30</v>
      </c>
      <c r="E174" s="73">
        <v>43699</v>
      </c>
      <c r="G174" s="74">
        <v>184810</v>
      </c>
      <c r="H174" s="72" t="s">
        <v>31</v>
      </c>
      <c r="I174" s="72" t="s">
        <v>631</v>
      </c>
      <c r="J174" s="72" t="s">
        <v>875</v>
      </c>
      <c r="K174" s="72" t="s">
        <v>880</v>
      </c>
      <c r="L174" s="72" t="s">
        <v>506</v>
      </c>
      <c r="M174" s="72" t="s">
        <v>704</v>
      </c>
      <c r="N174" s="72" t="s">
        <v>864</v>
      </c>
    </row>
    <row r="175" spans="1:14" s="72" customFormat="1" ht="12.75" x14ac:dyDescent="0.2">
      <c r="A175" s="72">
        <v>279818</v>
      </c>
      <c r="B175" s="72" t="s">
        <v>477</v>
      </c>
      <c r="C175" s="72" t="s">
        <v>881</v>
      </c>
      <c r="D175" s="72" t="s">
        <v>30</v>
      </c>
      <c r="E175" s="73">
        <v>43702</v>
      </c>
      <c r="G175" s="74">
        <v>104137</v>
      </c>
      <c r="H175" s="72" t="s">
        <v>31</v>
      </c>
      <c r="I175" s="72" t="s">
        <v>631</v>
      </c>
      <c r="J175" s="72" t="s">
        <v>882</v>
      </c>
      <c r="K175" s="72" t="s">
        <v>883</v>
      </c>
      <c r="L175" s="72" t="s">
        <v>822</v>
      </c>
      <c r="M175" s="72" t="s">
        <v>100</v>
      </c>
      <c r="N175" s="72" t="s">
        <v>864</v>
      </c>
    </row>
    <row r="176" spans="1:14" s="72" customFormat="1" ht="12.75" x14ac:dyDescent="0.2">
      <c r="A176" s="72">
        <v>284933</v>
      </c>
      <c r="B176" s="72" t="s">
        <v>783</v>
      </c>
      <c r="C176" s="72" t="s">
        <v>884</v>
      </c>
      <c r="D176" s="72" t="s">
        <v>30</v>
      </c>
      <c r="E176" s="73">
        <v>43760</v>
      </c>
      <c r="G176" s="74">
        <v>268577</v>
      </c>
      <c r="H176" s="72" t="s">
        <v>31</v>
      </c>
      <c r="I176" s="72" t="s">
        <v>631</v>
      </c>
      <c r="J176" s="72" t="s">
        <v>885</v>
      </c>
      <c r="K176" s="72" t="s">
        <v>886</v>
      </c>
      <c r="L176" s="72" t="s">
        <v>99</v>
      </c>
      <c r="M176" s="72" t="s">
        <v>100</v>
      </c>
      <c r="N176" s="72" t="s">
        <v>864</v>
      </c>
    </row>
    <row r="177" spans="1:14" s="72" customFormat="1" ht="12.75" x14ac:dyDescent="0.2">
      <c r="A177" s="72">
        <v>284086</v>
      </c>
      <c r="B177" s="72" t="s">
        <v>850</v>
      </c>
      <c r="C177" s="72" t="s">
        <v>887</v>
      </c>
      <c r="D177" s="72" t="s">
        <v>30</v>
      </c>
      <c r="E177" s="73">
        <v>43750</v>
      </c>
      <c r="G177" s="74">
        <v>127730</v>
      </c>
      <c r="H177" s="72" t="s">
        <v>31</v>
      </c>
      <c r="I177" s="72" t="s">
        <v>631</v>
      </c>
      <c r="J177" s="72" t="s">
        <v>814</v>
      </c>
      <c r="K177" s="72" t="s">
        <v>888</v>
      </c>
      <c r="L177" s="72" t="s">
        <v>96</v>
      </c>
      <c r="M177" s="72" t="s">
        <v>704</v>
      </c>
      <c r="N177" s="72" t="s">
        <v>864</v>
      </c>
    </row>
    <row r="178" spans="1:14" s="72" customFormat="1" ht="12.75" x14ac:dyDescent="0.2">
      <c r="A178" s="72">
        <v>290231</v>
      </c>
      <c r="B178" s="72" t="s">
        <v>507</v>
      </c>
      <c r="C178" s="72" t="s">
        <v>597</v>
      </c>
      <c r="D178" s="72" t="s">
        <v>68</v>
      </c>
      <c r="E178" s="73">
        <v>43973</v>
      </c>
      <c r="G178" s="74">
        <v>460755</v>
      </c>
      <c r="H178" s="72" t="s">
        <v>31</v>
      </c>
      <c r="I178" s="72" t="s">
        <v>631</v>
      </c>
      <c r="J178" s="72" t="s">
        <v>889</v>
      </c>
      <c r="K178" s="72" t="s">
        <v>513</v>
      </c>
      <c r="L178" s="72" t="s">
        <v>514</v>
      </c>
      <c r="M178" s="72" t="s">
        <v>890</v>
      </c>
      <c r="N178" s="72" t="s">
        <v>864</v>
      </c>
    </row>
    <row r="179" spans="1:14" s="72" customFormat="1" ht="12.75" x14ac:dyDescent="0.2">
      <c r="A179" s="72">
        <v>288687</v>
      </c>
      <c r="B179" s="72" t="s">
        <v>507</v>
      </c>
      <c r="C179" s="72" t="s">
        <v>891</v>
      </c>
      <c r="D179" s="72" t="s">
        <v>30</v>
      </c>
      <c r="E179" s="73">
        <v>43803</v>
      </c>
      <c r="G179" s="74">
        <v>54400</v>
      </c>
      <c r="H179" s="72" t="s">
        <v>31</v>
      </c>
      <c r="I179" s="72" t="s">
        <v>631</v>
      </c>
      <c r="J179" s="72" t="s">
        <v>600</v>
      </c>
      <c r="K179" s="72" t="s">
        <v>892</v>
      </c>
      <c r="L179" s="72" t="s">
        <v>493</v>
      </c>
      <c r="M179" s="72" t="s">
        <v>100</v>
      </c>
      <c r="N179" s="72" t="s">
        <v>864</v>
      </c>
    </row>
    <row r="180" spans="1:14" s="72" customFormat="1" ht="12.75" x14ac:dyDescent="0.2">
      <c r="A180" s="72">
        <v>288771</v>
      </c>
      <c r="B180" s="72" t="s">
        <v>507</v>
      </c>
      <c r="C180" s="72" t="s">
        <v>893</v>
      </c>
      <c r="D180" s="72" t="s">
        <v>30</v>
      </c>
      <c r="E180" s="73">
        <v>43805</v>
      </c>
      <c r="G180" s="74">
        <v>54400</v>
      </c>
      <c r="H180" s="72" t="s">
        <v>31</v>
      </c>
      <c r="I180" s="72" t="s">
        <v>631</v>
      </c>
      <c r="J180" s="72" t="s">
        <v>894</v>
      </c>
      <c r="K180" s="72" t="s">
        <v>895</v>
      </c>
      <c r="L180" s="72" t="s">
        <v>896</v>
      </c>
      <c r="M180" s="72" t="s">
        <v>100</v>
      </c>
      <c r="N180" s="72" t="s">
        <v>864</v>
      </c>
    </row>
    <row r="181" spans="1:14" s="72" customFormat="1" ht="12.75" x14ac:dyDescent="0.2">
      <c r="A181" s="72">
        <v>288937</v>
      </c>
      <c r="B181" s="72" t="s">
        <v>507</v>
      </c>
      <c r="C181" s="72" t="s">
        <v>897</v>
      </c>
      <c r="D181" s="72" t="s">
        <v>30</v>
      </c>
      <c r="E181" s="73">
        <v>43807</v>
      </c>
      <c r="G181" s="74">
        <v>135780</v>
      </c>
      <c r="H181" s="72" t="s">
        <v>31</v>
      </c>
      <c r="I181" s="72" t="s">
        <v>631</v>
      </c>
      <c r="J181" s="72" t="s">
        <v>898</v>
      </c>
      <c r="K181" s="72" t="s">
        <v>899</v>
      </c>
      <c r="L181" s="72" t="s">
        <v>493</v>
      </c>
      <c r="M181" s="72" t="s">
        <v>100</v>
      </c>
      <c r="N181" s="72" t="s">
        <v>864</v>
      </c>
    </row>
    <row r="182" spans="1:14" s="72" customFormat="1" ht="12.75" x14ac:dyDescent="0.2">
      <c r="A182" s="72">
        <v>288938</v>
      </c>
      <c r="B182" s="72" t="s">
        <v>507</v>
      </c>
      <c r="C182" s="72" t="s">
        <v>900</v>
      </c>
      <c r="D182" s="72" t="s">
        <v>30</v>
      </c>
      <c r="E182" s="73">
        <v>43807</v>
      </c>
      <c r="G182" s="74">
        <v>143970</v>
      </c>
      <c r="H182" s="72" t="s">
        <v>31</v>
      </c>
      <c r="I182" s="72" t="s">
        <v>631</v>
      </c>
      <c r="J182" s="72" t="s">
        <v>901</v>
      </c>
      <c r="K182" s="72" t="s">
        <v>902</v>
      </c>
      <c r="L182" s="72" t="s">
        <v>502</v>
      </c>
      <c r="M182" s="72" t="s">
        <v>100</v>
      </c>
      <c r="N182" s="72" t="s">
        <v>864</v>
      </c>
    </row>
    <row r="183" spans="1:14" s="72" customFormat="1" ht="12.75" x14ac:dyDescent="0.2">
      <c r="A183" s="72">
        <v>289150</v>
      </c>
      <c r="B183" s="72" t="s">
        <v>507</v>
      </c>
      <c r="C183" s="72" t="s">
        <v>903</v>
      </c>
      <c r="D183" s="72" t="s">
        <v>30</v>
      </c>
      <c r="E183" s="73">
        <v>43810</v>
      </c>
      <c r="G183" s="74">
        <v>64950</v>
      </c>
      <c r="H183" s="72" t="s">
        <v>31</v>
      </c>
      <c r="I183" s="72" t="s">
        <v>631</v>
      </c>
      <c r="J183" s="72" t="s">
        <v>904</v>
      </c>
      <c r="K183" s="72" t="s">
        <v>905</v>
      </c>
      <c r="L183" s="72" t="s">
        <v>493</v>
      </c>
      <c r="M183" s="72" t="s">
        <v>100</v>
      </c>
      <c r="N183" s="72" t="s">
        <v>864</v>
      </c>
    </row>
    <row r="184" spans="1:14" s="72" customFormat="1" ht="12.75" x14ac:dyDescent="0.2">
      <c r="A184" s="72">
        <v>289429</v>
      </c>
      <c r="B184" s="72" t="s">
        <v>507</v>
      </c>
      <c r="C184" s="72" t="s">
        <v>906</v>
      </c>
      <c r="D184" s="72" t="s">
        <v>30</v>
      </c>
      <c r="E184" s="73">
        <v>43810</v>
      </c>
      <c r="G184" s="74">
        <v>206849</v>
      </c>
      <c r="H184" s="72" t="s">
        <v>31</v>
      </c>
      <c r="I184" s="72" t="s">
        <v>631</v>
      </c>
      <c r="J184" s="72" t="s">
        <v>907</v>
      </c>
      <c r="K184" s="72" t="s">
        <v>908</v>
      </c>
      <c r="L184" s="72" t="s">
        <v>909</v>
      </c>
      <c r="M184" s="72" t="s">
        <v>101</v>
      </c>
      <c r="N184" s="72" t="s">
        <v>864</v>
      </c>
    </row>
    <row r="185" spans="1:14" s="72" customFormat="1" ht="12.75" x14ac:dyDescent="0.2">
      <c r="A185" s="72">
        <v>289893</v>
      </c>
      <c r="B185" s="72" t="s">
        <v>507</v>
      </c>
      <c r="C185" s="72" t="s">
        <v>508</v>
      </c>
      <c r="D185" s="72" t="s">
        <v>30</v>
      </c>
      <c r="E185" s="73">
        <v>43820</v>
      </c>
      <c r="G185" s="74">
        <v>708251</v>
      </c>
      <c r="H185" s="72" t="s">
        <v>31</v>
      </c>
      <c r="I185" s="72" t="s">
        <v>631</v>
      </c>
      <c r="J185" s="72" t="s">
        <v>585</v>
      </c>
      <c r="K185" s="72" t="s">
        <v>510</v>
      </c>
      <c r="L185" s="72" t="s">
        <v>493</v>
      </c>
      <c r="M185" s="72" t="s">
        <v>100</v>
      </c>
      <c r="N185" s="72" t="s">
        <v>864</v>
      </c>
    </row>
    <row r="186" spans="1:14" s="72" customFormat="1" ht="12.75" x14ac:dyDescent="0.2">
      <c r="A186" s="72">
        <v>290217</v>
      </c>
      <c r="B186" s="72" t="s">
        <v>507</v>
      </c>
      <c r="C186" s="72" t="s">
        <v>910</v>
      </c>
      <c r="D186" s="72" t="s">
        <v>30</v>
      </c>
      <c r="E186" s="73">
        <v>43825</v>
      </c>
      <c r="G186" s="74">
        <v>179415</v>
      </c>
      <c r="H186" s="72" t="s">
        <v>31</v>
      </c>
      <c r="I186" s="72" t="s">
        <v>631</v>
      </c>
      <c r="J186" s="72" t="s">
        <v>911</v>
      </c>
      <c r="K186" s="72" t="s">
        <v>912</v>
      </c>
      <c r="L186" s="72" t="s">
        <v>502</v>
      </c>
      <c r="M186" s="72" t="s">
        <v>100</v>
      </c>
      <c r="N186" s="72" t="s">
        <v>864</v>
      </c>
    </row>
    <row r="187" spans="1:14" s="72" customFormat="1" ht="12.75" x14ac:dyDescent="0.2">
      <c r="A187" s="72">
        <v>290036</v>
      </c>
      <c r="B187" s="72" t="s">
        <v>913</v>
      </c>
      <c r="C187" s="72" t="s">
        <v>914</v>
      </c>
      <c r="D187" s="72" t="s">
        <v>30</v>
      </c>
      <c r="E187" s="73">
        <v>43822</v>
      </c>
      <c r="G187" s="74">
        <v>115200</v>
      </c>
      <c r="H187" s="72" t="s">
        <v>31</v>
      </c>
      <c r="I187" s="72" t="s">
        <v>631</v>
      </c>
      <c r="J187" s="72" t="s">
        <v>811</v>
      </c>
      <c r="K187" s="72" t="s">
        <v>915</v>
      </c>
      <c r="L187" s="72" t="s">
        <v>502</v>
      </c>
      <c r="M187" s="72" t="s">
        <v>704</v>
      </c>
      <c r="N187" s="72" t="s">
        <v>864</v>
      </c>
    </row>
    <row r="188" spans="1:14" s="72" customFormat="1" ht="12.75" x14ac:dyDescent="0.2">
      <c r="A188" s="72">
        <v>289107</v>
      </c>
      <c r="B188" s="72" t="s">
        <v>913</v>
      </c>
      <c r="C188" s="72" t="s">
        <v>916</v>
      </c>
      <c r="D188" s="72" t="s">
        <v>30</v>
      </c>
      <c r="E188" s="73">
        <v>43809</v>
      </c>
      <c r="G188" s="74">
        <v>54400</v>
      </c>
      <c r="H188" s="72" t="s">
        <v>31</v>
      </c>
      <c r="I188" s="72" t="s">
        <v>631</v>
      </c>
      <c r="J188" s="72" t="s">
        <v>917</v>
      </c>
      <c r="K188" s="72" t="s">
        <v>918</v>
      </c>
      <c r="L188" s="72" t="s">
        <v>909</v>
      </c>
      <c r="M188" s="72" t="s">
        <v>873</v>
      </c>
      <c r="N188" s="72" t="s">
        <v>864</v>
      </c>
    </row>
    <row r="189" spans="1:14" s="72" customFormat="1" ht="12.75" x14ac:dyDescent="0.2">
      <c r="A189" s="72">
        <v>228885</v>
      </c>
      <c r="B189" s="72" t="s">
        <v>195</v>
      </c>
      <c r="C189" s="72" t="s">
        <v>919</v>
      </c>
      <c r="D189" s="72" t="s">
        <v>30</v>
      </c>
      <c r="E189" s="73">
        <v>43046</v>
      </c>
      <c r="G189" s="74">
        <v>5901</v>
      </c>
      <c r="H189" s="72" t="s">
        <v>31</v>
      </c>
      <c r="I189" s="72" t="s">
        <v>631</v>
      </c>
      <c r="J189" s="72" t="s">
        <v>920</v>
      </c>
      <c r="K189" s="72" t="s">
        <v>226</v>
      </c>
      <c r="L189" s="72" t="s">
        <v>87</v>
      </c>
      <c r="M189" s="72" t="s">
        <v>101</v>
      </c>
      <c r="N189" s="72" t="s">
        <v>864</v>
      </c>
    </row>
    <row r="190" spans="1:14" s="72" customFormat="1" ht="12.75" x14ac:dyDescent="0.2">
      <c r="A190" s="72">
        <v>229983</v>
      </c>
      <c r="B190" s="72" t="s">
        <v>229</v>
      </c>
      <c r="C190" s="72" t="s">
        <v>652</v>
      </c>
      <c r="D190" s="72" t="s">
        <v>30</v>
      </c>
      <c r="E190" s="73">
        <v>43089</v>
      </c>
      <c r="G190" s="74">
        <v>97180</v>
      </c>
      <c r="H190" s="72" t="s">
        <v>31</v>
      </c>
      <c r="I190" s="72" t="s">
        <v>631</v>
      </c>
      <c r="J190" s="72" t="s">
        <v>921</v>
      </c>
      <c r="K190" s="72" t="s">
        <v>230</v>
      </c>
      <c r="L190" s="72" t="s">
        <v>87</v>
      </c>
      <c r="M190" s="72" t="s">
        <v>101</v>
      </c>
      <c r="N190" s="72" t="s">
        <v>864</v>
      </c>
    </row>
    <row r="191" spans="1:14" s="72" customFormat="1" ht="12.75" x14ac:dyDescent="0.2">
      <c r="A191" s="72">
        <v>260494</v>
      </c>
      <c r="B191" s="72" t="s">
        <v>659</v>
      </c>
      <c r="C191" s="72" t="s">
        <v>922</v>
      </c>
      <c r="D191" s="72" t="s">
        <v>30</v>
      </c>
      <c r="E191" s="73">
        <v>43474</v>
      </c>
      <c r="G191" s="74">
        <v>80860</v>
      </c>
      <c r="H191" s="72" t="s">
        <v>31</v>
      </c>
      <c r="I191" s="72" t="s">
        <v>631</v>
      </c>
      <c r="J191" s="72" t="s">
        <v>923</v>
      </c>
      <c r="K191" s="72" t="s">
        <v>924</v>
      </c>
      <c r="L191" s="72" t="s">
        <v>97</v>
      </c>
      <c r="M191" s="72" t="s">
        <v>101</v>
      </c>
      <c r="N191" s="72" t="s">
        <v>864</v>
      </c>
    </row>
    <row r="192" spans="1:14" s="72" customFormat="1" ht="12.75" x14ac:dyDescent="0.2">
      <c r="A192" s="72">
        <v>268700</v>
      </c>
      <c r="B192" s="72" t="s">
        <v>521</v>
      </c>
      <c r="C192" s="72" t="s">
        <v>925</v>
      </c>
      <c r="D192" s="72" t="s">
        <v>30</v>
      </c>
      <c r="E192" s="73">
        <v>43573</v>
      </c>
      <c r="G192" s="74">
        <v>58039</v>
      </c>
      <c r="H192" s="72" t="s">
        <v>31</v>
      </c>
      <c r="I192" s="72" t="s">
        <v>631</v>
      </c>
      <c r="J192" s="72" t="s">
        <v>926</v>
      </c>
      <c r="K192" s="72" t="s">
        <v>927</v>
      </c>
      <c r="L192" s="72" t="s">
        <v>236</v>
      </c>
      <c r="M192" s="72" t="s">
        <v>101</v>
      </c>
      <c r="N192" s="72" t="s">
        <v>864</v>
      </c>
    </row>
    <row r="193" spans="1:14" s="72" customFormat="1" ht="12.75" x14ac:dyDescent="0.2">
      <c r="A193" s="72">
        <v>237721</v>
      </c>
      <c r="B193" s="72" t="s">
        <v>231</v>
      </c>
      <c r="C193" s="72" t="s">
        <v>928</v>
      </c>
      <c r="D193" s="72" t="s">
        <v>68</v>
      </c>
      <c r="E193" s="73">
        <v>43654</v>
      </c>
      <c r="G193" s="74">
        <v>6001</v>
      </c>
      <c r="H193" s="72" t="s">
        <v>31</v>
      </c>
      <c r="I193" s="72" t="s">
        <v>631</v>
      </c>
      <c r="J193" s="72" t="s">
        <v>929</v>
      </c>
      <c r="K193" s="72" t="s">
        <v>232</v>
      </c>
      <c r="L193" s="72" t="s">
        <v>94</v>
      </c>
      <c r="M193" s="72" t="s">
        <v>100</v>
      </c>
      <c r="N193" s="72" t="s">
        <v>864</v>
      </c>
    </row>
    <row r="194" spans="1:14" s="72" customFormat="1" ht="12.75" x14ac:dyDescent="0.2">
      <c r="A194" s="72">
        <v>237721</v>
      </c>
      <c r="B194" s="72" t="s">
        <v>231</v>
      </c>
      <c r="C194" s="72" t="s">
        <v>928</v>
      </c>
      <c r="D194" s="72" t="s">
        <v>68</v>
      </c>
      <c r="E194" s="73">
        <v>43654</v>
      </c>
      <c r="G194" s="74">
        <v>11199</v>
      </c>
      <c r="H194" s="72" t="s">
        <v>31</v>
      </c>
      <c r="I194" s="72" t="s">
        <v>631</v>
      </c>
      <c r="J194" s="72" t="s">
        <v>930</v>
      </c>
      <c r="K194" s="72" t="s">
        <v>232</v>
      </c>
      <c r="L194" s="72" t="s">
        <v>94</v>
      </c>
      <c r="M194" s="72" t="s">
        <v>100</v>
      </c>
      <c r="N194" s="72" t="s">
        <v>864</v>
      </c>
    </row>
    <row r="195" spans="1:14" s="72" customFormat="1" ht="12.75" x14ac:dyDescent="0.2">
      <c r="A195" s="72">
        <v>241353</v>
      </c>
      <c r="B195" s="72" t="s">
        <v>200</v>
      </c>
      <c r="C195" s="72" t="s">
        <v>239</v>
      </c>
      <c r="D195" s="72" t="s">
        <v>30</v>
      </c>
      <c r="E195" s="73">
        <v>43248</v>
      </c>
      <c r="G195" s="74">
        <v>218210</v>
      </c>
      <c r="H195" s="72" t="s">
        <v>31</v>
      </c>
      <c r="I195" s="72" t="s">
        <v>631</v>
      </c>
      <c r="J195" s="72" t="s">
        <v>219</v>
      </c>
      <c r="K195" s="72" t="s">
        <v>213</v>
      </c>
      <c r="L195" s="72" t="s">
        <v>96</v>
      </c>
      <c r="M195" s="72" t="s">
        <v>100</v>
      </c>
      <c r="N195" s="72" t="s">
        <v>864</v>
      </c>
    </row>
    <row r="196" spans="1:14" s="72" customFormat="1" ht="12.75" x14ac:dyDescent="0.2">
      <c r="A196" s="72">
        <v>240958</v>
      </c>
      <c r="B196" s="72" t="s">
        <v>200</v>
      </c>
      <c r="C196" s="72" t="s">
        <v>931</v>
      </c>
      <c r="D196" s="72" t="s">
        <v>30</v>
      </c>
      <c r="E196" s="73">
        <v>43244</v>
      </c>
      <c r="G196" s="74">
        <v>25449</v>
      </c>
      <c r="H196" s="72" t="s">
        <v>31</v>
      </c>
      <c r="I196" s="72" t="s">
        <v>631</v>
      </c>
      <c r="J196" s="72" t="s">
        <v>932</v>
      </c>
      <c r="K196" s="72" t="s">
        <v>237</v>
      </c>
      <c r="L196" s="72" t="s">
        <v>94</v>
      </c>
      <c r="M196" s="72" t="s">
        <v>101</v>
      </c>
      <c r="N196" s="72" t="s">
        <v>864</v>
      </c>
    </row>
    <row r="197" spans="1:14" s="72" customFormat="1" ht="12.75" x14ac:dyDescent="0.2">
      <c r="A197" s="72">
        <v>272034</v>
      </c>
      <c r="B197" s="72" t="s">
        <v>542</v>
      </c>
      <c r="C197" s="72" t="s">
        <v>933</v>
      </c>
      <c r="D197" s="72" t="s">
        <v>30</v>
      </c>
      <c r="E197" s="73">
        <v>43612</v>
      </c>
      <c r="G197" s="74">
        <v>54400</v>
      </c>
      <c r="H197" s="72" t="s">
        <v>31</v>
      </c>
      <c r="I197" s="72" t="s">
        <v>631</v>
      </c>
      <c r="J197" s="72" t="s">
        <v>235</v>
      </c>
      <c r="K197" s="72" t="s">
        <v>934</v>
      </c>
      <c r="L197" s="72" t="s">
        <v>236</v>
      </c>
      <c r="M197" s="72" t="s">
        <v>101</v>
      </c>
      <c r="N197" s="72" t="s">
        <v>864</v>
      </c>
    </row>
    <row r="198" spans="1:14" s="72" customFormat="1" ht="12.75" x14ac:dyDescent="0.2">
      <c r="A198" s="72">
        <v>243158</v>
      </c>
      <c r="B198" s="72" t="s">
        <v>240</v>
      </c>
      <c r="C198" s="72" t="s">
        <v>241</v>
      </c>
      <c r="D198" s="72" t="s">
        <v>30</v>
      </c>
      <c r="E198" s="73">
        <v>43271</v>
      </c>
      <c r="G198" s="74">
        <v>51300</v>
      </c>
      <c r="H198" s="72" t="s">
        <v>31</v>
      </c>
      <c r="I198" s="72" t="s">
        <v>631</v>
      </c>
      <c r="J198" s="72" t="s">
        <v>242</v>
      </c>
      <c r="K198" s="72" t="s">
        <v>243</v>
      </c>
      <c r="L198" s="72" t="s">
        <v>244</v>
      </c>
      <c r="M198" s="72" t="s">
        <v>101</v>
      </c>
      <c r="N198" s="72" t="s">
        <v>864</v>
      </c>
    </row>
    <row r="199" spans="1:14" s="72" customFormat="1" ht="12.75" x14ac:dyDescent="0.2">
      <c r="A199" s="72">
        <v>243414</v>
      </c>
      <c r="B199" s="72" t="s">
        <v>240</v>
      </c>
      <c r="C199" s="72" t="s">
        <v>245</v>
      </c>
      <c r="D199" s="72" t="s">
        <v>30</v>
      </c>
      <c r="E199" s="73">
        <v>43274</v>
      </c>
      <c r="G199" s="74">
        <v>51300</v>
      </c>
      <c r="H199" s="72" t="s">
        <v>31</v>
      </c>
      <c r="I199" s="72" t="s">
        <v>631</v>
      </c>
      <c r="J199" s="72" t="s">
        <v>246</v>
      </c>
      <c r="K199" s="72" t="s">
        <v>247</v>
      </c>
      <c r="L199" s="72" t="s">
        <v>102</v>
      </c>
      <c r="M199" s="72" t="s">
        <v>101</v>
      </c>
      <c r="N199" s="72" t="s">
        <v>864</v>
      </c>
    </row>
    <row r="200" spans="1:14" s="72" customFormat="1" ht="12.75" x14ac:dyDescent="0.2">
      <c r="A200" s="72">
        <v>243764</v>
      </c>
      <c r="B200" s="72" t="s">
        <v>240</v>
      </c>
      <c r="C200" s="72" t="s">
        <v>248</v>
      </c>
      <c r="D200" s="72" t="s">
        <v>30</v>
      </c>
      <c r="E200" s="73">
        <v>43278</v>
      </c>
      <c r="G200" s="74">
        <v>106450</v>
      </c>
      <c r="H200" s="72" t="s">
        <v>31</v>
      </c>
      <c r="I200" s="72" t="s">
        <v>631</v>
      </c>
      <c r="J200" s="72" t="s">
        <v>242</v>
      </c>
      <c r="K200" s="72" t="s">
        <v>249</v>
      </c>
      <c r="L200" s="72" t="s">
        <v>244</v>
      </c>
      <c r="M200" s="72" t="s">
        <v>101</v>
      </c>
      <c r="N200" s="72" t="s">
        <v>864</v>
      </c>
    </row>
    <row r="201" spans="1:14" s="72" customFormat="1" ht="12.75" x14ac:dyDescent="0.2">
      <c r="A201" s="72">
        <v>272775</v>
      </c>
      <c r="B201" s="72" t="s">
        <v>553</v>
      </c>
      <c r="C201" s="72" t="s">
        <v>560</v>
      </c>
      <c r="D201" s="72" t="s">
        <v>30</v>
      </c>
      <c r="E201" s="73">
        <v>43620</v>
      </c>
      <c r="G201" s="74">
        <v>67430</v>
      </c>
      <c r="H201" s="72" t="s">
        <v>31</v>
      </c>
      <c r="I201" s="72" t="s">
        <v>631</v>
      </c>
      <c r="J201" s="72" t="s">
        <v>926</v>
      </c>
      <c r="K201" s="72" t="s">
        <v>562</v>
      </c>
      <c r="L201" s="72" t="s">
        <v>236</v>
      </c>
      <c r="M201" s="72" t="s">
        <v>101</v>
      </c>
      <c r="N201" s="72" t="s">
        <v>864</v>
      </c>
    </row>
    <row r="202" spans="1:14" s="72" customFormat="1" ht="12.75" x14ac:dyDescent="0.2">
      <c r="A202" s="72">
        <v>272786</v>
      </c>
      <c r="B202" s="72" t="s">
        <v>553</v>
      </c>
      <c r="C202" s="72" t="s">
        <v>935</v>
      </c>
      <c r="D202" s="72" t="s">
        <v>30</v>
      </c>
      <c r="E202" s="73">
        <v>43620</v>
      </c>
      <c r="G202" s="74">
        <v>593835</v>
      </c>
      <c r="H202" s="72" t="s">
        <v>31</v>
      </c>
      <c r="I202" s="72" t="s">
        <v>631</v>
      </c>
      <c r="J202" s="72" t="s">
        <v>936</v>
      </c>
      <c r="K202" s="72" t="s">
        <v>937</v>
      </c>
      <c r="L202" s="72" t="s">
        <v>86</v>
      </c>
      <c r="M202" s="72" t="s">
        <v>100</v>
      </c>
      <c r="N202" s="72" t="s">
        <v>864</v>
      </c>
    </row>
    <row r="203" spans="1:14" s="72" customFormat="1" ht="12.75" x14ac:dyDescent="0.2">
      <c r="A203" s="72">
        <v>274255</v>
      </c>
      <c r="B203" s="72" t="s">
        <v>553</v>
      </c>
      <c r="C203" s="72" t="s">
        <v>938</v>
      </c>
      <c r="D203" s="72" t="s">
        <v>30</v>
      </c>
      <c r="E203" s="73">
        <v>43634</v>
      </c>
      <c r="G203" s="74">
        <v>59240</v>
      </c>
      <c r="H203" s="72" t="s">
        <v>31</v>
      </c>
      <c r="I203" s="72" t="s">
        <v>631</v>
      </c>
      <c r="J203" s="72" t="s">
        <v>768</v>
      </c>
      <c r="K203" s="72" t="s">
        <v>939</v>
      </c>
      <c r="L203" s="72" t="s">
        <v>770</v>
      </c>
      <c r="M203" s="72" t="s">
        <v>101</v>
      </c>
      <c r="N203" s="72" t="s">
        <v>864</v>
      </c>
    </row>
    <row r="204" spans="1:14" s="72" customFormat="1" ht="12.75" x14ac:dyDescent="0.2">
      <c r="A204" s="72">
        <v>275292</v>
      </c>
      <c r="B204" s="72" t="s">
        <v>762</v>
      </c>
      <c r="C204" s="72" t="s">
        <v>940</v>
      </c>
      <c r="D204" s="72" t="s">
        <v>30</v>
      </c>
      <c r="E204" s="73">
        <v>43645</v>
      </c>
      <c r="G204" s="74">
        <v>58960</v>
      </c>
      <c r="H204" s="72" t="s">
        <v>31</v>
      </c>
      <c r="I204" s="72" t="s">
        <v>631</v>
      </c>
      <c r="J204" s="72" t="s">
        <v>941</v>
      </c>
      <c r="K204" s="72" t="s">
        <v>942</v>
      </c>
      <c r="L204" s="72" t="s">
        <v>506</v>
      </c>
      <c r="M204" s="72" t="s">
        <v>100</v>
      </c>
      <c r="N204" s="72" t="s">
        <v>864</v>
      </c>
    </row>
    <row r="205" spans="1:14" s="72" customFormat="1" ht="12.75" x14ac:dyDescent="0.2">
      <c r="A205" s="72">
        <v>244053</v>
      </c>
      <c r="B205" s="72" t="s">
        <v>250</v>
      </c>
      <c r="C205" s="72" t="s">
        <v>251</v>
      </c>
      <c r="D205" s="72" t="s">
        <v>30</v>
      </c>
      <c r="E205" s="73">
        <v>43282</v>
      </c>
      <c r="G205" s="74">
        <v>51300</v>
      </c>
      <c r="H205" s="72" t="s">
        <v>31</v>
      </c>
      <c r="I205" s="72" t="s">
        <v>631</v>
      </c>
      <c r="J205" s="72" t="s">
        <v>246</v>
      </c>
      <c r="K205" s="72" t="s">
        <v>252</v>
      </c>
      <c r="L205" s="72" t="s">
        <v>102</v>
      </c>
      <c r="M205" s="72" t="s">
        <v>101</v>
      </c>
      <c r="N205" s="72" t="s">
        <v>864</v>
      </c>
    </row>
    <row r="206" spans="1:14" s="72" customFormat="1" ht="12.75" x14ac:dyDescent="0.2">
      <c r="A206" s="72">
        <v>276139</v>
      </c>
      <c r="B206" s="72" t="s">
        <v>792</v>
      </c>
      <c r="C206" s="72" t="s">
        <v>943</v>
      </c>
      <c r="D206" s="72" t="s">
        <v>30</v>
      </c>
      <c r="E206" s="73">
        <v>43655</v>
      </c>
      <c r="G206" s="74">
        <v>54400</v>
      </c>
      <c r="H206" s="72" t="s">
        <v>31</v>
      </c>
      <c r="I206" s="72" t="s">
        <v>631</v>
      </c>
      <c r="J206" s="72" t="s">
        <v>944</v>
      </c>
      <c r="K206" s="72" t="s">
        <v>945</v>
      </c>
      <c r="L206" s="72" t="s">
        <v>946</v>
      </c>
      <c r="M206" s="72" t="s">
        <v>101</v>
      </c>
      <c r="N206" s="72" t="s">
        <v>864</v>
      </c>
    </row>
    <row r="207" spans="1:14" s="72" customFormat="1" ht="12.75" x14ac:dyDescent="0.2">
      <c r="A207" s="72">
        <v>277157</v>
      </c>
      <c r="B207" s="72" t="s">
        <v>947</v>
      </c>
      <c r="C207" s="72" t="s">
        <v>948</v>
      </c>
      <c r="D207" s="72" t="s">
        <v>30</v>
      </c>
      <c r="E207" s="73">
        <v>43668</v>
      </c>
      <c r="G207" s="74">
        <v>57470</v>
      </c>
      <c r="H207" s="72" t="s">
        <v>31</v>
      </c>
      <c r="I207" s="72" t="s">
        <v>631</v>
      </c>
      <c r="J207" s="72" t="s">
        <v>941</v>
      </c>
      <c r="K207" s="72" t="s">
        <v>949</v>
      </c>
      <c r="L207" s="72" t="s">
        <v>506</v>
      </c>
      <c r="M207" s="72" t="s">
        <v>704</v>
      </c>
      <c r="N207" s="72" t="s">
        <v>864</v>
      </c>
    </row>
    <row r="208" spans="1:14" s="72" customFormat="1" ht="12.75" x14ac:dyDescent="0.2">
      <c r="A208" s="72">
        <v>277237</v>
      </c>
      <c r="B208" s="72" t="s">
        <v>947</v>
      </c>
      <c r="C208" s="72" t="s">
        <v>950</v>
      </c>
      <c r="D208" s="72" t="s">
        <v>30</v>
      </c>
      <c r="E208" s="73">
        <v>43668</v>
      </c>
      <c r="G208" s="74">
        <v>112330</v>
      </c>
      <c r="H208" s="72" t="s">
        <v>31</v>
      </c>
      <c r="I208" s="72" t="s">
        <v>631</v>
      </c>
      <c r="J208" s="72" t="s">
        <v>941</v>
      </c>
      <c r="K208" s="72" t="s">
        <v>951</v>
      </c>
      <c r="L208" s="72" t="s">
        <v>506</v>
      </c>
      <c r="M208" s="72" t="s">
        <v>704</v>
      </c>
      <c r="N208" s="72" t="s">
        <v>864</v>
      </c>
    </row>
    <row r="209" spans="1:14" s="72" customFormat="1" ht="12.75" x14ac:dyDescent="0.2">
      <c r="A209" s="72">
        <v>246964</v>
      </c>
      <c r="B209" s="72" t="s">
        <v>202</v>
      </c>
      <c r="C209" s="72" t="s">
        <v>952</v>
      </c>
      <c r="D209" s="72" t="s">
        <v>30</v>
      </c>
      <c r="E209" s="73">
        <v>43317</v>
      </c>
      <c r="G209" s="74">
        <v>109380</v>
      </c>
      <c r="H209" s="72" t="s">
        <v>31</v>
      </c>
      <c r="I209" s="72" t="s">
        <v>631</v>
      </c>
      <c r="J209" s="72" t="s">
        <v>953</v>
      </c>
      <c r="K209" s="72" t="s">
        <v>207</v>
      </c>
      <c r="L209" s="72" t="s">
        <v>94</v>
      </c>
      <c r="M209" s="72" t="s">
        <v>101</v>
      </c>
      <c r="N209" s="72" t="s">
        <v>864</v>
      </c>
    </row>
    <row r="210" spans="1:14" s="72" customFormat="1" ht="12.75" x14ac:dyDescent="0.2">
      <c r="A210" s="72">
        <v>241353</v>
      </c>
      <c r="B210" s="72" t="s">
        <v>211</v>
      </c>
      <c r="C210" s="72" t="s">
        <v>801</v>
      </c>
      <c r="D210" s="72" t="s">
        <v>68</v>
      </c>
      <c r="E210" s="73">
        <v>43887</v>
      </c>
      <c r="G210" s="74">
        <v>18568</v>
      </c>
      <c r="H210" s="72" t="s">
        <v>31</v>
      </c>
      <c r="I210" s="72" t="s">
        <v>631</v>
      </c>
      <c r="J210" s="72" t="s">
        <v>954</v>
      </c>
      <c r="K210" s="72" t="s">
        <v>213</v>
      </c>
      <c r="L210" s="72" t="s">
        <v>96</v>
      </c>
      <c r="M210" s="72" t="s">
        <v>100</v>
      </c>
      <c r="N210" s="72" t="s">
        <v>864</v>
      </c>
    </row>
    <row r="211" spans="1:14" s="72" customFormat="1" ht="12.75" x14ac:dyDescent="0.2">
      <c r="A211" s="72">
        <v>249164</v>
      </c>
      <c r="B211" s="72" t="s">
        <v>955</v>
      </c>
      <c r="C211" s="72" t="s">
        <v>956</v>
      </c>
      <c r="D211" s="72" t="s">
        <v>68</v>
      </c>
      <c r="E211" s="73">
        <v>43635</v>
      </c>
      <c r="G211" s="74">
        <v>300000</v>
      </c>
      <c r="H211" s="72" t="s">
        <v>31</v>
      </c>
      <c r="I211" s="72" t="s">
        <v>631</v>
      </c>
      <c r="J211" s="72" t="s">
        <v>957</v>
      </c>
      <c r="K211" s="72" t="s">
        <v>204</v>
      </c>
      <c r="L211" s="72" t="s">
        <v>86</v>
      </c>
      <c r="M211" s="72" t="s">
        <v>100</v>
      </c>
      <c r="N211" s="72" t="s">
        <v>864</v>
      </c>
    </row>
    <row r="212" spans="1:14" s="72" customFormat="1" ht="12.75" x14ac:dyDescent="0.2">
      <c r="A212" s="72">
        <v>246964</v>
      </c>
      <c r="B212" s="72" t="s">
        <v>958</v>
      </c>
      <c r="C212" s="72" t="s">
        <v>959</v>
      </c>
      <c r="D212" s="72" t="s">
        <v>68</v>
      </c>
      <c r="E212" s="73">
        <v>43635</v>
      </c>
      <c r="G212" s="74">
        <v>39300</v>
      </c>
      <c r="H212" s="72" t="s">
        <v>31</v>
      </c>
      <c r="I212" s="72" t="s">
        <v>631</v>
      </c>
      <c r="J212" s="72" t="s">
        <v>960</v>
      </c>
      <c r="K212" s="72" t="s">
        <v>207</v>
      </c>
      <c r="L212" s="72" t="s">
        <v>94</v>
      </c>
      <c r="M212" s="72" t="s">
        <v>101</v>
      </c>
      <c r="N212" s="72" t="s">
        <v>864</v>
      </c>
    </row>
    <row r="213" spans="1:14" s="72" customFormat="1" ht="12.75" x14ac:dyDescent="0.2">
      <c r="A213" s="72">
        <v>256329</v>
      </c>
      <c r="B213" s="72" t="s">
        <v>961</v>
      </c>
      <c r="C213" s="72" t="s">
        <v>962</v>
      </c>
      <c r="D213" s="72" t="s">
        <v>68</v>
      </c>
      <c r="E213" s="73">
        <v>43635</v>
      </c>
      <c r="G213" s="74">
        <v>660000</v>
      </c>
      <c r="H213" s="72" t="s">
        <v>31</v>
      </c>
      <c r="I213" s="72" t="s">
        <v>631</v>
      </c>
      <c r="J213" s="72" t="s">
        <v>963</v>
      </c>
      <c r="K213" s="72" t="s">
        <v>190</v>
      </c>
      <c r="L213" s="72" t="s">
        <v>89</v>
      </c>
      <c r="M213" s="72" t="s">
        <v>100</v>
      </c>
      <c r="N213" s="72" t="s">
        <v>864</v>
      </c>
    </row>
    <row r="214" spans="1:14" s="72" customFormat="1" ht="12.75" x14ac:dyDescent="0.2">
      <c r="A214" s="72">
        <v>258654</v>
      </c>
      <c r="B214" s="72" t="s">
        <v>964</v>
      </c>
      <c r="C214" s="72" t="s">
        <v>965</v>
      </c>
      <c r="D214" s="72" t="s">
        <v>68</v>
      </c>
      <c r="E214" s="73">
        <v>43635</v>
      </c>
      <c r="G214" s="74">
        <v>300000</v>
      </c>
      <c r="H214" s="72" t="s">
        <v>31</v>
      </c>
      <c r="I214" s="72" t="s">
        <v>631</v>
      </c>
      <c r="J214" s="72" t="s">
        <v>966</v>
      </c>
      <c r="K214" s="72" t="s">
        <v>292</v>
      </c>
      <c r="L214" s="72" t="s">
        <v>69</v>
      </c>
      <c r="M214" s="72" t="s">
        <v>100</v>
      </c>
      <c r="N214" s="72" t="s">
        <v>864</v>
      </c>
    </row>
    <row r="215" spans="1:14" s="47" customFormat="1" ht="12.75" x14ac:dyDescent="0.2">
      <c r="A215" s="47" t="s">
        <v>967</v>
      </c>
      <c r="B215" s="47" t="s">
        <v>357</v>
      </c>
      <c r="C215" s="47" t="s">
        <v>968</v>
      </c>
      <c r="D215" s="47" t="s">
        <v>359</v>
      </c>
      <c r="E215" s="76">
        <v>43973</v>
      </c>
      <c r="G215" s="77">
        <v>7247998</v>
      </c>
      <c r="H215" s="47" t="s">
        <v>31</v>
      </c>
      <c r="I215" s="47" t="s">
        <v>631</v>
      </c>
      <c r="J215" s="47" t="s">
        <v>969</v>
      </c>
      <c r="K215" s="47" t="s">
        <v>967</v>
      </c>
      <c r="L215" s="47" t="s">
        <v>362</v>
      </c>
      <c r="M215" s="47" t="s">
        <v>100</v>
      </c>
      <c r="N215" s="47" t="s">
        <v>864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BASE DE DATOS HSVDPP 51</vt:lpstr>
      <vt:lpstr>CARTERA HOSPITAL DE PAIPA 900</vt:lpstr>
      <vt:lpstr>VERIFICACIÓN DE CARTERA 736</vt:lpstr>
      <vt:lpstr>RESUMEN 891855209</vt:lpstr>
      <vt:lpstr>RESUMEN DE CARTERA POR SUCURSAL</vt:lpstr>
      <vt:lpstr>CARTERA COOSALUD</vt:lpstr>
      <vt:lpstr>GLOSAS POR CONCILIAR</vt:lpstr>
      <vt:lpstr>DEVOLUCIONES</vt:lpstr>
      <vt:lpstr>PAGOS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Wilmar Gerardo Lopez Sanchez</dc:creator>
  <cp:lastModifiedBy>Wilmar Gerardo Lopez Sanchez</cp:lastModifiedBy>
  <dcterms:created xsi:type="dcterms:W3CDTF">2018-09-25T23:41:55Z</dcterms:created>
  <dcterms:modified xsi:type="dcterms:W3CDTF">2020-06-30T20:56:38Z</dcterms:modified>
</cp:coreProperties>
</file>