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gjimenez\OneDrive - COOSALUD EPS-S\Desktop\ESCRITORIO COOSALUD\CRUCES CARTERA\SOCIEDAD CLINICA CASANARE\3. CRUCE DE CARTERA JUNIO 2020\"/>
    </mc:Choice>
  </mc:AlternateContent>
  <xr:revisionPtr revIDLastSave="338" documentId="11_F05CCC3092195950B7811EB0E0AE5A93502528F5" xr6:coauthVersionLast="44" xr6:coauthVersionMax="44" xr10:uidLastSave="{74BB4DFC-74CA-41FF-89FD-66528480AEAA}"/>
  <bookViews>
    <workbookView xWindow="-120" yWindow="-120" windowWidth="29040" windowHeight="15840" activeTab="2" xr2:uid="{00000000-000D-0000-FFFF-FFFF00000000}"/>
  </bookViews>
  <sheets>
    <sheet name="NIT 900" sheetId="16" r:id="rId1"/>
    <sheet name="CRUCE" sheetId="4" r:id="rId2"/>
    <sheet name="RESUMEN" sheetId="5" r:id="rId3"/>
    <sheet name="GLOSAS" sheetId="17" r:id="rId4"/>
    <sheet name="CANCELADAS" sheetId="18" r:id="rId5"/>
    <sheet name="DEVOLUCIONES" sheetId="20" r:id="rId6"/>
  </sheets>
  <definedNames>
    <definedName name="_xlnm._FilterDatabase" localSheetId="4" hidden="1">CANCELADAS!$A$1:$T$28</definedName>
    <definedName name="_xlnm._FilterDatabase" localSheetId="1" hidden="1">CRUCE!$A$1:$S$22</definedName>
    <definedName name="_xlnm._FilterDatabase" localSheetId="5" hidden="1">DEVOLUCIONES!$A$1:$J$59</definedName>
    <definedName name="_xlnm._FilterDatabase" localSheetId="0" hidden="1">'NIT 900'!$A$1:$L$21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4" l="1"/>
  <c r="I20" i="4"/>
  <c r="I19" i="4"/>
  <c r="I18" i="4"/>
  <c r="G3" i="4"/>
  <c r="G4" i="4"/>
  <c r="G5" i="4"/>
  <c r="G6" i="4"/>
  <c r="G7" i="4"/>
  <c r="G8" i="4"/>
  <c r="G9" i="4"/>
  <c r="G10" i="4"/>
  <c r="G11" i="4"/>
  <c r="G12" i="4"/>
  <c r="G13" i="4"/>
  <c r="G14" i="4"/>
  <c r="G15" i="4"/>
  <c r="G16" i="4"/>
  <c r="G17" i="4"/>
  <c r="G18" i="4"/>
  <c r="G19" i="4"/>
  <c r="G20" i="4"/>
  <c r="G21" i="4"/>
  <c r="G2" i="4"/>
  <c r="I16" i="4"/>
  <c r="I15" i="4"/>
  <c r="I13" i="4"/>
  <c r="I12" i="4"/>
  <c r="I11" i="4"/>
  <c r="I10" i="4"/>
  <c r="I9" i="4"/>
  <c r="I8" i="4"/>
  <c r="I7" i="4"/>
  <c r="I6" i="4"/>
  <c r="I5" i="4"/>
  <c r="I4" i="4"/>
  <c r="I3" i="4"/>
  <c r="I2" i="4"/>
  <c r="L17" i="4"/>
  <c r="L14" i="4"/>
  <c r="F3" i="4" l="1"/>
  <c r="F4" i="4"/>
  <c r="F5" i="4"/>
  <c r="F6" i="4"/>
  <c r="F7" i="4"/>
  <c r="F8" i="4"/>
  <c r="F9" i="4"/>
  <c r="F10" i="4"/>
  <c r="F11" i="4"/>
  <c r="F12" i="4"/>
  <c r="F13" i="4"/>
  <c r="F14" i="4"/>
  <c r="F15" i="4"/>
  <c r="F16" i="4"/>
  <c r="F17" i="4"/>
  <c r="F18" i="4"/>
  <c r="F19" i="4"/>
  <c r="F20" i="4"/>
  <c r="F21" i="4"/>
  <c r="F2" i="4"/>
  <c r="E3" i="4"/>
  <c r="E4" i="4"/>
  <c r="E5" i="4"/>
  <c r="E6" i="4"/>
  <c r="E7" i="4"/>
  <c r="E8" i="4"/>
  <c r="E9" i="4"/>
  <c r="E10" i="4"/>
  <c r="E11" i="4"/>
  <c r="E12" i="4"/>
  <c r="E13" i="4"/>
  <c r="E14" i="4"/>
  <c r="E15" i="4"/>
  <c r="E16" i="4"/>
  <c r="E17" i="4"/>
  <c r="E18" i="4"/>
  <c r="E19" i="4"/>
  <c r="E20" i="4"/>
  <c r="E21" i="4"/>
  <c r="E2" i="4"/>
  <c r="L22" i="16"/>
  <c r="K22" i="16"/>
  <c r="J22" i="16"/>
  <c r="I22" i="16"/>
  <c r="H22" i="16"/>
  <c r="G22" i="16"/>
  <c r="F22" i="16"/>
  <c r="E22" i="16"/>
  <c r="S12" i="4" l="1"/>
  <c r="S20" i="4"/>
  <c r="S16" i="4"/>
  <c r="S15" i="4"/>
  <c r="S14" i="4"/>
  <c r="S10" i="4"/>
  <c r="S13" i="4"/>
  <c r="S17" i="4"/>
  <c r="S18" i="4"/>
  <c r="S19" i="4"/>
  <c r="S21" i="4"/>
  <c r="S11" i="4" l="1"/>
  <c r="S4" i="4"/>
  <c r="S9" i="4"/>
  <c r="S8" i="4"/>
  <c r="S7" i="4"/>
  <c r="S6" i="4"/>
  <c r="S5" i="4"/>
  <c r="S3" i="4"/>
  <c r="S2" i="4"/>
  <c r="S22" i="4" l="1"/>
  <c r="H17" i="5" s="1"/>
  <c r="O22" i="4"/>
  <c r="H16" i="5" s="1"/>
  <c r="N22" i="4"/>
  <c r="H15" i="5" s="1"/>
  <c r="M22" i="4"/>
  <c r="H14" i="5" s="1"/>
  <c r="L22" i="4"/>
  <c r="H13" i="5" s="1"/>
  <c r="K22" i="4"/>
  <c r="H12" i="5" s="1"/>
  <c r="J22" i="4"/>
  <c r="H11" i="5" s="1"/>
  <c r="I22" i="4"/>
  <c r="H10" i="5" s="1"/>
  <c r="H22" i="4"/>
  <c r="H9" i="5" s="1"/>
  <c r="C22" i="4"/>
  <c r="H7" i="5" s="1"/>
  <c r="H18" i="5" l="1"/>
</calcChain>
</file>

<file path=xl/sharedStrings.xml><?xml version="1.0" encoding="utf-8"?>
<sst xmlns="http://schemas.openxmlformats.org/spreadsheetml/2006/main" count="1038" uniqueCount="362">
  <si>
    <t>Numero Factura</t>
  </si>
  <si>
    <t>Fecha Radicado</t>
  </si>
  <si>
    <t>Valor Inicial</t>
  </si>
  <si>
    <t>C30</t>
  </si>
  <si>
    <t>C60</t>
  </si>
  <si>
    <t>C90</t>
  </si>
  <si>
    <t>C180</t>
  </si>
  <si>
    <t>C360</t>
  </si>
  <si>
    <t>C360+</t>
  </si>
  <si>
    <t>Saldo</t>
  </si>
  <si>
    <t>A 052435</t>
  </si>
  <si>
    <t>A 049994</t>
  </si>
  <si>
    <t>SCC5266</t>
  </si>
  <si>
    <t>SCC17956</t>
  </si>
  <si>
    <t>A 058310</t>
  </si>
  <si>
    <t>SCC4445</t>
  </si>
  <si>
    <t>SCC17292</t>
  </si>
  <si>
    <t>No FACTURA</t>
  </si>
  <si>
    <t>VALOR</t>
  </si>
  <si>
    <t>SALDO</t>
  </si>
  <si>
    <t>cxp</t>
  </si>
  <si>
    <t>GLOSAS</t>
  </si>
  <si>
    <t>CANCELADAS</t>
  </si>
  <si>
    <t>DEVOLUCIONES</t>
  </si>
  <si>
    <t>POR PAGAR</t>
  </si>
  <si>
    <t>DEVUELTA IPS</t>
  </si>
  <si>
    <t>FACTURAS EN PROCESO DE AUDITORIA</t>
  </si>
  <si>
    <t>NO RADICADA</t>
  </si>
  <si>
    <t>GLOSA POR CONCILIAR</t>
  </si>
  <si>
    <t xml:space="preserve">GLOSA ACEPTA IPS </t>
  </si>
  <si>
    <t>GLOSA ACEPTA EPS</t>
  </si>
  <si>
    <t>DOC No</t>
  </si>
  <si>
    <t>OBSERVACION</t>
  </si>
  <si>
    <t>SUCURSAL</t>
  </si>
  <si>
    <t>DIFERENCIA</t>
  </si>
  <si>
    <t xml:space="preserve">CARTERA PRESENTADA </t>
  </si>
  <si>
    <t>FACTURAS RECONOCIDAS PARA PAGO</t>
  </si>
  <si>
    <t xml:space="preserve">FACTURAS DEVUELTAS A LA IPS </t>
  </si>
  <si>
    <t xml:space="preserve">FACTURAS EN PROCESO DE AUDITORIA </t>
  </si>
  <si>
    <t>FACTURAS NO RADICADAS</t>
  </si>
  <si>
    <t>GLOSAS POR CONCILIAR</t>
  </si>
  <si>
    <t>GLOSAS ACEPTADAS POR LA IPS</t>
  </si>
  <si>
    <t xml:space="preserve">GLOSAS ACEPTADAS POR LA EPS </t>
  </si>
  <si>
    <t>FACTURAS CANCELADAS</t>
  </si>
  <si>
    <t xml:space="preserve">DIFERENCIAS ENTRE LAS PARTES </t>
  </si>
  <si>
    <t>Referencia</t>
  </si>
  <si>
    <t>Asignación</t>
  </si>
  <si>
    <t>Cuenta de mayor</t>
  </si>
  <si>
    <t>Nº documento</t>
  </si>
  <si>
    <t>Clase de documento</t>
  </si>
  <si>
    <t>Centro de beneficio</t>
  </si>
  <si>
    <t>Fecha de documento</t>
  </si>
  <si>
    <t>Indicador CME</t>
  </si>
  <si>
    <t>Fe.contabilización</t>
  </si>
  <si>
    <t>Importe en moneda local</t>
  </si>
  <si>
    <t>Doc.compensación</t>
  </si>
  <si>
    <t>Texto</t>
  </si>
  <si>
    <t>Indicador Debe/Haber</t>
  </si>
  <si>
    <t>Demora tras vencimiento neto</t>
  </si>
  <si>
    <t>Nombre del usuario</t>
  </si>
  <si>
    <t>Texto cab.documento</t>
  </si>
  <si>
    <t>Clave referencia 1</t>
  </si>
  <si>
    <t>Clave referencia 3</t>
  </si>
  <si>
    <t>Acreedor</t>
  </si>
  <si>
    <t>5021421508</t>
  </si>
  <si>
    <t>2905100102</t>
  </si>
  <si>
    <t>1902738026</t>
  </si>
  <si>
    <t>KR</t>
  </si>
  <si>
    <t>47001372470 ELKIN ENRIQUE AFRICANO ESQUIVEL</t>
  </si>
  <si>
    <t>H</t>
  </si>
  <si>
    <t>COOSALUD</t>
  </si>
  <si>
    <t>47-anlopez Eurek</t>
  </si>
  <si>
    <t>738</t>
  </si>
  <si>
    <t>5021429621</t>
  </si>
  <si>
    <t>2905100202</t>
  </si>
  <si>
    <t>1902791346</t>
  </si>
  <si>
    <t>15518078020 JEFFER ELIAN MONROY ACOSTA</t>
  </si>
  <si>
    <t>15-leruiz Eurek</t>
  </si>
  <si>
    <t>SCC34125</t>
  </si>
  <si>
    <t>8021318226</t>
  </si>
  <si>
    <t>1903322851</t>
  </si>
  <si>
    <t>15533077282 ERIKA  GARCIA SANCHEZ</t>
  </si>
  <si>
    <t>A49991</t>
  </si>
  <si>
    <t>10161830713</t>
  </si>
  <si>
    <t>1901631591</t>
  </si>
  <si>
    <t>9400117011</t>
  </si>
  <si>
    <t>94001005310 JHON EDUIN RODALLEGA FERNANDEZ</t>
  </si>
  <si>
    <t>94-earias_94 Eurek</t>
  </si>
  <si>
    <t>8918558473</t>
  </si>
  <si>
    <t>SOCIEDAD CLINICA CAS</t>
  </si>
  <si>
    <t>A47903</t>
  </si>
  <si>
    <t>10161832686</t>
  </si>
  <si>
    <t>1901631602</t>
  </si>
  <si>
    <t>A49989</t>
  </si>
  <si>
    <t>10161833165</t>
  </si>
  <si>
    <t>1901601017</t>
  </si>
  <si>
    <t>4725817011</t>
  </si>
  <si>
    <t>47258131132 EDWIN JAVID VIZCAINO DE LA HOZ</t>
  </si>
  <si>
    <t>47-lpinedo Eurek</t>
  </si>
  <si>
    <t>A49990</t>
  </si>
  <si>
    <t>10161834586</t>
  </si>
  <si>
    <t>1901574238</t>
  </si>
  <si>
    <t>5400117011</t>
  </si>
  <si>
    <t>54001387724 LAURA ALEJANDRA GONZALEZ COY</t>
  </si>
  <si>
    <t>54-jcastillo Eurek</t>
  </si>
  <si>
    <t>A49988</t>
  </si>
  <si>
    <t>10171631145</t>
  </si>
  <si>
    <t>1901555756</t>
  </si>
  <si>
    <t>1575917011</t>
  </si>
  <si>
    <t>15759099450 MELIDA  ORTIZ GUALDRON</t>
  </si>
  <si>
    <t>15-earias Eurek</t>
  </si>
  <si>
    <t>A43588</t>
  </si>
  <si>
    <t>10171635555</t>
  </si>
  <si>
    <t>1901555764</t>
  </si>
  <si>
    <t>1551817011</t>
  </si>
  <si>
    <t>15518000727 DELSI YARITH SUESCA CARDENAS</t>
  </si>
  <si>
    <t>P77423</t>
  </si>
  <si>
    <t>10171645869</t>
  </si>
  <si>
    <t>1901555362</t>
  </si>
  <si>
    <t>A60038</t>
  </si>
  <si>
    <t>12031411812</t>
  </si>
  <si>
    <t>1901928568</t>
  </si>
  <si>
    <t>15518089400 DANIEL  MARTINEZ LOPEZ</t>
  </si>
  <si>
    <t>P72414</t>
  </si>
  <si>
    <t>3201707273</t>
  </si>
  <si>
    <t>1900506836</t>
  </si>
  <si>
    <t>54001374518 SOL ESTRADA</t>
  </si>
  <si>
    <t>A40423</t>
  </si>
  <si>
    <t>3201709574</t>
  </si>
  <si>
    <t>1900444472</t>
  </si>
  <si>
    <t>6837717011</t>
  </si>
  <si>
    <t>68377130983 LINA TATIANA SUATERNA FRANCO</t>
  </si>
  <si>
    <t>68-jhrodriguez Eurek</t>
  </si>
  <si>
    <t>A40701</t>
  </si>
  <si>
    <t>1900444499</t>
  </si>
  <si>
    <t>A40702</t>
  </si>
  <si>
    <t>1900444500</t>
  </si>
  <si>
    <t>6868917011</t>
  </si>
  <si>
    <t>68689154166 NESTOR FERNEY RUEDA SILVA</t>
  </si>
  <si>
    <t>A42057</t>
  </si>
  <si>
    <t>8141605306</t>
  </si>
  <si>
    <t>1901204110</t>
  </si>
  <si>
    <t>15518088244 ANGELA MARIA SANCHEZ NARANJO</t>
  </si>
  <si>
    <t>A43587</t>
  </si>
  <si>
    <t>1901204114</t>
  </si>
  <si>
    <t>1553317011</t>
  </si>
  <si>
    <t>15533000103 ELSIN RUBI PIRABAN PEREZ</t>
  </si>
  <si>
    <t>P74644</t>
  </si>
  <si>
    <t>8141626680</t>
  </si>
  <si>
    <t>1901235367</t>
  </si>
  <si>
    <t>6877317011</t>
  </si>
  <si>
    <t>68773146994 JENNY LISETH SANABRIA MEDINA</t>
  </si>
  <si>
    <t>68-fcorrea Eurek</t>
  </si>
  <si>
    <t>P74716</t>
  </si>
  <si>
    <t>8141628893</t>
  </si>
  <si>
    <t>1901248716</t>
  </si>
  <si>
    <t>2358017011</t>
  </si>
  <si>
    <t>08001353311 DEIVER  SEVERICHE MARTINEZ</t>
  </si>
  <si>
    <t>23-wmartinez Eurek</t>
  </si>
  <si>
    <t>104363972</t>
  </si>
  <si>
    <t>AB</t>
  </si>
  <si>
    <t>DIGITADORBOY</t>
  </si>
  <si>
    <t>REGISTRO ACEPTACION DE GL</t>
  </si>
  <si>
    <t>104363970</t>
  </si>
  <si>
    <t>20190619</t>
  </si>
  <si>
    <t>2205200201</t>
  </si>
  <si>
    <t>REGISTRO ACEPTACION DE GLOSA EPS C</t>
  </si>
  <si>
    <t>S</t>
  </si>
  <si>
    <t>GLOSA INICIAL GL-68928753215</t>
  </si>
  <si>
    <t>104363971</t>
  </si>
  <si>
    <t>REGISTRO ACEPTACION DE GLOSA IPS C</t>
  </si>
  <si>
    <t>GLOSA INICIAL GL-23399369733</t>
  </si>
  <si>
    <t>GLOSA INICIAL GL-15068334445</t>
  </si>
  <si>
    <t>SCC29656</t>
  </si>
  <si>
    <t>BOYACA</t>
  </si>
  <si>
    <t>Numero Documento</t>
  </si>
  <si>
    <t>900226715</t>
  </si>
  <si>
    <t>SCC31781</t>
  </si>
  <si>
    <t>SCC34073</t>
  </si>
  <si>
    <t>SCC36722</t>
  </si>
  <si>
    <t>SCC50156</t>
  </si>
  <si>
    <t>SCC50940</t>
  </si>
  <si>
    <t>SCC51038</t>
  </si>
  <si>
    <t>SCC55077</t>
  </si>
  <si>
    <t>SCC65317</t>
  </si>
  <si>
    <t>1021852694</t>
  </si>
  <si>
    <t>1904072422</t>
  </si>
  <si>
    <t>15518168879 MARIA RODRIGUEZ</t>
  </si>
  <si>
    <t>SCC65963</t>
  </si>
  <si>
    <t>1021852696</t>
  </si>
  <si>
    <t>1904035224</t>
  </si>
  <si>
    <t>20001900566 IVAN MONTAÑO</t>
  </si>
  <si>
    <t>20-lruiz Eurek</t>
  </si>
  <si>
    <t>GLOSA INICIAL GL-20511350937</t>
  </si>
  <si>
    <t>SCC72471</t>
  </si>
  <si>
    <t>SCC72869</t>
  </si>
  <si>
    <t>SCC48179</t>
  </si>
  <si>
    <t>RESUMEN VERIFICACION DE CARTERA NIT 900</t>
  </si>
  <si>
    <t>Fecha Documento</t>
  </si>
  <si>
    <t>SCC74270</t>
  </si>
  <si>
    <t>SCC75778</t>
  </si>
  <si>
    <t>SCC79185</t>
  </si>
  <si>
    <t>SCC79233</t>
  </si>
  <si>
    <t>SCC95581</t>
  </si>
  <si>
    <t xml:space="preserve">TOTAL CARTERA </t>
  </si>
  <si>
    <t>LREYES</t>
  </si>
  <si>
    <t>GLOSA INICIAL GL-155555566731728</t>
  </si>
  <si>
    <t>1553320011</t>
  </si>
  <si>
    <t>1904319977</t>
  </si>
  <si>
    <t>2031111772</t>
  </si>
  <si>
    <t>2000117021</t>
  </si>
  <si>
    <t>ACEPTA EPS GLOS FE P74644 03/05/2019 C</t>
  </si>
  <si>
    <t>2000324621</t>
  </si>
  <si>
    <t>2905100203</t>
  </si>
  <si>
    <t>GL-68928753215</t>
  </si>
  <si>
    <t>ACEPTA EPS GLOS FE P77423 03/05/2019 C</t>
  </si>
  <si>
    <t>GL-15068334445</t>
  </si>
  <si>
    <t>KJIMENEZ</t>
  </si>
  <si>
    <t>EVENTO DESENCAJE RESERVAS TECNICAS</t>
  </si>
  <si>
    <t>1500000000</t>
  </si>
  <si>
    <t>ZP</t>
  </si>
  <si>
    <t>2000324399</t>
  </si>
  <si>
    <t>boyaca</t>
  </si>
  <si>
    <t>70891206 BOG-11</t>
  </si>
  <si>
    <t>4700117011</t>
  </si>
  <si>
    <t>15-fcorrea Eurek</t>
  </si>
  <si>
    <t>GCAMILA</t>
  </si>
  <si>
    <t>81794149110 GLADYS OLIVOS</t>
  </si>
  <si>
    <t>8179420011</t>
  </si>
  <si>
    <t>1904546531</t>
  </si>
  <si>
    <t>3021859021</t>
  </si>
  <si>
    <t>SCC78654</t>
  </si>
  <si>
    <t>15533000398 RUDEN BAUTISTA</t>
  </si>
  <si>
    <t>15533077291 LUIS ALFEREZ</t>
  </si>
  <si>
    <t>1904391671</t>
  </si>
  <si>
    <t>2031059730</t>
  </si>
  <si>
    <t>94001238268 MARIA SANCHEZ</t>
  </si>
  <si>
    <t>9400120011</t>
  </si>
  <si>
    <t>1904293022</t>
  </si>
  <si>
    <t>2031058023</t>
  </si>
  <si>
    <t>FACTURA</t>
  </si>
  <si>
    <t>COD_DEVOLUCION</t>
  </si>
  <si>
    <t>FECHA_DEVOLUCION</t>
  </si>
  <si>
    <t>FECHA_LLEGADA_APLISALUD</t>
  </si>
  <si>
    <t>IPS</t>
  </si>
  <si>
    <t>NOMBRE</t>
  </si>
  <si>
    <t>MOTIVO_ESPECIFICO</t>
  </si>
  <si>
    <t>DESCRIPCION</t>
  </si>
  <si>
    <t>OBSERVACIONES</t>
  </si>
  <si>
    <t>DF-15555556673138</t>
  </si>
  <si>
    <t>albarracin lopez leydi tatiana</t>
  </si>
  <si>
    <t>Usuario o servicio correspondiente a otro plan responsable</t>
  </si>
  <si>
    <t>DF-159246738429</t>
  </si>
  <si>
    <t>Bustamante Daza Angie Katherine</t>
  </si>
  <si>
    <t>Factura no cumple requisitos legales</t>
  </si>
  <si>
    <t>DF-159246738430</t>
  </si>
  <si>
    <t>DF-159246738382</t>
  </si>
  <si>
    <t>DF-159246738383</t>
  </si>
  <si>
    <t>DF-159246738384</t>
  </si>
  <si>
    <t>DF-159246738386</t>
  </si>
  <si>
    <t>DF-159246738391</t>
  </si>
  <si>
    <t>A52435</t>
  </si>
  <si>
    <t>DF-159246738392</t>
  </si>
  <si>
    <t>A58310</t>
  </si>
  <si>
    <t>DF-159246738393</t>
  </si>
  <si>
    <t>A49994</t>
  </si>
  <si>
    <t>DF-159246738073</t>
  </si>
  <si>
    <t>Autorización principal no existe o no corresponde al prestador del servicio de salud</t>
  </si>
  <si>
    <t>DF-159245931352</t>
  </si>
  <si>
    <t>SCC60440</t>
  </si>
  <si>
    <t>Borda Parra Jehimy Patricia</t>
  </si>
  <si>
    <t>DF-159246738014</t>
  </si>
  <si>
    <t>DF-159246737831</t>
  </si>
  <si>
    <t>DF-159246737410</t>
  </si>
  <si>
    <t>DF-159246737411</t>
  </si>
  <si>
    <t>DF-159246737414</t>
  </si>
  <si>
    <t>DF-159246737351</t>
  </si>
  <si>
    <t>DF-159246737352</t>
  </si>
  <si>
    <t>DF-159246737353</t>
  </si>
  <si>
    <t>DF-159246737273</t>
  </si>
  <si>
    <t>DF-159246736377</t>
  </si>
  <si>
    <t>scc31781</t>
  </si>
  <si>
    <t>DF-159246736378</t>
  </si>
  <si>
    <t>scc34073</t>
  </si>
  <si>
    <t>DF-159246736379</t>
  </si>
  <si>
    <t>DF-159246735786</t>
  </si>
  <si>
    <t>DF-159246735797</t>
  </si>
  <si>
    <t>DF-159246734137</t>
  </si>
  <si>
    <t>DF-159246734138</t>
  </si>
  <si>
    <t>DF-159246733480</t>
  </si>
  <si>
    <t>por cambio de nit los servicios apartir  de 1 noviembre deben ser  facturados a Coosalud EPS S.A. ( 900226715-3 )</t>
  </si>
  <si>
    <t>DF-159246733481</t>
  </si>
  <si>
    <t>DF-159246733312</t>
  </si>
  <si>
    <t>DF-15930863344</t>
  </si>
  <si>
    <t>Sarmiento Ramirez Hector Andres</t>
  </si>
  <si>
    <t>DF-15930863345</t>
  </si>
  <si>
    <t>DF-15930863346</t>
  </si>
  <si>
    <t>DF-15930863347</t>
  </si>
  <si>
    <t>DF-15930863348</t>
  </si>
  <si>
    <t>DF-15930863349</t>
  </si>
  <si>
    <t>DF-15930863350</t>
  </si>
  <si>
    <t>DF-15930863351</t>
  </si>
  <si>
    <t>DF-159246732918</t>
  </si>
  <si>
    <t>DF-159246732919</t>
  </si>
  <si>
    <t>DF-159246732920</t>
  </si>
  <si>
    <t>DF-159246732921</t>
  </si>
  <si>
    <t>DF-159246732922</t>
  </si>
  <si>
    <t>DF-159246722154</t>
  </si>
  <si>
    <t>a40423</t>
  </si>
  <si>
    <t>DF-159246722155</t>
  </si>
  <si>
    <t>a40701</t>
  </si>
  <si>
    <t>DF-159246722156</t>
  </si>
  <si>
    <t>a40702</t>
  </si>
  <si>
    <t>DF-15924592175</t>
  </si>
  <si>
    <t>p72414</t>
  </si>
  <si>
    <t>Por cambio de NIT los servicios  a partir de 1 de noviembre deben ser facturados a Coosalud EPS S.A (900226715-3), se realiza devolución de la factura con todos sus soportes.</t>
  </si>
  <si>
    <t>SOCIEDAD CLINICA CASANARE LTDA</t>
  </si>
  <si>
    <t>Por cambio de NIT los servicios a partir de 1 de noviembre deben ser facturados a Coosalud EPS S.A (900226715-3), se realiza devolución de la factura con todos sus soportes.</t>
  </si>
  <si>
    <t>Por cambio de nit de la eps , todos los servicios prestados apartir de 1 noviembre  deben ser facturados con el nuevo nit y racion social ( Coosalud EPS S.A. 900226715-3 Codigo EPSS43 para el regimen subsidiado del SGSSS Y EPS043 para la movilidad en el regimen contributivo de SGSSS.)</t>
  </si>
  <si>
    <t>Se hace devolucion de factura con todos sus soportes ya que el NIT de Coosalud que estan en las facturas fisicas es erroneo, teniendo en cuenta que la IPS digito el nit 800249241-0 y el NIT correcto de Coosalud es 900226715-3, una vez subsanado el motivo de la devolucion favor radicar nuevamente para su respectivo tramite.</t>
  </si>
  <si>
    <t>Nit de coosalud digitado en la factura no corresponde , ips debe facturar con nit y razon social nuenva COOSALUD EPS S.A 900226715-3 , Ademas se devuelve factura ya que no se evidencia pantallazo de notificacion a la 018000 , segun resolucion 3047 del 2008 .</t>
  </si>
  <si>
    <t>Se devuelve factura por dos motivos : por cambio de nit los servicios apartir  de 1 noviembre deben ser  facturados a Coosalud EPS S.A. ( 900226715-3 ) No se evidencia pantallazo de notificacion anexo 2</t>
  </si>
  <si>
    <t>CD VACIO  , por favor validarlos  https://portalrips.aplisalud.com/Rips/ControlCarga Comunicarse al teléfono  4144448 ext 758 indicativo 034  o al correo soporte.sami@auditoriaeps.com para asignación de usuario y contraseña .</t>
  </si>
  <si>
    <t>CC 1118572440 LUIS ALBERTO ALFEREZ PIRABAN 14-12-2018 se evidencia que ips no realiza cargue de rips en validador SAMI , Unavez subsanado motivo de devolucion radicar factura con todos sus soportes y pre radicado .</t>
  </si>
  <si>
    <t>Se devuelve facturas , se evidencia que ips no realiza cargue de rips en validador SAMI , Unavez subsanado motivo de devolucion radicar factura con todos sus soportes y pre radicado .</t>
  </si>
  <si>
    <t xml:space="preserve"> CC 11057872000 ERIKA GARCIA 02 al 05 de abril 2019 HOSPITALIZACION 3 dias Se devuelve factura con todos sus soportes por los siguientes motivos : IPS no incluida en la red de contratación  Factura no cumple requisitos legales- sin contrato: No hay contrato vigente entre las partes y no corresponde a una atención de urgencias. Ips no notifica historia clinica para proceso de concurrencia . Una vez subsanado motivo de devolución radicar factura con todos sus soportes y pre radicado de cargue exitoso de RIPS .</t>
  </si>
  <si>
    <t>CC 24143961 ANA ELIA PAEZ TUMAY 19 al 21 de mayo 2019 Hospitalizacion 2 dias COOSALUD EPS  genera negación de  Servicios posteriores a la Urgencia y Hospitalización el dia 20-05-2019  Se devuelve factura con todos sus soportes Una vez subsanado motivo de devolución radicar factura con todos sus soportes y pre radicado de cargue exitoso de RIPS a sucursal donde corresponde el paciente  .</t>
  </si>
  <si>
    <t xml:space="preserve"> CC 1057436661 ARLEY PULIDO 12 al 14 de mayo 2019 HOSPITALIZACION 2 dias Se devuelve factura con todos sus soportes por los siguientes motivos : IPS no incluida en la red de contratación   Factura no cumple requisitos legales- sin contrato: No hay contrato vigente entre las partes y no corresponde a una atención de urgencias. No se evidencia Codigo de Autorización o visto bueno por coosalud nacional   por ser ips no red Ips no notifica historia clinica para proceso de concurrencia . Una vez subsanado motivo de devolución radicar factura con todos sus soportes y pre radicado de cargue exitoso de RIPS .</t>
  </si>
  <si>
    <t xml:space="preserve"> CC 1057436661 ARLEY PULIDO 12 al 14 de mayo 2019 HOSPITALIZACION 2 dias Se devuelve factura con todos sus soportes por los siguientes motivos : IPS no incluida en la red de contratación  Factura no cumple requisitos legales- sin contrato: No hay contrato vigente entre las partes y no corresponde a una atención de urgencias. No se evidencia Codigo de Autorización o visto bueno por coosalud nacional   por ser ips no red Ips no notifica historia clinica para proceso de concurrencia . Una vez subsanado motivo de devolución radicar factura con todos sus soportes y pre radicado de cargue exitoso de RIPS .</t>
  </si>
  <si>
    <t>Se devuelve factura con todos sus soportes por los siguientes motivos CC 1055206200 WILLIAM MONTAÑA  06-08-2019 IPS no realiza cargue de RIPS  para esta factura en Validador SAMI , Requisito fundamental para la radicacion de cuentas  . SE ANEXA COMUNICADO 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IPS notifica anexo al correo linea018000Qcoosaludess.com el cual no corresponde al correo institucional de COOSALUD EPS    Correo institucional linea018000@coosalud.com Una vez subsanado motivo de devolución radicar factura con todos sus soportes y pre radicado de cargue exitoso de RIPS .</t>
  </si>
  <si>
    <t>CC  1121706409 MARIA SANCHEZ  15/09/2019 URGENCIA IPS  no realiza cargue de RIPS   en Validador SAMI , Requisito fundamental para la radicacion de cuentas . SE ANEXA COMUNICADO Una vez subsanado motivo de devolución radicar factura con todos sus soportes y pre radicado de cargue exitoso de RIPS .</t>
  </si>
  <si>
    <t>CC  1121106390 ISAAC CUICHE  PEREIRA 13al14/09/2019 URGENCIA IPS  no realiza cargue de RIPS   en Validador SAMI , Requisito fundamental para la radicacion de cuentas . SE ANEXA COMUNICADO Una vez subsanado motivo de devolución radicar factura con todos sus soportes y pre radicado de cargue exitoso de RIPS .</t>
  </si>
  <si>
    <t>CC 19599459 JOSE PEDROZA 10-09-2019 URGENCIA IPS  no realiza cargue de RIPS   en Validador SAMI , Requisito fundamental para la radicacion de cuentas . SE ANEXA COMUNICADO 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se devuelve factura con todos sus soportes . Se evidencia que ips notifica al correo linea018000@coosaludess.com , el cual no corresponde al correo institucional Correo institucional COOSALUD EPS linea018000@coosalud.com Una vez subsanado motivo de devolución radicar factura con todos sus soportes y pre radicado de cargue exitoso de RIPS .</t>
  </si>
  <si>
    <t xml:space="preserve"> CC 11057872000 ERIKA GARCIA 02 al 05 de abril 2019 HOSPITALIZACION 3 dias Se devuelve factura con todos sus soportes por los siguientes motivos : IPS no incluida en la red de contratación  Factura no cumple requisitos legales- sin contrato: No hay contrato vigente entre las partes y no corresponde a una atención de urgencias. No se evidencia codigo de autorizacion visto bueno por la nacional COOSALUD EPS por ser ips no red Ips no notifica historia clinica para proceso de concurrencia . Una vez subsanado motivo de devolución radicar factura con todos sus soportes y pre radicado de cargue exitoso de RIPS .</t>
  </si>
  <si>
    <t>CC 24143961 ANA ELIA PAEZ TUMAY 19 al 21 de mayo 2019 Hospitalizacion 2 dias IPS no incluida en la red de contratación  Factura no cumple requisitos legales- sin contrato: No hay contrato vigente entre las partes y no corresponde a una atención de urgencias. COOSALUD EPS  genera negación de  Servicios posteriores a la Urgencia y Hospitalización el dia 20-05-2019 03178171   Se devuelve factura con todos sus soportes Una vez subsanado motivo de devolución radicar factura con todos sus soportes y pre radicado de cargue exitoso de RIPS a sucursal donde corresponde el paciente  .</t>
  </si>
  <si>
    <t>TI 1193216089 DANNA MICHEL ALVARADO 05/06/2019 IPS no realiza cargue de RIPS  en Validador SAMI , Requisito fundamental para la radicacion de cuentas , se devuelve factura con todos sus soportes . Una vez subsanado motivo de devolución radicar factura con todos sus soportes y pre radicado de cargue exitoso de RIPS .</t>
  </si>
  <si>
    <t>CC 7362988 EMERIO PINEDA URGENCIA 02/10/2019 Se devuelve factura con todos su soportes por los siguentes motivos : IPS no realiza cargue de RIPS en   Validador SAMI , Requisito fundamental para la radicacion de cuentas 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se devuelve factura con todos sus soportes . IPS notifica anexo 2 al correo linea018000@coosaludess.com el cual no corresponde al correo institucional de COOSALUD EPS ( correo institucional linea018000@coosalud.com) Una vez subsanado motivo de devolución radicar factura con todos sus soportes y pre radicado de cargue exitoso de RIPS .</t>
  </si>
  <si>
    <t xml:space="preserve">factura con errores de rips, se devuelve factura  </t>
  </si>
  <si>
    <t>CC 1055206200 WILLIAM MONTAÑA  06-08-2019 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IPS notifica anexo al correo linea018000Qcoosaludess.com el cual no corresponde al correo institucional de COOSALUD EPS    Correo institucional linea018000@coosalud.com Una vez subsanado motivo de devolución radicar factura con todos sus soportes y pre radicado de cargue exitoso de RIPS .</t>
  </si>
  <si>
    <t>RADICACION EXTEMPORANEA , Se devuelve factura con todos sus soportes ,</t>
  </si>
  <si>
    <t xml:space="preserve"> CC 1057436661 ARLEY PULIDO 12 al 14 de mayo 2019 HOSPITALIZACION 2 dias Se devuelve factura con todos sus soportes por los siguientes motivos : IPS no incluida en la red de contratación  Factura no cumple requisitos legales- sin contrato: No hay contrato vigente entre las partes y no corresponde a una atención de urgencias.por lo tanto  se solicita  facturar nuevamente los servicios correspondietes unicamente al servicio de urgencia IPS notifica ANEXO 3  al correo Linea018000@coosaludess.com el cual no corresponde al correo intitucional de COOSALUD EPS (correo intitucional linea018000@coosalud.com) Ips no notifica historia clinica para proceso de gestion hospitalaria  . Una vez subsanado motivo de devolución radicar factura con todos sus soportes y pre radicado de cargue exitoso de RIPS .</t>
  </si>
  <si>
    <t>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se devuelve factura con todos sus soportes . Se evidencia que ips notifica al correo linea018000@coosaludess.com , el cual no corresponde al correo institucional de COOSALUD EPS (Correo institucional COOSALUD EPS linea018000@coosalud.com ) Una vez subsanado motivo de devolución radicar factura con todos sus soportes y pre radicado de cargue exitoso de RIPS .</t>
  </si>
  <si>
    <t xml:space="preserve"> CC 11057872000 ERIKA GARCIA 02 al 05 de abril 2019 HOSPITALIZACION 3 dias IPS no incluida en la red de contratación Factura no cumple requisitos legales- sin contrato: No hay contrato vigente entre las partes y no corresponde a una atención de urgencias. Ips no notifica historia clinica para proceso de GESTION HOSPITALARIA  . Una vez subsanado motivo de devolución radicar factura con todos sus soportes y pre radicado de cargue exitoso de RIPS .</t>
  </si>
  <si>
    <t>CC 24143961 ANA ELIA PAEZ TUMAY 19 al 21 de mayo 2019 Hospitalizacion 2 dias IPS no incluida en la red de contratación  Factura no cumple requisitos legales- sin contrato: No hay contrato vigente entre las partes y no corresponde a una atención de urgencias. COOSALUD EPS  genera negación de  Servicios posteriores a la Urgencia y Hospitalización el dia 20-05-2019 03178171 ,por lo tanto  se solicita  facturar nuevamente los servicios correspondietes unicamente al servicio de urgencia   Se devuelve factura con todos sus soportes Una vez subsanado motivo de devolución radicar factura con todos sus soportes y pre radicado de cargue exitoso de RIPS a sucursal donde corresponde el paciente  .</t>
  </si>
  <si>
    <t>SE REALIZA DEVOLUCION DE FACTURA SCC17292 EMITIDA A LA PACIENTE JENNIFER PAOLA MEDINA CORREDOR CON CC 1052404170, CON TODOS SUS SOPORTES, YA QUE EL USUARIO NO SE ENCUENTRA AFILIADO A COOSALUD. USUARIO DE EPS SANITAS</t>
  </si>
  <si>
    <t>Se hace devolución de la factura SCC50940 a nombre de Isaac Alejandro Cuiche Pereira con Tarjeta de Identidad No.1121106390 por valor de $912.605, dado que no se evidencia que la IPS se encuentre dentro de la RED de prestadores de servicios de Coosalud, por ende, no es posible continuar con el pago. Para el reconocimiento de la urgencia la IPS debe facturarla aparte.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</si>
  <si>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Marin Tabares Yonatan  Andres</t>
  </si>
  <si>
    <t>DF-94555555623192</t>
  </si>
  <si>
    <t>CC 1097306115 NELLY YAREIMA DURAN 29/12/2019al04/01/2020 IPS no incluida en la red de contratación  Factura no cumple requisitos legales- sin contrato: No hay contrato legalizado y firmado  entre las partes y no corresponde a una atención de urgencias. Una vez subsanado motivo de devolución radicar factura con todos sus soportes y pre radicado de cargue exitoso de RIPS a sucursal donde corresponde el paciente .</t>
  </si>
  <si>
    <t>DF-159246739257</t>
  </si>
  <si>
    <t>CC 23901214 OLIVERIA JESUS CUERVO DE CRISTANCHO 18al20/01/2020 IPS no incluida en la red de contratación  Factura no cumple requisitos legales- sin contrato: No hay contrato legalizado y firmado  entre las partes y no corresponde a una atención de urgencias. Una vez subsanado motivo de devolución radicar factura con todos sus soportes y pre radicado de cargue exitoso de RIPS .</t>
  </si>
  <si>
    <t>DF-159246739250</t>
  </si>
  <si>
    <t>Se hace devolución de la factura SCC75778 a nombre Dairy Coromoto Zambrano Méndez con Permiso especial de permanencia No.807423701121992 por valor de $270.196, usuaria que para la fecha de atención del 7/01/2020 se encontraba inactiva en la base de datos de COOSALUD.</t>
  </si>
  <si>
    <t>Usuario retirado o moroso</t>
  </si>
  <si>
    <t>DF-81555555623260</t>
  </si>
  <si>
    <t>SE HACE DEVOLUCION DE FACTURA USUARIO NO CORRESPONDE A COOSALUD</t>
  </si>
  <si>
    <t>Cuchivaguen Quiroz Maria Esperanza</t>
  </si>
  <si>
    <t>DF-1506831282</t>
  </si>
  <si>
    <t>PACIENTE QUE INGRESA A SERVICIO DE URGENCIA PERO POR FECHA DE RADICACION NO SE RECIBE YA QUE ES EXTEMPORANEA SU RADICACION. YA QUE SE RECIBE HASTA UN AÑO DESPUES DE LA PRESTACION DEL SERVICIO</t>
  </si>
  <si>
    <t>Gonzalez Amarillo Yenny  Adriana</t>
  </si>
  <si>
    <t>DF-15555556533260</t>
  </si>
  <si>
    <t>ENVIAR SOPORTE DE RADICACION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</si>
</sst>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_-;\-* #,##0_-;_-* &quot;-&quot;??_-;_-@_-"/>
    <numFmt numFmtId="166" formatCode="dd/mm/yy"/>
  </numFmts>
  <fonts count="1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name val="Arial"/>
      <family val="2"/>
    </font>
    <font>
      <b/>
      <sz val="11"/>
      <name val="Calibri"/>
      <family val="2"/>
      <scheme val="minor"/>
    </font>
    <font>
      <sz val="11"/>
      <name val="Calibri"/>
      <family val="2"/>
      <scheme val="minor"/>
    </font>
    <font>
      <sz val="11"/>
      <color theme="1"/>
      <name val="Liberation Sans"/>
    </font>
  </fonts>
  <fills count="5">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rgb="FFDDDDDD"/>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0" fontId="7" fillId="0" borderId="0"/>
    <xf numFmtId="41" fontId="1" fillId="0" borderId="0" applyFont="0" applyFill="0" applyBorder="0" applyAlignment="0" applyProtection="0"/>
    <xf numFmtId="0" fontId="10" fillId="0" borderId="0"/>
  </cellStyleXfs>
  <cellXfs count="52">
    <xf numFmtId="0" fontId="0" fillId="0" borderId="0" xfId="0"/>
    <xf numFmtId="0" fontId="3" fillId="2" borderId="4" xfId="0"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43" fontId="4" fillId="3" borderId="4" xfId="1" applyFont="1" applyFill="1" applyBorder="1" applyAlignment="1">
      <alignment horizontal="center" vertical="center"/>
    </xf>
    <xf numFmtId="43" fontId="4" fillId="3" borderId="5" xfId="1" applyNumberFormat="1" applyFont="1" applyFill="1" applyBorder="1" applyAlignment="1">
      <alignment horizontal="center" vertical="center"/>
    </xf>
    <xf numFmtId="43" fontId="4" fillId="3" borderId="5" xfId="1"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49" fontId="4" fillId="3" borderId="5" xfId="0" applyNumberFormat="1" applyFont="1" applyFill="1" applyBorder="1" applyAlignment="1">
      <alignment vertical="center"/>
    </xf>
    <xf numFmtId="2" fontId="1" fillId="0" borderId="6" xfId="1" applyNumberFormat="1" applyFont="1" applyBorder="1"/>
    <xf numFmtId="0" fontId="2" fillId="0" borderId="2" xfId="2" applyFont="1" applyBorder="1" applyAlignment="1">
      <alignment horizontal="left" vertical="center" wrapText="1"/>
    </xf>
    <xf numFmtId="164" fontId="2" fillId="0" borderId="2" xfId="2" applyNumberFormat="1" applyFont="1" applyFill="1" applyBorder="1" applyAlignment="1">
      <alignment vertical="center"/>
    </xf>
    <xf numFmtId="0" fontId="2" fillId="0" borderId="2" xfId="2" applyFont="1" applyFill="1" applyBorder="1"/>
    <xf numFmtId="0" fontId="2" fillId="0" borderId="2" xfId="2" applyFont="1" applyBorder="1"/>
    <xf numFmtId="164" fontId="2" fillId="0" borderId="2" xfId="2" applyNumberFormat="1" applyFont="1" applyFill="1" applyBorder="1"/>
    <xf numFmtId="0" fontId="1" fillId="0" borderId="2" xfId="2" applyBorder="1"/>
    <xf numFmtId="164" fontId="2" fillId="0" borderId="2" xfId="2" applyNumberFormat="1" applyFont="1" applyBorder="1"/>
    <xf numFmtId="0" fontId="0" fillId="0" borderId="2" xfId="0" applyBorder="1"/>
    <xf numFmtId="165" fontId="0" fillId="0" borderId="2" xfId="1" applyNumberFormat="1" applyFont="1" applyBorder="1"/>
    <xf numFmtId="165" fontId="0" fillId="0" borderId="0" xfId="0" applyNumberFormat="1"/>
    <xf numFmtId="165" fontId="0" fillId="0" borderId="2" xfId="0" applyNumberFormat="1" applyBorder="1"/>
    <xf numFmtId="0" fontId="7" fillId="4" borderId="2" xfId="3" applyFill="1" applyBorder="1"/>
    <xf numFmtId="0" fontId="7" fillId="0" borderId="0" xfId="3"/>
    <xf numFmtId="14" fontId="7" fillId="0" borderId="0" xfId="3" applyNumberFormat="1" applyAlignment="1">
      <alignment horizontal="right"/>
    </xf>
    <xf numFmtId="3" fontId="7" fillId="0" borderId="0" xfId="3" applyNumberFormat="1" applyAlignment="1">
      <alignment horizontal="right"/>
    </xf>
    <xf numFmtId="0" fontId="8" fillId="0" borderId="1" xfId="0" applyFont="1" applyBorder="1" applyAlignment="1">
      <alignment horizontal="center" vertical="center" wrapText="1"/>
    </xf>
    <xf numFmtId="41" fontId="8" fillId="0" borderId="1" xfId="4" applyFont="1" applyBorder="1" applyAlignment="1">
      <alignment horizontal="center" vertical="center" wrapText="1"/>
    </xf>
    <xf numFmtId="0" fontId="0" fillId="0" borderId="0" xfId="0" applyAlignment="1">
      <alignment horizontal="center" wrapText="1"/>
    </xf>
    <xf numFmtId="0" fontId="9" fillId="0" borderId="1" xfId="0" applyFont="1" applyBorder="1" applyAlignment="1">
      <alignment vertical="center"/>
    </xf>
    <xf numFmtId="14" fontId="9" fillId="0" borderId="1" xfId="0" applyNumberFormat="1" applyFont="1" applyBorder="1" applyAlignment="1">
      <alignment vertical="center"/>
    </xf>
    <xf numFmtId="41" fontId="9" fillId="0" borderId="1" xfId="4" applyFont="1" applyBorder="1" applyAlignment="1">
      <alignment vertical="center"/>
    </xf>
    <xf numFmtId="0" fontId="9" fillId="0" borderId="3" xfId="0" applyFont="1" applyBorder="1" applyAlignment="1">
      <alignment vertical="center"/>
    </xf>
    <xf numFmtId="14" fontId="9" fillId="0" borderId="3" xfId="0" applyNumberFormat="1" applyFont="1" applyBorder="1" applyAlignment="1">
      <alignment vertical="center"/>
    </xf>
    <xf numFmtId="41" fontId="9" fillId="0" borderId="3" xfId="4" applyFont="1" applyBorder="1" applyAlignment="1">
      <alignment vertical="center"/>
    </xf>
    <xf numFmtId="41" fontId="9" fillId="0" borderId="2" xfId="4" applyFont="1" applyBorder="1" applyAlignment="1">
      <alignment vertical="center"/>
    </xf>
    <xf numFmtId="0" fontId="9" fillId="0" borderId="0" xfId="0" applyFont="1" applyAlignment="1">
      <alignment vertical="center"/>
    </xf>
    <xf numFmtId="14" fontId="9" fillId="0" borderId="0" xfId="0" applyNumberFormat="1" applyFont="1" applyAlignment="1">
      <alignment vertical="center"/>
    </xf>
    <xf numFmtId="41" fontId="9" fillId="0" borderId="0" xfId="4" applyFont="1" applyAlignment="1">
      <alignment vertical="center"/>
    </xf>
    <xf numFmtId="0" fontId="9" fillId="0" borderId="2"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3" borderId="2" xfId="2" applyFont="1" applyFill="1" applyBorder="1" applyAlignment="1">
      <alignment horizontal="center" vertical="center" wrapText="1"/>
    </xf>
    <xf numFmtId="0" fontId="10" fillId="0" borderId="0" xfId="5"/>
    <xf numFmtId="166" fontId="10" fillId="0" borderId="0" xfId="5" applyNumberFormat="1"/>
    <xf numFmtId="165" fontId="0" fillId="0" borderId="10" xfId="0" applyNumberFormat="1" applyBorder="1"/>
    <xf numFmtId="41" fontId="9" fillId="0" borderId="11" xfId="4" applyFont="1" applyBorder="1" applyAlignment="1">
      <alignment vertical="center"/>
    </xf>
    <xf numFmtId="41" fontId="9" fillId="0" borderId="12" xfId="4" applyFont="1" applyBorder="1" applyAlignment="1">
      <alignment vertical="center"/>
    </xf>
  </cellXfs>
  <cellStyles count="6">
    <cellStyle name="Millares" xfId="1" builtinId="3"/>
    <cellStyle name="Millares [0]" xfId="4" builtinId="6"/>
    <cellStyle name="Normal" xfId="0" builtinId="0"/>
    <cellStyle name="Normal 125" xfId="2" xr:uid="{19B55EEE-43B6-4E46-950A-D1AD9EC30E51}"/>
    <cellStyle name="Normal 2" xfId="3" xr:uid="{A93CC2F4-2CBE-4A41-B850-0F9474CF94C7}"/>
    <cellStyle name="Normal 3" xfId="5" xr:uid="{F335EFB2-812E-43C5-9748-8877C4E57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1A42-8949-4BE0-989D-8A9293BBF5EA}">
  <sheetPr>
    <outlinePr summaryBelow="0" summaryRight="0"/>
  </sheetPr>
  <dimension ref="A1:L22"/>
  <sheetViews>
    <sheetView workbookViewId="0">
      <pane ySplit="1" topLeftCell="A2" activePane="bottomLeft" state="frozen"/>
      <selection pane="bottomLeft" activeCell="B17" sqref="B17:D17"/>
    </sheetView>
  </sheetViews>
  <sheetFormatPr baseColWidth="10" defaultRowHeight="15"/>
  <cols>
    <col min="1" max="2" width="10.7109375" style="39" customWidth="1"/>
    <col min="3" max="4" width="10.7109375" style="40" customWidth="1"/>
    <col min="5" max="5" width="11.5703125" style="41" bestFit="1" customWidth="1"/>
    <col min="6" max="11" width="10.7109375" style="41" customWidth="1"/>
    <col min="12" max="12" width="11.5703125" style="41" bestFit="1" customWidth="1"/>
  </cols>
  <sheetData>
    <row r="1" spans="1:12" s="31" customFormat="1" ht="45">
      <c r="A1" s="29" t="s">
        <v>175</v>
      </c>
      <c r="B1" s="29" t="s">
        <v>0</v>
      </c>
      <c r="C1" s="29" t="s">
        <v>198</v>
      </c>
      <c r="D1" s="29" t="s">
        <v>1</v>
      </c>
      <c r="E1" s="30" t="s">
        <v>2</v>
      </c>
      <c r="F1" s="30" t="s">
        <v>3</v>
      </c>
      <c r="G1" s="30" t="s">
        <v>4</v>
      </c>
      <c r="H1" s="30" t="s">
        <v>5</v>
      </c>
      <c r="I1" s="30" t="s">
        <v>6</v>
      </c>
      <c r="J1" s="30" t="s">
        <v>7</v>
      </c>
      <c r="K1" s="30" t="s">
        <v>8</v>
      </c>
      <c r="L1" s="30" t="s">
        <v>9</v>
      </c>
    </row>
    <row r="2" spans="1:12">
      <c r="A2" s="32">
        <v>900226715</v>
      </c>
      <c r="B2" s="32" t="s">
        <v>11</v>
      </c>
      <c r="C2" s="33">
        <v>43312</v>
      </c>
      <c r="D2" s="33">
        <v>43385</v>
      </c>
      <c r="E2" s="34">
        <v>181700</v>
      </c>
      <c r="F2" s="34">
        <v>0</v>
      </c>
      <c r="G2" s="34">
        <v>0</v>
      </c>
      <c r="H2" s="34">
        <v>0</v>
      </c>
      <c r="I2" s="34">
        <v>0</v>
      </c>
      <c r="J2" s="34">
        <v>0</v>
      </c>
      <c r="K2" s="34">
        <v>181700</v>
      </c>
      <c r="L2" s="34">
        <v>181700</v>
      </c>
    </row>
    <row r="3" spans="1:12">
      <c r="A3" s="32" t="s">
        <v>176</v>
      </c>
      <c r="B3" s="32" t="s">
        <v>10</v>
      </c>
      <c r="C3" s="33">
        <v>43335</v>
      </c>
      <c r="D3" s="33">
        <v>43360</v>
      </c>
      <c r="E3" s="34">
        <v>460265</v>
      </c>
      <c r="F3" s="34">
        <v>0</v>
      </c>
      <c r="G3" s="34">
        <v>0</v>
      </c>
      <c r="H3" s="34">
        <v>0</v>
      </c>
      <c r="I3" s="34">
        <v>0</v>
      </c>
      <c r="J3" s="34">
        <v>0</v>
      </c>
      <c r="K3" s="34">
        <v>460265</v>
      </c>
      <c r="L3" s="34">
        <v>460265</v>
      </c>
    </row>
    <row r="4" spans="1:12">
      <c r="A4" s="32" t="s">
        <v>176</v>
      </c>
      <c r="B4" s="32" t="s">
        <v>14</v>
      </c>
      <c r="C4" s="33">
        <v>43372</v>
      </c>
      <c r="D4" s="33">
        <v>43360</v>
      </c>
      <c r="E4" s="34">
        <v>59950</v>
      </c>
      <c r="F4" s="34">
        <v>0</v>
      </c>
      <c r="G4" s="34">
        <v>0</v>
      </c>
      <c r="H4" s="34">
        <v>0</v>
      </c>
      <c r="I4" s="34">
        <v>0</v>
      </c>
      <c r="J4" s="34">
        <v>0</v>
      </c>
      <c r="K4" s="34">
        <v>59950</v>
      </c>
      <c r="L4" s="34">
        <v>59950</v>
      </c>
    </row>
    <row r="5" spans="1:12">
      <c r="A5" s="32" t="s">
        <v>176</v>
      </c>
      <c r="B5" s="32" t="s">
        <v>16</v>
      </c>
      <c r="C5" s="33">
        <v>43526</v>
      </c>
      <c r="D5" s="33">
        <v>43566</v>
      </c>
      <c r="E5" s="34">
        <v>108300</v>
      </c>
      <c r="F5" s="34">
        <v>0</v>
      </c>
      <c r="G5" s="34">
        <v>0</v>
      </c>
      <c r="H5" s="34">
        <v>0</v>
      </c>
      <c r="I5" s="34">
        <v>0</v>
      </c>
      <c r="J5" s="34">
        <v>0</v>
      </c>
      <c r="K5" s="34">
        <v>108300</v>
      </c>
      <c r="L5" s="34">
        <v>108300</v>
      </c>
    </row>
    <row r="6" spans="1:12">
      <c r="A6" s="32" t="s">
        <v>176</v>
      </c>
      <c r="B6" s="32" t="s">
        <v>173</v>
      </c>
      <c r="C6" s="33">
        <v>43593</v>
      </c>
      <c r="D6" s="33">
        <v>43654</v>
      </c>
      <c r="E6" s="34">
        <v>6105663</v>
      </c>
      <c r="F6" s="34">
        <v>0</v>
      </c>
      <c r="G6" s="34">
        <v>0</v>
      </c>
      <c r="H6" s="34">
        <v>0</v>
      </c>
      <c r="I6" s="34">
        <v>0</v>
      </c>
      <c r="J6" s="34">
        <v>0</v>
      </c>
      <c r="K6" s="34">
        <v>6105663</v>
      </c>
      <c r="L6" s="34">
        <v>6105663</v>
      </c>
    </row>
    <row r="7" spans="1:12">
      <c r="A7" s="32" t="s">
        <v>176</v>
      </c>
      <c r="B7" s="32" t="s">
        <v>177</v>
      </c>
      <c r="C7" s="33">
        <v>43607</v>
      </c>
      <c r="D7" s="33">
        <v>43657</v>
      </c>
      <c r="E7" s="34">
        <v>1221305</v>
      </c>
      <c r="F7" s="34">
        <v>0</v>
      </c>
      <c r="G7" s="34">
        <v>0</v>
      </c>
      <c r="H7" s="34">
        <v>0</v>
      </c>
      <c r="I7" s="34">
        <v>0</v>
      </c>
      <c r="J7" s="34">
        <v>0</v>
      </c>
      <c r="K7" s="34">
        <v>1221305</v>
      </c>
      <c r="L7" s="34">
        <v>1221305</v>
      </c>
    </row>
    <row r="8" spans="1:12">
      <c r="A8" s="32" t="s">
        <v>176</v>
      </c>
      <c r="B8" s="32" t="s">
        <v>178</v>
      </c>
      <c r="C8" s="33">
        <v>43621</v>
      </c>
      <c r="D8" s="33">
        <v>43657</v>
      </c>
      <c r="E8" s="34">
        <v>845811</v>
      </c>
      <c r="F8" s="34">
        <v>0</v>
      </c>
      <c r="G8" s="34">
        <v>0</v>
      </c>
      <c r="H8" s="34">
        <v>0</v>
      </c>
      <c r="I8" s="34">
        <v>0</v>
      </c>
      <c r="J8" s="34">
        <v>0</v>
      </c>
      <c r="K8" s="34">
        <v>845811</v>
      </c>
      <c r="L8" s="34">
        <v>845811</v>
      </c>
    </row>
    <row r="9" spans="1:12">
      <c r="A9" s="32" t="s">
        <v>176</v>
      </c>
      <c r="B9" s="32" t="s">
        <v>179</v>
      </c>
      <c r="C9" s="33">
        <v>43639</v>
      </c>
      <c r="D9" s="33">
        <v>43657</v>
      </c>
      <c r="E9" s="34">
        <v>214183</v>
      </c>
      <c r="F9" s="34">
        <v>0</v>
      </c>
      <c r="G9" s="34">
        <v>0</v>
      </c>
      <c r="H9" s="34">
        <v>0</v>
      </c>
      <c r="I9" s="34">
        <v>0</v>
      </c>
      <c r="J9" s="34">
        <v>214183</v>
      </c>
      <c r="K9" s="34">
        <v>0</v>
      </c>
      <c r="L9" s="34">
        <v>214183</v>
      </c>
    </row>
    <row r="10" spans="1:12">
      <c r="A10" s="32" t="s">
        <v>176</v>
      </c>
      <c r="B10" s="32" t="s">
        <v>196</v>
      </c>
      <c r="C10" s="33">
        <v>43708</v>
      </c>
      <c r="D10" s="33">
        <v>43830</v>
      </c>
      <c r="E10" s="34">
        <v>220100</v>
      </c>
      <c r="F10" s="34">
        <v>0</v>
      </c>
      <c r="G10" s="34">
        <v>0</v>
      </c>
      <c r="H10" s="34">
        <v>0</v>
      </c>
      <c r="I10" s="34">
        <v>0</v>
      </c>
      <c r="J10" s="34">
        <v>220100</v>
      </c>
      <c r="K10" s="34">
        <v>0</v>
      </c>
      <c r="L10" s="34">
        <v>220100</v>
      </c>
    </row>
    <row r="11" spans="1:12">
      <c r="A11" s="32" t="s">
        <v>176</v>
      </c>
      <c r="B11" s="32" t="s">
        <v>180</v>
      </c>
      <c r="C11" s="33">
        <v>43719</v>
      </c>
      <c r="D11" s="33">
        <v>43760</v>
      </c>
      <c r="E11" s="34">
        <v>170200</v>
      </c>
      <c r="F11" s="34">
        <v>0</v>
      </c>
      <c r="G11" s="34">
        <v>0</v>
      </c>
      <c r="H11" s="34">
        <v>0</v>
      </c>
      <c r="I11" s="34">
        <v>0</v>
      </c>
      <c r="J11" s="34">
        <v>170200</v>
      </c>
      <c r="K11" s="34">
        <v>0</v>
      </c>
      <c r="L11" s="34">
        <v>170200</v>
      </c>
    </row>
    <row r="12" spans="1:12">
      <c r="A12" s="32" t="s">
        <v>176</v>
      </c>
      <c r="B12" s="32" t="s">
        <v>181</v>
      </c>
      <c r="C12" s="33">
        <v>43722</v>
      </c>
      <c r="D12" s="33">
        <v>43760</v>
      </c>
      <c r="E12" s="34">
        <v>912605</v>
      </c>
      <c r="F12" s="34">
        <v>0</v>
      </c>
      <c r="G12" s="34">
        <v>0</v>
      </c>
      <c r="H12" s="34">
        <v>0</v>
      </c>
      <c r="I12" s="34">
        <v>0</v>
      </c>
      <c r="J12" s="34">
        <v>912605</v>
      </c>
      <c r="K12" s="34">
        <v>0</v>
      </c>
      <c r="L12" s="34">
        <v>912605</v>
      </c>
    </row>
    <row r="13" spans="1:12">
      <c r="A13" s="32" t="s">
        <v>176</v>
      </c>
      <c r="B13" s="32" t="s">
        <v>183</v>
      </c>
      <c r="C13" s="33">
        <v>43740</v>
      </c>
      <c r="D13" s="33">
        <v>43787</v>
      </c>
      <c r="E13" s="34">
        <v>153479</v>
      </c>
      <c r="F13" s="34">
        <v>0</v>
      </c>
      <c r="G13" s="34">
        <v>0</v>
      </c>
      <c r="H13" s="34">
        <v>0</v>
      </c>
      <c r="I13" s="34">
        <v>0</v>
      </c>
      <c r="J13" s="34">
        <v>153479</v>
      </c>
      <c r="K13" s="34">
        <v>0</v>
      </c>
      <c r="L13" s="34">
        <v>153479</v>
      </c>
    </row>
    <row r="14" spans="1:12">
      <c r="A14" s="32" t="s">
        <v>176</v>
      </c>
      <c r="B14" s="32" t="s">
        <v>188</v>
      </c>
      <c r="C14" s="33">
        <v>43788</v>
      </c>
      <c r="D14" s="33">
        <v>43878</v>
      </c>
      <c r="E14" s="34">
        <v>1214724</v>
      </c>
      <c r="F14" s="34">
        <v>0</v>
      </c>
      <c r="G14" s="34">
        <v>0</v>
      </c>
      <c r="H14" s="34">
        <v>0</v>
      </c>
      <c r="I14" s="34">
        <v>0</v>
      </c>
      <c r="J14" s="34">
        <v>22110</v>
      </c>
      <c r="K14" s="34">
        <v>0</v>
      </c>
      <c r="L14" s="34">
        <v>22110</v>
      </c>
    </row>
    <row r="15" spans="1:12">
      <c r="A15" s="32" t="s">
        <v>176</v>
      </c>
      <c r="B15" s="32" t="s">
        <v>194</v>
      </c>
      <c r="C15" s="33">
        <v>43813</v>
      </c>
      <c r="D15" s="33">
        <v>43852</v>
      </c>
      <c r="E15" s="34">
        <v>54400</v>
      </c>
      <c r="F15" s="34">
        <v>0</v>
      </c>
      <c r="G15" s="34">
        <v>0</v>
      </c>
      <c r="H15" s="34">
        <v>0</v>
      </c>
      <c r="I15" s="34">
        <v>54400</v>
      </c>
      <c r="J15" s="34">
        <v>0</v>
      </c>
      <c r="K15" s="34">
        <v>0</v>
      </c>
      <c r="L15" s="34">
        <v>54400</v>
      </c>
    </row>
    <row r="16" spans="1:12">
      <c r="A16" s="32" t="s">
        <v>176</v>
      </c>
      <c r="B16" s="32" t="s">
        <v>195</v>
      </c>
      <c r="C16" s="33">
        <v>43815</v>
      </c>
      <c r="D16" s="33">
        <v>43852</v>
      </c>
      <c r="E16" s="34">
        <v>127300</v>
      </c>
      <c r="F16" s="34">
        <v>0</v>
      </c>
      <c r="G16" s="34">
        <v>0</v>
      </c>
      <c r="H16" s="34">
        <v>0</v>
      </c>
      <c r="I16" s="34">
        <v>127300</v>
      </c>
      <c r="J16" s="34">
        <v>0</v>
      </c>
      <c r="K16" s="34">
        <v>0</v>
      </c>
      <c r="L16" s="34">
        <v>127300</v>
      </c>
    </row>
    <row r="17" spans="1:12">
      <c r="A17" s="32" t="s">
        <v>176</v>
      </c>
      <c r="B17" s="32" t="s">
        <v>199</v>
      </c>
      <c r="C17" s="33">
        <v>43822</v>
      </c>
      <c r="D17" s="33">
        <v>43852</v>
      </c>
      <c r="E17" s="34">
        <v>108400</v>
      </c>
      <c r="F17" s="34">
        <v>0</v>
      </c>
      <c r="G17" s="34">
        <v>0</v>
      </c>
      <c r="H17" s="34">
        <v>0</v>
      </c>
      <c r="I17" s="34">
        <v>1300</v>
      </c>
      <c r="J17" s="34">
        <v>0</v>
      </c>
      <c r="K17" s="34">
        <v>0</v>
      </c>
      <c r="L17" s="34">
        <v>1300</v>
      </c>
    </row>
    <row r="18" spans="1:12">
      <c r="A18" s="32" t="s">
        <v>176</v>
      </c>
      <c r="B18" s="32" t="s">
        <v>200</v>
      </c>
      <c r="C18" s="33">
        <v>43837</v>
      </c>
      <c r="D18" s="33">
        <v>43878</v>
      </c>
      <c r="E18" s="34">
        <v>270196</v>
      </c>
      <c r="F18" s="34">
        <v>0</v>
      </c>
      <c r="G18" s="34">
        <v>0</v>
      </c>
      <c r="H18" s="34">
        <v>0</v>
      </c>
      <c r="I18" s="34">
        <v>270196</v>
      </c>
      <c r="J18" s="34">
        <v>0</v>
      </c>
      <c r="K18" s="34">
        <v>0</v>
      </c>
      <c r="L18" s="34">
        <v>270196</v>
      </c>
    </row>
    <row r="19" spans="1:12">
      <c r="A19" s="32" t="s">
        <v>176</v>
      </c>
      <c r="B19" s="32" t="s">
        <v>201</v>
      </c>
      <c r="C19" s="33">
        <v>43850</v>
      </c>
      <c r="D19" s="33">
        <v>43878</v>
      </c>
      <c r="E19" s="34">
        <v>1638209</v>
      </c>
      <c r="F19" s="34">
        <v>0</v>
      </c>
      <c r="G19" s="34">
        <v>0</v>
      </c>
      <c r="H19" s="34">
        <v>0</v>
      </c>
      <c r="I19" s="34">
        <v>1638209</v>
      </c>
      <c r="J19" s="34">
        <v>0</v>
      </c>
      <c r="K19" s="34">
        <v>0</v>
      </c>
      <c r="L19" s="34">
        <v>1638209</v>
      </c>
    </row>
    <row r="20" spans="1:12">
      <c r="A20" s="32" t="s">
        <v>176</v>
      </c>
      <c r="B20" s="32" t="s">
        <v>202</v>
      </c>
      <c r="C20" s="33">
        <v>43850</v>
      </c>
      <c r="D20" s="33">
        <v>43878</v>
      </c>
      <c r="E20" s="34">
        <v>997570</v>
      </c>
      <c r="F20" s="34">
        <v>0</v>
      </c>
      <c r="G20" s="34">
        <v>0</v>
      </c>
      <c r="H20" s="34">
        <v>0</v>
      </c>
      <c r="I20" s="34">
        <v>997570</v>
      </c>
      <c r="J20" s="34">
        <v>0</v>
      </c>
      <c r="K20" s="34">
        <v>0</v>
      </c>
      <c r="L20" s="34">
        <v>997570</v>
      </c>
    </row>
    <row r="21" spans="1:12">
      <c r="A21" s="35" t="s">
        <v>176</v>
      </c>
      <c r="B21" s="35" t="s">
        <v>203</v>
      </c>
      <c r="C21" s="36">
        <v>43906</v>
      </c>
      <c r="D21" s="36">
        <v>43955</v>
      </c>
      <c r="E21" s="37">
        <v>66200</v>
      </c>
      <c r="F21" s="37">
        <v>0</v>
      </c>
      <c r="G21" s="37">
        <v>0</v>
      </c>
      <c r="H21" s="37">
        <v>66200</v>
      </c>
      <c r="I21" s="37">
        <v>0</v>
      </c>
      <c r="J21" s="37">
        <v>0</v>
      </c>
      <c r="K21" s="37">
        <v>0</v>
      </c>
      <c r="L21" s="37">
        <v>66200</v>
      </c>
    </row>
    <row r="22" spans="1:12">
      <c r="A22" s="43" t="s">
        <v>204</v>
      </c>
      <c r="B22" s="44"/>
      <c r="C22" s="44"/>
      <c r="D22" s="45"/>
      <c r="E22" s="38">
        <f>SUM(E2:E21)</f>
        <v>15130560</v>
      </c>
      <c r="F22" s="38">
        <f t="shared" ref="F22:L22" si="0">SUM(F2:F21)</f>
        <v>0</v>
      </c>
      <c r="G22" s="38">
        <f t="shared" si="0"/>
        <v>0</v>
      </c>
      <c r="H22" s="38">
        <f t="shared" si="0"/>
        <v>66200</v>
      </c>
      <c r="I22" s="38">
        <f t="shared" si="0"/>
        <v>3088975</v>
      </c>
      <c r="J22" s="38">
        <f t="shared" si="0"/>
        <v>1692677</v>
      </c>
      <c r="K22" s="38">
        <f t="shared" si="0"/>
        <v>8982994</v>
      </c>
      <c r="L22" s="38">
        <f t="shared" si="0"/>
        <v>13830846</v>
      </c>
    </row>
  </sheetData>
  <autoFilter ref="A1:L21" xr:uid="{00000000-0009-0000-0000-000000000000}"/>
  <mergeCells count="1">
    <mergeCell ref="A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5516F-75F4-4563-B95A-2A076D336571}">
  <sheetPr>
    <tabColor rgb="FF92D050"/>
  </sheetPr>
  <dimension ref="A1:U22"/>
  <sheetViews>
    <sheetView workbookViewId="0">
      <selection activeCell="Q24" sqref="Q24"/>
    </sheetView>
  </sheetViews>
  <sheetFormatPr baseColWidth="10" defaultRowHeight="15"/>
  <cols>
    <col min="2" max="3" width="13.140625" bestFit="1" customWidth="1"/>
    <col min="8" max="8" width="13.140625" bestFit="1" customWidth="1"/>
    <col min="16" max="16" width="16.85546875" customWidth="1"/>
    <col min="18" max="18" width="14.7109375" customWidth="1"/>
  </cols>
  <sheetData>
    <row r="1" spans="1:21" ht="51">
      <c r="A1" s="1" t="s">
        <v>17</v>
      </c>
      <c r="B1" s="2" t="s">
        <v>18</v>
      </c>
      <c r="C1" s="3" t="s">
        <v>19</v>
      </c>
      <c r="D1" s="4" t="s">
        <v>20</v>
      </c>
      <c r="E1" s="5" t="s">
        <v>21</v>
      </c>
      <c r="F1" s="5" t="s">
        <v>22</v>
      </c>
      <c r="G1" s="6" t="s">
        <v>23</v>
      </c>
      <c r="H1" s="7" t="s">
        <v>24</v>
      </c>
      <c r="I1" s="8" t="s">
        <v>25</v>
      </c>
      <c r="J1" s="9" t="s">
        <v>26</v>
      </c>
      <c r="K1" s="8" t="s">
        <v>27</v>
      </c>
      <c r="L1" s="9" t="s">
        <v>28</v>
      </c>
      <c r="M1" s="9" t="s">
        <v>29</v>
      </c>
      <c r="N1" s="9" t="s">
        <v>30</v>
      </c>
      <c r="O1" s="8" t="s">
        <v>22</v>
      </c>
      <c r="P1" s="10" t="s">
        <v>31</v>
      </c>
      <c r="Q1" s="11" t="s">
        <v>32</v>
      </c>
      <c r="R1" s="12" t="s">
        <v>33</v>
      </c>
      <c r="S1" s="13" t="s">
        <v>34</v>
      </c>
      <c r="U1">
        <v>891855847</v>
      </c>
    </row>
    <row r="2" spans="1:21">
      <c r="A2" s="42">
        <v>49994</v>
      </c>
      <c r="B2" s="34">
        <v>181700</v>
      </c>
      <c r="C2" s="34">
        <v>181700</v>
      </c>
      <c r="D2" s="21"/>
      <c r="E2" s="21" t="e">
        <f>VLOOKUP(A2,GLOSAS!$A$2:$A$3,1,0)</f>
        <v>#N/A</v>
      </c>
      <c r="F2" s="21" t="e">
        <f>VLOOKUP(A2,CANCELADAS!$A$2:$A$29,1,0)</f>
        <v>#N/A</v>
      </c>
      <c r="G2" s="21">
        <f>VLOOKUP(A2,DEVOLUCIONES!$A$2:$A$59,1,0)</f>
        <v>49994</v>
      </c>
      <c r="H2" s="22"/>
      <c r="I2" s="22">
        <f>+C2</f>
        <v>181700</v>
      </c>
      <c r="J2" s="22"/>
      <c r="K2" s="22"/>
      <c r="L2" s="22"/>
      <c r="M2" s="22"/>
      <c r="N2" s="22"/>
      <c r="O2" s="22"/>
      <c r="P2" s="21" t="s">
        <v>264</v>
      </c>
      <c r="Q2" s="21" t="s">
        <v>339</v>
      </c>
      <c r="R2" s="21"/>
      <c r="S2" s="23">
        <f>+C2-SUM(H2:O2)</f>
        <v>0</v>
      </c>
    </row>
    <row r="3" spans="1:21">
      <c r="A3" s="42">
        <v>52435</v>
      </c>
      <c r="B3" s="34">
        <v>460265</v>
      </c>
      <c r="C3" s="34">
        <v>460265</v>
      </c>
      <c r="D3" s="21"/>
      <c r="E3" s="21" t="e">
        <f>VLOOKUP(A3,GLOSAS!$A$2:$A$3,1,0)</f>
        <v>#N/A</v>
      </c>
      <c r="F3" s="21" t="e">
        <f>VLOOKUP(A3,CANCELADAS!$A$2:$A$29,1,0)</f>
        <v>#N/A</v>
      </c>
      <c r="G3" s="21">
        <f>VLOOKUP(A3,DEVOLUCIONES!$A$2:$A$59,1,0)</f>
        <v>52435</v>
      </c>
      <c r="H3" s="22"/>
      <c r="I3" s="22">
        <f t="shared" ref="I3:I13" si="0">+C3</f>
        <v>460265</v>
      </c>
      <c r="J3" s="22"/>
      <c r="K3" s="22"/>
      <c r="L3" s="22"/>
      <c r="M3" s="22"/>
      <c r="N3" s="22"/>
      <c r="O3" s="22"/>
      <c r="P3" s="21" t="s">
        <v>260</v>
      </c>
      <c r="Q3" s="21" t="s">
        <v>339</v>
      </c>
      <c r="R3" s="21"/>
      <c r="S3" s="23">
        <f t="shared" ref="S3:S21" si="1">+C3-SUM(H3:O3)</f>
        <v>0</v>
      </c>
    </row>
    <row r="4" spans="1:21">
      <c r="A4" s="42">
        <v>58310</v>
      </c>
      <c r="B4" s="34">
        <v>59950</v>
      </c>
      <c r="C4" s="34">
        <v>59950</v>
      </c>
      <c r="D4" s="21"/>
      <c r="E4" s="21" t="e">
        <f>VLOOKUP(A4,GLOSAS!$A$2:$A$3,1,0)</f>
        <v>#N/A</v>
      </c>
      <c r="F4" s="21" t="e">
        <f>VLOOKUP(A4,CANCELADAS!$A$2:$A$29,1,0)</f>
        <v>#N/A</v>
      </c>
      <c r="G4" s="21">
        <f>VLOOKUP(A4,DEVOLUCIONES!$A$2:$A$59,1,0)</f>
        <v>58310</v>
      </c>
      <c r="H4" s="22"/>
      <c r="I4" s="22">
        <f t="shared" si="0"/>
        <v>59950</v>
      </c>
      <c r="J4" s="22"/>
      <c r="K4" s="22"/>
      <c r="L4" s="22"/>
      <c r="M4" s="22"/>
      <c r="N4" s="22"/>
      <c r="O4" s="22"/>
      <c r="P4" s="21" t="s">
        <v>262</v>
      </c>
      <c r="Q4" s="21" t="s">
        <v>339</v>
      </c>
      <c r="R4" s="21"/>
      <c r="S4" s="23">
        <f t="shared" si="1"/>
        <v>0</v>
      </c>
    </row>
    <row r="5" spans="1:21">
      <c r="A5" s="42">
        <v>17292</v>
      </c>
      <c r="B5" s="34">
        <v>108300</v>
      </c>
      <c r="C5" s="34">
        <v>108300</v>
      </c>
      <c r="D5" s="21"/>
      <c r="E5" s="21" t="e">
        <f>VLOOKUP(A5,GLOSAS!$A$2:$A$3,1,0)</f>
        <v>#N/A</v>
      </c>
      <c r="F5" s="21" t="e">
        <f>VLOOKUP(A5,CANCELADAS!$A$2:$A$29,1,0)</f>
        <v>#N/A</v>
      </c>
      <c r="G5" s="21">
        <f>VLOOKUP(A5,DEVOLUCIONES!$A$2:$A$59,1,0)</f>
        <v>17292</v>
      </c>
      <c r="H5" s="22"/>
      <c r="I5" s="22">
        <f t="shared" si="0"/>
        <v>108300</v>
      </c>
      <c r="J5" s="22"/>
      <c r="K5" s="22"/>
      <c r="L5" s="22"/>
      <c r="M5" s="22"/>
      <c r="N5" s="22"/>
      <c r="O5" s="22"/>
      <c r="P5" s="21" t="s">
        <v>360</v>
      </c>
      <c r="Q5" s="21" t="s">
        <v>358</v>
      </c>
      <c r="R5" s="21"/>
      <c r="S5" s="23">
        <f t="shared" si="1"/>
        <v>0</v>
      </c>
    </row>
    <row r="6" spans="1:21">
      <c r="A6" s="42">
        <v>29656</v>
      </c>
      <c r="B6" s="34">
        <v>6105663</v>
      </c>
      <c r="C6" s="34">
        <v>6105663</v>
      </c>
      <c r="D6" s="21"/>
      <c r="E6" s="21" t="e">
        <f>VLOOKUP(A6,GLOSAS!$A$2:$A$3,1,0)</f>
        <v>#N/A</v>
      </c>
      <c r="F6" s="21" t="e">
        <f>VLOOKUP(A6,CANCELADAS!$A$2:$A$29,1,0)</f>
        <v>#N/A</v>
      </c>
      <c r="G6" s="21">
        <f>VLOOKUP(A6,DEVOLUCIONES!$A$2:$A$59,1,0)</f>
        <v>29656</v>
      </c>
      <c r="H6" s="22"/>
      <c r="I6" s="22">
        <f t="shared" si="0"/>
        <v>6105663</v>
      </c>
      <c r="J6" s="22"/>
      <c r="K6" s="22"/>
      <c r="L6" s="22"/>
      <c r="M6" s="22"/>
      <c r="N6" s="22"/>
      <c r="O6" s="22"/>
      <c r="P6" s="21" t="s">
        <v>255</v>
      </c>
      <c r="Q6" s="21" t="s">
        <v>342</v>
      </c>
      <c r="R6" s="21"/>
      <c r="S6" s="23">
        <f t="shared" si="1"/>
        <v>0</v>
      </c>
    </row>
    <row r="7" spans="1:21">
      <c r="A7" s="42">
        <v>31781</v>
      </c>
      <c r="B7" s="34">
        <v>1221305</v>
      </c>
      <c r="C7" s="34">
        <v>1221305</v>
      </c>
      <c r="D7" s="21"/>
      <c r="E7" s="21" t="e">
        <f>VLOOKUP(A7,GLOSAS!$A$2:$A$3,1,0)</f>
        <v>#N/A</v>
      </c>
      <c r="F7" s="21" t="e">
        <f>VLOOKUP(A7,CANCELADAS!$A$2:$A$29,1,0)</f>
        <v>#N/A</v>
      </c>
      <c r="G7" s="21">
        <f>VLOOKUP(A7,DEVOLUCIONES!$A$2:$A$59,1,0)</f>
        <v>31781</v>
      </c>
      <c r="H7" s="22"/>
      <c r="I7" s="22">
        <f t="shared" si="0"/>
        <v>1221305</v>
      </c>
      <c r="J7" s="22"/>
      <c r="K7" s="22"/>
      <c r="L7" s="22"/>
      <c r="M7" s="22"/>
      <c r="N7" s="22"/>
      <c r="O7" s="22"/>
      <c r="P7" s="21" t="s">
        <v>259</v>
      </c>
      <c r="Q7" s="21" t="s">
        <v>340</v>
      </c>
      <c r="R7" s="21"/>
      <c r="S7" s="23">
        <f t="shared" si="1"/>
        <v>0</v>
      </c>
    </row>
    <row r="8" spans="1:21">
      <c r="A8" s="42">
        <v>34073</v>
      </c>
      <c r="B8" s="34">
        <v>845811</v>
      </c>
      <c r="C8" s="34">
        <v>845811</v>
      </c>
      <c r="D8" s="21"/>
      <c r="E8" s="21" t="e">
        <f>VLOOKUP(A8,GLOSAS!$A$2:$A$3,1,0)</f>
        <v>#N/A</v>
      </c>
      <c r="F8" s="21" t="e">
        <f>VLOOKUP(A8,CANCELADAS!$A$2:$A$29,1,0)</f>
        <v>#N/A</v>
      </c>
      <c r="G8" s="21">
        <f>VLOOKUP(A8,DEVOLUCIONES!$A$2:$A$59,1,0)</f>
        <v>34073</v>
      </c>
      <c r="H8" s="22"/>
      <c r="I8" s="22">
        <f t="shared" si="0"/>
        <v>845811</v>
      </c>
      <c r="J8" s="22"/>
      <c r="K8" s="22"/>
      <c r="L8" s="22"/>
      <c r="M8" s="22"/>
      <c r="N8" s="22"/>
      <c r="O8" s="22"/>
      <c r="P8" s="21" t="s">
        <v>252</v>
      </c>
      <c r="Q8" s="21" t="s">
        <v>343</v>
      </c>
      <c r="R8" s="21"/>
      <c r="S8" s="23">
        <f t="shared" si="1"/>
        <v>0</v>
      </c>
    </row>
    <row r="9" spans="1:21">
      <c r="A9" s="42">
        <v>36722</v>
      </c>
      <c r="B9" s="34">
        <v>214183</v>
      </c>
      <c r="C9" s="34">
        <v>214183</v>
      </c>
      <c r="D9" s="21"/>
      <c r="E9" s="21" t="e">
        <f>VLOOKUP(A9,GLOSAS!$A$2:$A$3,1,0)</f>
        <v>#N/A</v>
      </c>
      <c r="F9" s="21" t="e">
        <f>VLOOKUP(A9,CANCELADAS!$A$2:$A$29,1,0)</f>
        <v>#N/A</v>
      </c>
      <c r="G9" s="21">
        <f>VLOOKUP(A9,DEVOLUCIONES!$A$2:$A$59,1,0)</f>
        <v>36722</v>
      </c>
      <c r="H9" s="22"/>
      <c r="I9" s="22">
        <f t="shared" si="0"/>
        <v>214183</v>
      </c>
      <c r="J9" s="22"/>
      <c r="K9" s="22"/>
      <c r="L9" s="22"/>
      <c r="M9" s="22"/>
      <c r="N9" s="22"/>
      <c r="O9" s="22"/>
      <c r="P9" s="21" t="s">
        <v>272</v>
      </c>
      <c r="Q9" s="21" t="s">
        <v>335</v>
      </c>
      <c r="R9" s="21"/>
      <c r="S9" s="23">
        <f t="shared" si="1"/>
        <v>0</v>
      </c>
    </row>
    <row r="10" spans="1:21">
      <c r="A10" s="42">
        <v>48179</v>
      </c>
      <c r="B10" s="34">
        <v>220100</v>
      </c>
      <c r="C10" s="34">
        <v>220100</v>
      </c>
      <c r="D10" s="21"/>
      <c r="E10" s="21" t="e">
        <f>VLOOKUP(A10,GLOSAS!$A$2:$A$3,1,0)</f>
        <v>#N/A</v>
      </c>
      <c r="F10" s="21" t="e">
        <f>VLOOKUP(A10,CANCELADAS!$A$2:$A$29,1,0)</f>
        <v>#N/A</v>
      </c>
      <c r="G10" s="21">
        <f>VLOOKUP(A10,DEVOLUCIONES!$A$2:$A$59,1,0)</f>
        <v>48179</v>
      </c>
      <c r="H10" s="22"/>
      <c r="I10" s="22">
        <f t="shared" si="0"/>
        <v>220100</v>
      </c>
      <c r="J10" s="22"/>
      <c r="K10" s="22"/>
      <c r="L10" s="22"/>
      <c r="M10" s="22"/>
      <c r="N10" s="22"/>
      <c r="O10" s="22"/>
      <c r="P10" s="21" t="s">
        <v>266</v>
      </c>
      <c r="Q10" s="21" t="s">
        <v>338</v>
      </c>
      <c r="R10" s="21"/>
      <c r="S10" s="23">
        <f t="shared" si="1"/>
        <v>0</v>
      </c>
    </row>
    <row r="11" spans="1:21">
      <c r="A11" s="42">
        <v>50156</v>
      </c>
      <c r="B11" s="34">
        <v>170200</v>
      </c>
      <c r="C11" s="34">
        <v>170200</v>
      </c>
      <c r="D11" s="21"/>
      <c r="E11" s="21" t="e">
        <f>VLOOKUP(A11,GLOSAS!$A$2:$A$3,1,0)</f>
        <v>#N/A</v>
      </c>
      <c r="F11" s="21" t="e">
        <f>VLOOKUP(A11,CANCELADAS!$A$2:$A$29,1,0)</f>
        <v>#N/A</v>
      </c>
      <c r="G11" s="21">
        <f>VLOOKUP(A11,DEVOLUCIONES!$A$2:$A$59,1,0)</f>
        <v>50156</v>
      </c>
      <c r="H11" s="22"/>
      <c r="I11" s="22">
        <f t="shared" si="0"/>
        <v>170200</v>
      </c>
      <c r="J11" s="22"/>
      <c r="K11" s="22"/>
      <c r="L11" s="22"/>
      <c r="M11" s="22"/>
      <c r="N11" s="22"/>
      <c r="O11" s="22"/>
      <c r="P11" s="21" t="s">
        <v>256</v>
      </c>
      <c r="Q11" s="21" t="s">
        <v>341</v>
      </c>
      <c r="R11" s="21"/>
      <c r="S11" s="23">
        <f t="shared" si="1"/>
        <v>0</v>
      </c>
    </row>
    <row r="12" spans="1:21">
      <c r="A12" s="42">
        <v>50940</v>
      </c>
      <c r="B12" s="34">
        <v>912605</v>
      </c>
      <c r="C12" s="34">
        <v>912605</v>
      </c>
      <c r="D12" s="21"/>
      <c r="E12" s="21" t="e">
        <f>VLOOKUP(A12,GLOSAS!$A$2:$A$3,1,0)</f>
        <v>#N/A</v>
      </c>
      <c r="F12" s="21" t="e">
        <f>VLOOKUP(A12,CANCELADAS!$A$2:$A$29,1,0)</f>
        <v>#N/A</v>
      </c>
      <c r="G12" s="21">
        <f>VLOOKUP(A12,DEVOLUCIONES!$A$2:$A$59,1,0)</f>
        <v>50940</v>
      </c>
      <c r="H12" s="22"/>
      <c r="I12" s="22">
        <f t="shared" si="0"/>
        <v>912605</v>
      </c>
      <c r="J12" s="22"/>
      <c r="K12" s="22"/>
      <c r="L12" s="22"/>
      <c r="M12" s="22"/>
      <c r="N12" s="22"/>
      <c r="O12" s="22"/>
      <c r="P12" s="21" t="s">
        <v>347</v>
      </c>
      <c r="Q12" s="21" t="s">
        <v>345</v>
      </c>
      <c r="R12" s="21"/>
      <c r="S12" s="23">
        <f t="shared" si="1"/>
        <v>0</v>
      </c>
    </row>
    <row r="13" spans="1:21">
      <c r="A13" s="42">
        <v>55077</v>
      </c>
      <c r="B13" s="34">
        <v>153479</v>
      </c>
      <c r="C13" s="34">
        <v>153479</v>
      </c>
      <c r="D13" s="21"/>
      <c r="E13" s="21" t="e">
        <f>VLOOKUP(A13,GLOSAS!$A$2:$A$3,1,0)</f>
        <v>#N/A</v>
      </c>
      <c r="F13" s="21" t="e">
        <f>VLOOKUP(A13,CANCELADAS!$A$2:$A$29,1,0)</f>
        <v>#N/A</v>
      </c>
      <c r="G13" s="21">
        <f>VLOOKUP(A13,DEVOLUCIONES!$A$2:$A$59,1,0)</f>
        <v>55077</v>
      </c>
      <c r="H13" s="22"/>
      <c r="I13" s="22">
        <f t="shared" si="0"/>
        <v>153479</v>
      </c>
      <c r="J13" s="22"/>
      <c r="K13" s="22"/>
      <c r="L13" s="22"/>
      <c r="M13" s="22"/>
      <c r="N13" s="22"/>
      <c r="O13" s="22"/>
      <c r="P13" s="21" t="s">
        <v>271</v>
      </c>
      <c r="Q13" s="21" t="s">
        <v>336</v>
      </c>
      <c r="R13" s="21"/>
      <c r="S13" s="23">
        <f t="shared" si="1"/>
        <v>0</v>
      </c>
    </row>
    <row r="14" spans="1:21">
      <c r="A14" s="42">
        <v>65963</v>
      </c>
      <c r="B14" s="34">
        <v>1214724</v>
      </c>
      <c r="C14" s="34">
        <v>22110</v>
      </c>
      <c r="D14" s="21"/>
      <c r="E14" s="21">
        <f>VLOOKUP(A14,GLOSAS!$A$2:$A$3,1,0)</f>
        <v>65963</v>
      </c>
      <c r="F14" s="21">
        <f>VLOOKUP(A14,CANCELADAS!$A$2:$A$29,1,0)</f>
        <v>65963</v>
      </c>
      <c r="G14" s="21" t="e">
        <f>VLOOKUP(A14,DEVOLUCIONES!$A$2:$A$59,1,0)</f>
        <v>#N/A</v>
      </c>
      <c r="H14" s="22"/>
      <c r="I14" s="22"/>
      <c r="J14" s="22"/>
      <c r="K14" s="22"/>
      <c r="L14" s="22">
        <f>VLOOKUP(A14,GLOSAS!$A$2:$K$3,11,0)</f>
        <v>22110</v>
      </c>
      <c r="M14" s="22"/>
      <c r="N14" s="22"/>
      <c r="O14" s="22"/>
      <c r="P14" s="21"/>
      <c r="Q14" s="21"/>
      <c r="R14" s="21"/>
      <c r="S14" s="23">
        <f t="shared" si="1"/>
        <v>0</v>
      </c>
    </row>
    <row r="15" spans="1:21">
      <c r="A15" s="42">
        <v>72471</v>
      </c>
      <c r="B15" s="34">
        <v>54400</v>
      </c>
      <c r="C15" s="34">
        <v>54400</v>
      </c>
      <c r="D15" s="21"/>
      <c r="E15" s="21" t="e">
        <f>VLOOKUP(A15,GLOSAS!$A$2:$A$3,1,0)</f>
        <v>#N/A</v>
      </c>
      <c r="F15" s="21" t="e">
        <f>VLOOKUP(A15,CANCELADAS!$A$2:$A$29,1,0)</f>
        <v>#N/A</v>
      </c>
      <c r="G15" s="21">
        <f>VLOOKUP(A15,DEVOLUCIONES!$A$2:$A$59,1,0)</f>
        <v>72471</v>
      </c>
      <c r="H15" s="22"/>
      <c r="I15" s="22">
        <f t="shared" ref="I15:I20" si="2">+C15</f>
        <v>54400</v>
      </c>
      <c r="J15" s="22"/>
      <c r="K15" s="22"/>
      <c r="L15" s="22"/>
      <c r="M15" s="22"/>
      <c r="N15" s="22"/>
      <c r="O15" s="22"/>
      <c r="P15" s="21" t="s">
        <v>257</v>
      </c>
      <c r="Q15" s="21" t="s">
        <v>341</v>
      </c>
      <c r="R15" s="21"/>
      <c r="S15" s="23">
        <f t="shared" si="1"/>
        <v>0</v>
      </c>
    </row>
    <row r="16" spans="1:21">
      <c r="A16" s="42">
        <v>72869</v>
      </c>
      <c r="B16" s="34">
        <v>127300</v>
      </c>
      <c r="C16" s="34">
        <v>127300</v>
      </c>
      <c r="D16" s="21"/>
      <c r="E16" s="21" t="e">
        <f>VLOOKUP(A16,GLOSAS!$A$2:$A$3,1,0)</f>
        <v>#N/A</v>
      </c>
      <c r="F16" s="21" t="e">
        <f>VLOOKUP(A16,CANCELADAS!$A$2:$A$29,1,0)</f>
        <v>#N/A</v>
      </c>
      <c r="G16" s="21">
        <f>VLOOKUP(A16,DEVOLUCIONES!$A$2:$A$59,1,0)</f>
        <v>72869</v>
      </c>
      <c r="H16" s="22"/>
      <c r="I16" s="22">
        <f t="shared" si="2"/>
        <v>127300</v>
      </c>
      <c r="J16" s="22"/>
      <c r="K16" s="22"/>
      <c r="L16" s="22"/>
      <c r="M16" s="22"/>
      <c r="N16" s="22"/>
      <c r="O16" s="22"/>
      <c r="P16" s="21" t="s">
        <v>258</v>
      </c>
      <c r="Q16" s="21" t="s">
        <v>341</v>
      </c>
      <c r="R16" s="21"/>
      <c r="S16" s="23">
        <f t="shared" si="1"/>
        <v>0</v>
      </c>
    </row>
    <row r="17" spans="1:19">
      <c r="A17" s="42">
        <v>74270</v>
      </c>
      <c r="B17" s="34">
        <v>108400</v>
      </c>
      <c r="C17" s="34">
        <v>1300</v>
      </c>
      <c r="D17" s="21"/>
      <c r="E17" s="21">
        <f>VLOOKUP(A17,GLOSAS!$A$2:$A$3,1,0)</f>
        <v>74270</v>
      </c>
      <c r="F17" s="21">
        <f>VLOOKUP(A17,CANCELADAS!$A$2:$A$29,1,0)</f>
        <v>74270</v>
      </c>
      <c r="G17" s="21" t="e">
        <f>VLOOKUP(A17,DEVOLUCIONES!$A$2:$A$59,1,0)</f>
        <v>#N/A</v>
      </c>
      <c r="H17" s="22"/>
      <c r="I17" s="22"/>
      <c r="J17" s="22"/>
      <c r="K17" s="22"/>
      <c r="L17" s="22">
        <f>VLOOKUP(A17,GLOSAS!$A$2:$K$3,11,0)</f>
        <v>1300</v>
      </c>
      <c r="M17" s="22"/>
      <c r="N17" s="22"/>
      <c r="O17" s="22"/>
      <c r="P17" s="21"/>
      <c r="Q17" s="21"/>
      <c r="R17" s="21"/>
      <c r="S17" s="23">
        <f t="shared" si="1"/>
        <v>0</v>
      </c>
    </row>
    <row r="18" spans="1:19">
      <c r="A18" s="42">
        <v>75778</v>
      </c>
      <c r="B18" s="34">
        <v>270196</v>
      </c>
      <c r="C18" s="34">
        <v>270196</v>
      </c>
      <c r="D18" s="21"/>
      <c r="E18" s="21" t="e">
        <f>VLOOKUP(A18,GLOSAS!$A$2:$A$3,1,0)</f>
        <v>#N/A</v>
      </c>
      <c r="F18" s="21" t="e">
        <f>VLOOKUP(A18,CANCELADAS!$A$2:$A$29,1,0)</f>
        <v>#N/A</v>
      </c>
      <c r="G18" s="21">
        <f>VLOOKUP(A18,DEVOLUCIONES!$A$2:$A$59,1,0)</f>
        <v>75778</v>
      </c>
      <c r="H18" s="22"/>
      <c r="I18" s="22">
        <f t="shared" si="2"/>
        <v>270196</v>
      </c>
      <c r="J18" s="22"/>
      <c r="K18" s="22"/>
      <c r="L18" s="22"/>
      <c r="M18" s="22"/>
      <c r="N18" s="22"/>
      <c r="O18" s="22"/>
      <c r="P18" s="21" t="s">
        <v>354</v>
      </c>
      <c r="Q18" s="21" t="s">
        <v>352</v>
      </c>
      <c r="R18" s="21"/>
      <c r="S18" s="23">
        <f t="shared" si="1"/>
        <v>0</v>
      </c>
    </row>
    <row r="19" spans="1:19">
      <c r="A19" s="42">
        <v>79185</v>
      </c>
      <c r="B19" s="34">
        <v>1638209</v>
      </c>
      <c r="C19" s="34">
        <v>1638209</v>
      </c>
      <c r="D19" s="21"/>
      <c r="E19" s="21" t="e">
        <f>VLOOKUP(A19,GLOSAS!$A$2:$A$3,1,0)</f>
        <v>#N/A</v>
      </c>
      <c r="F19" s="21" t="e">
        <f>VLOOKUP(A19,CANCELADAS!$A$2:$A$29,1,0)</f>
        <v>#N/A</v>
      </c>
      <c r="G19" s="21">
        <f>VLOOKUP(A19,DEVOLUCIONES!$A$2:$A$59,1,0)</f>
        <v>79185</v>
      </c>
      <c r="H19" s="22"/>
      <c r="I19" s="22">
        <f t="shared" si="2"/>
        <v>1638209</v>
      </c>
      <c r="J19" s="22"/>
      <c r="K19" s="22"/>
      <c r="L19" s="22"/>
      <c r="M19" s="22"/>
      <c r="N19" s="22"/>
      <c r="O19" s="22"/>
      <c r="P19" s="21" t="s">
        <v>351</v>
      </c>
      <c r="Q19" s="21" t="s">
        <v>350</v>
      </c>
      <c r="R19" s="21"/>
      <c r="S19" s="23">
        <f t="shared" si="1"/>
        <v>0</v>
      </c>
    </row>
    <row r="20" spans="1:19">
      <c r="A20" s="42">
        <v>79233</v>
      </c>
      <c r="B20" s="34">
        <v>997570</v>
      </c>
      <c r="C20" s="34">
        <v>997570</v>
      </c>
      <c r="D20" s="21"/>
      <c r="E20" s="21" t="e">
        <f>VLOOKUP(A20,GLOSAS!$A$2:$A$3,1,0)</f>
        <v>#N/A</v>
      </c>
      <c r="F20" s="21" t="e">
        <f>VLOOKUP(A20,CANCELADAS!$A$2:$A$29,1,0)</f>
        <v>#N/A</v>
      </c>
      <c r="G20" s="21">
        <f>VLOOKUP(A20,DEVOLUCIONES!$A$2:$A$59,1,0)</f>
        <v>79233</v>
      </c>
      <c r="H20" s="22"/>
      <c r="I20" s="22">
        <f t="shared" si="2"/>
        <v>997570</v>
      </c>
      <c r="J20" s="22"/>
      <c r="K20" s="22"/>
      <c r="L20" s="22"/>
      <c r="M20" s="22"/>
      <c r="N20" s="22"/>
      <c r="O20" s="22"/>
      <c r="P20" s="21" t="s">
        <v>349</v>
      </c>
      <c r="Q20" s="21" t="s">
        <v>348</v>
      </c>
      <c r="R20" s="21"/>
      <c r="S20" s="23">
        <f t="shared" si="1"/>
        <v>0</v>
      </c>
    </row>
    <row r="21" spans="1:19">
      <c r="A21" s="42">
        <v>95581</v>
      </c>
      <c r="B21" s="50">
        <v>66200</v>
      </c>
      <c r="C21" s="51">
        <v>66200</v>
      </c>
      <c r="D21" s="21"/>
      <c r="E21" s="21" t="e">
        <f>VLOOKUP(A21,GLOSAS!$A$2:$A$3,1,0)</f>
        <v>#N/A</v>
      </c>
      <c r="F21" s="21" t="e">
        <f>VLOOKUP(A21,CANCELADAS!$A$2:$A$29,1,0)</f>
        <v>#N/A</v>
      </c>
      <c r="G21" s="21" t="e">
        <f>VLOOKUP(A21,DEVOLUCIONES!$A$2:$A$59,1,0)</f>
        <v>#N/A</v>
      </c>
      <c r="H21" s="22"/>
      <c r="I21" s="22"/>
      <c r="J21" s="22"/>
      <c r="K21" s="22">
        <f>+C21</f>
        <v>66200</v>
      </c>
      <c r="L21" s="22"/>
      <c r="M21" s="22"/>
      <c r="N21" s="22"/>
      <c r="O21" s="22"/>
      <c r="P21" s="21"/>
      <c r="Q21" s="21" t="s">
        <v>361</v>
      </c>
      <c r="R21" s="21"/>
      <c r="S21" s="23">
        <f t="shared" si="1"/>
        <v>0</v>
      </c>
    </row>
    <row r="22" spans="1:19">
      <c r="C22" s="49">
        <f>SUM(C2:C21)</f>
        <v>13830846</v>
      </c>
      <c r="H22" s="24">
        <f t="shared" ref="H22:O22" si="3">SUM(H2:H21)</f>
        <v>0</v>
      </c>
      <c r="I22" s="24">
        <f t="shared" si="3"/>
        <v>13741236</v>
      </c>
      <c r="J22" s="24">
        <f t="shared" si="3"/>
        <v>0</v>
      </c>
      <c r="K22" s="24">
        <f t="shared" si="3"/>
        <v>66200</v>
      </c>
      <c r="L22" s="24">
        <f t="shared" si="3"/>
        <v>23410</v>
      </c>
      <c r="M22" s="24">
        <f t="shared" si="3"/>
        <v>0</v>
      </c>
      <c r="N22" s="24">
        <f t="shared" si="3"/>
        <v>0</v>
      </c>
      <c r="O22" s="24">
        <f t="shared" si="3"/>
        <v>0</v>
      </c>
      <c r="S22" s="24">
        <f>SUM(S2:S21)</f>
        <v>0</v>
      </c>
    </row>
  </sheetData>
  <autoFilter ref="A1:S22" xr:uid="{5DE620C6-2145-4365-84FA-7C3C095837E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0596-60CA-4011-B1EC-F6C095B242CB}">
  <sheetPr>
    <tabColor rgb="FF92D050"/>
  </sheetPr>
  <dimension ref="G6:H18"/>
  <sheetViews>
    <sheetView tabSelected="1" workbookViewId="0">
      <selection activeCell="H24" sqref="H24"/>
    </sheetView>
  </sheetViews>
  <sheetFormatPr baseColWidth="10" defaultRowHeight="15"/>
  <cols>
    <col min="7" max="7" width="36" bestFit="1" customWidth="1"/>
    <col min="8" max="8" width="33.5703125" customWidth="1"/>
  </cols>
  <sheetData>
    <row r="6" spans="7:8" ht="15.75">
      <c r="G6" s="46" t="s">
        <v>197</v>
      </c>
      <c r="H6" s="46"/>
    </row>
    <row r="7" spans="7:8">
      <c r="G7" s="14" t="s">
        <v>35</v>
      </c>
      <c r="H7" s="15">
        <f>+CRUCE!C22</f>
        <v>13830846</v>
      </c>
    </row>
    <row r="8" spans="7:8">
      <c r="G8" s="16"/>
      <c r="H8" s="16"/>
    </row>
    <row r="9" spans="7:8">
      <c r="G9" s="17" t="s">
        <v>36</v>
      </c>
      <c r="H9" s="18">
        <f>+CRUCE!H22</f>
        <v>0</v>
      </c>
    </row>
    <row r="10" spans="7:8">
      <c r="G10" s="17" t="s">
        <v>37</v>
      </c>
      <c r="H10" s="18">
        <f>+CRUCE!I22</f>
        <v>13741236</v>
      </c>
    </row>
    <row r="11" spans="7:8">
      <c r="G11" s="17" t="s">
        <v>38</v>
      </c>
      <c r="H11" s="18">
        <f>+CRUCE!J22</f>
        <v>0</v>
      </c>
    </row>
    <row r="12" spans="7:8">
      <c r="G12" s="17" t="s">
        <v>39</v>
      </c>
      <c r="H12" s="18">
        <f>+CRUCE!K22</f>
        <v>66200</v>
      </c>
    </row>
    <row r="13" spans="7:8">
      <c r="G13" s="17" t="s">
        <v>40</v>
      </c>
      <c r="H13" s="18">
        <f>+CRUCE!L22</f>
        <v>23410</v>
      </c>
    </row>
    <row r="14" spans="7:8">
      <c r="G14" s="17" t="s">
        <v>41</v>
      </c>
      <c r="H14" s="18">
        <f>+CRUCE!M22</f>
        <v>0</v>
      </c>
    </row>
    <row r="15" spans="7:8">
      <c r="G15" s="17" t="s">
        <v>42</v>
      </c>
      <c r="H15" s="18">
        <f>+CRUCE!N22</f>
        <v>0</v>
      </c>
    </row>
    <row r="16" spans="7:8">
      <c r="G16" s="17" t="s">
        <v>43</v>
      </c>
      <c r="H16" s="18">
        <f>+CRUCE!O22</f>
        <v>0</v>
      </c>
    </row>
    <row r="17" spans="7:8">
      <c r="G17" s="17" t="s">
        <v>44</v>
      </c>
      <c r="H17" s="18">
        <f>+CRUCE!S22</f>
        <v>0</v>
      </c>
    </row>
    <row r="18" spans="7:8">
      <c r="G18" s="19"/>
      <c r="H18" s="20">
        <f>SUM(H9:H17)</f>
        <v>13830846</v>
      </c>
    </row>
  </sheetData>
  <mergeCells count="1">
    <mergeCell ref="G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1387-E855-49C0-94FC-4AD5B30EE620}">
  <dimension ref="A1:T3"/>
  <sheetViews>
    <sheetView workbookViewId="0">
      <selection activeCell="E19" sqref="E19"/>
    </sheetView>
  </sheetViews>
  <sheetFormatPr baseColWidth="10" defaultRowHeight="12.75"/>
  <cols>
    <col min="1" max="16384" width="11.42578125" style="26"/>
  </cols>
  <sheetData>
    <row r="1" spans="1:20">
      <c r="A1" s="25" t="s">
        <v>45</v>
      </c>
      <c r="B1" s="25" t="s">
        <v>45</v>
      </c>
      <c r="C1" s="25" t="s">
        <v>46</v>
      </c>
      <c r="D1" s="25" t="s">
        <v>47</v>
      </c>
      <c r="E1" s="25" t="s">
        <v>48</v>
      </c>
      <c r="F1" s="25" t="s">
        <v>49</v>
      </c>
      <c r="G1" s="25" t="s">
        <v>50</v>
      </c>
      <c r="H1" s="25" t="s">
        <v>51</v>
      </c>
      <c r="I1" s="25" t="s">
        <v>52</v>
      </c>
      <c r="J1" s="25" t="s">
        <v>53</v>
      </c>
      <c r="K1" s="25" t="s">
        <v>54</v>
      </c>
      <c r="L1" s="25" t="s">
        <v>55</v>
      </c>
      <c r="M1" s="25" t="s">
        <v>56</v>
      </c>
      <c r="N1" s="25" t="s">
        <v>57</v>
      </c>
      <c r="O1" s="25" t="s">
        <v>58</v>
      </c>
      <c r="P1" s="25" t="s">
        <v>59</v>
      </c>
      <c r="Q1" s="25" t="s">
        <v>60</v>
      </c>
      <c r="R1" s="25" t="s">
        <v>61</v>
      </c>
      <c r="S1" s="25" t="s">
        <v>62</v>
      </c>
      <c r="T1" s="25" t="s">
        <v>63</v>
      </c>
    </row>
    <row r="2" spans="1:20">
      <c r="A2" s="26">
        <v>65963</v>
      </c>
      <c r="B2" s="26" t="s">
        <v>188</v>
      </c>
      <c r="C2" s="26" t="s">
        <v>189</v>
      </c>
      <c r="D2" s="26" t="s">
        <v>165</v>
      </c>
      <c r="E2" s="26" t="s">
        <v>190</v>
      </c>
      <c r="F2" s="26" t="s">
        <v>67</v>
      </c>
      <c r="G2" s="26" t="s">
        <v>210</v>
      </c>
      <c r="H2" s="27">
        <v>43788</v>
      </c>
      <c r="J2" s="27">
        <v>43961</v>
      </c>
      <c r="K2" s="28">
        <v>22110</v>
      </c>
      <c r="M2" s="26" t="s">
        <v>193</v>
      </c>
      <c r="N2" s="26" t="s">
        <v>69</v>
      </c>
      <c r="O2" s="28">
        <v>92</v>
      </c>
      <c r="P2" s="26" t="s">
        <v>205</v>
      </c>
      <c r="Q2" s="26" t="s">
        <v>192</v>
      </c>
      <c r="R2" s="26" t="s">
        <v>88</v>
      </c>
      <c r="S2" s="26" t="s">
        <v>89</v>
      </c>
      <c r="T2" s="26" t="s">
        <v>72</v>
      </c>
    </row>
    <row r="3" spans="1:20">
      <c r="A3" s="26">
        <v>74270</v>
      </c>
      <c r="B3" s="26" t="s">
        <v>199</v>
      </c>
      <c r="C3" s="26" t="s">
        <v>209</v>
      </c>
      <c r="D3" s="26" t="s">
        <v>165</v>
      </c>
      <c r="E3" s="26" t="s">
        <v>208</v>
      </c>
      <c r="F3" s="26" t="s">
        <v>67</v>
      </c>
      <c r="G3" s="26" t="s">
        <v>207</v>
      </c>
      <c r="H3" s="27">
        <v>43822</v>
      </c>
      <c r="J3" s="27">
        <v>43964</v>
      </c>
      <c r="K3" s="28">
        <v>1300</v>
      </c>
      <c r="M3" s="26" t="s">
        <v>206</v>
      </c>
      <c r="N3" s="26" t="s">
        <v>69</v>
      </c>
      <c r="O3" s="28">
        <v>18385</v>
      </c>
      <c r="P3" s="26" t="s">
        <v>205</v>
      </c>
      <c r="Q3" s="26" t="s">
        <v>77</v>
      </c>
      <c r="R3" s="26" t="s">
        <v>88</v>
      </c>
      <c r="S3" s="26" t="s">
        <v>89</v>
      </c>
      <c r="T3" s="26" t="s">
        <v>72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879D-00DA-4C78-A4F6-B5E5623C963D}">
  <dimension ref="A1:T48"/>
  <sheetViews>
    <sheetView workbookViewId="0">
      <selection activeCell="G19" sqref="G19"/>
    </sheetView>
  </sheetViews>
  <sheetFormatPr baseColWidth="10" defaultRowHeight="12.75"/>
  <cols>
    <col min="1" max="16384" width="11.42578125" style="26"/>
  </cols>
  <sheetData>
    <row r="1" spans="1:20">
      <c r="A1" s="25" t="s">
        <v>45</v>
      </c>
      <c r="B1" s="25" t="s">
        <v>45</v>
      </c>
      <c r="C1" s="25" t="s">
        <v>46</v>
      </c>
      <c r="D1" s="25" t="s">
        <v>47</v>
      </c>
      <c r="E1" s="25" t="s">
        <v>48</v>
      </c>
      <c r="F1" s="25" t="s">
        <v>49</v>
      </c>
      <c r="G1" s="25" t="s">
        <v>50</v>
      </c>
      <c r="H1" s="25" t="s">
        <v>51</v>
      </c>
      <c r="I1" s="25" t="s">
        <v>52</v>
      </c>
      <c r="J1" s="25" t="s">
        <v>53</v>
      </c>
      <c r="K1" s="25" t="s">
        <v>54</v>
      </c>
      <c r="L1" s="25" t="s">
        <v>55</v>
      </c>
      <c r="M1" s="25" t="s">
        <v>56</v>
      </c>
      <c r="N1" s="25" t="s">
        <v>57</v>
      </c>
      <c r="O1" s="25" t="s">
        <v>58</v>
      </c>
      <c r="P1" s="25" t="s">
        <v>59</v>
      </c>
      <c r="Q1" s="25" t="s">
        <v>60</v>
      </c>
      <c r="R1" s="25" t="s">
        <v>61</v>
      </c>
      <c r="S1" s="25" t="s">
        <v>62</v>
      </c>
      <c r="T1" s="25" t="s">
        <v>63</v>
      </c>
    </row>
    <row r="2" spans="1:20">
      <c r="A2" s="26">
        <v>49991</v>
      </c>
      <c r="B2" s="26" t="s">
        <v>82</v>
      </c>
      <c r="C2" s="26" t="s">
        <v>83</v>
      </c>
      <c r="D2" s="26" t="s">
        <v>74</v>
      </c>
      <c r="E2" s="26" t="s">
        <v>84</v>
      </c>
      <c r="F2" s="26" t="s">
        <v>67</v>
      </c>
      <c r="G2" s="26" t="s">
        <v>85</v>
      </c>
      <c r="H2" s="27">
        <v>43343</v>
      </c>
      <c r="J2" s="27">
        <v>43450</v>
      </c>
      <c r="K2" s="28">
        <v>-68100</v>
      </c>
      <c r="L2" s="26" t="s">
        <v>212</v>
      </c>
      <c r="M2" s="26" t="s">
        <v>86</v>
      </c>
      <c r="N2" s="26" t="s">
        <v>69</v>
      </c>
      <c r="O2" s="28">
        <v>532</v>
      </c>
      <c r="P2" s="26" t="s">
        <v>70</v>
      </c>
      <c r="Q2" s="26" t="s">
        <v>87</v>
      </c>
      <c r="R2" s="26" t="s">
        <v>88</v>
      </c>
      <c r="S2" s="26" t="s">
        <v>89</v>
      </c>
      <c r="T2" s="26" t="s">
        <v>72</v>
      </c>
    </row>
    <row r="3" spans="1:20">
      <c r="A3" s="26">
        <v>47903</v>
      </c>
      <c r="B3" s="26" t="s">
        <v>90</v>
      </c>
      <c r="C3" s="26" t="s">
        <v>91</v>
      </c>
      <c r="D3" s="26" t="s">
        <v>74</v>
      </c>
      <c r="E3" s="26" t="s">
        <v>92</v>
      </c>
      <c r="F3" s="26" t="s">
        <v>67</v>
      </c>
      <c r="G3" s="26" t="s">
        <v>85</v>
      </c>
      <c r="H3" s="27">
        <v>43343</v>
      </c>
      <c r="J3" s="27">
        <v>43450</v>
      </c>
      <c r="K3" s="28">
        <v>-58300</v>
      </c>
      <c r="L3" s="26" t="s">
        <v>212</v>
      </c>
      <c r="M3" s="26" t="s">
        <v>86</v>
      </c>
      <c r="N3" s="26" t="s">
        <v>69</v>
      </c>
      <c r="O3" s="28">
        <v>532</v>
      </c>
      <c r="P3" s="26" t="s">
        <v>70</v>
      </c>
      <c r="Q3" s="26" t="s">
        <v>87</v>
      </c>
      <c r="R3" s="26" t="s">
        <v>88</v>
      </c>
      <c r="S3" s="26" t="s">
        <v>89</v>
      </c>
      <c r="T3" s="26" t="s">
        <v>72</v>
      </c>
    </row>
    <row r="4" spans="1:20">
      <c r="A4" s="26">
        <v>49989</v>
      </c>
      <c r="B4" s="26" t="s">
        <v>93</v>
      </c>
      <c r="C4" s="26" t="s">
        <v>94</v>
      </c>
      <c r="D4" s="26" t="s">
        <v>74</v>
      </c>
      <c r="E4" s="26" t="s">
        <v>95</v>
      </c>
      <c r="F4" s="26" t="s">
        <v>67</v>
      </c>
      <c r="G4" s="26" t="s">
        <v>96</v>
      </c>
      <c r="H4" s="27">
        <v>43343</v>
      </c>
      <c r="J4" s="27">
        <v>43453</v>
      </c>
      <c r="K4" s="28">
        <v>-195200</v>
      </c>
      <c r="L4" s="26" t="s">
        <v>212</v>
      </c>
      <c r="M4" s="26" t="s">
        <v>97</v>
      </c>
      <c r="N4" s="26" t="s">
        <v>69</v>
      </c>
      <c r="O4" s="28">
        <v>532</v>
      </c>
      <c r="P4" s="26" t="s">
        <v>70</v>
      </c>
      <c r="Q4" s="26" t="s">
        <v>98</v>
      </c>
      <c r="R4" s="26" t="s">
        <v>88</v>
      </c>
      <c r="S4" s="26" t="s">
        <v>89</v>
      </c>
      <c r="T4" s="26" t="s">
        <v>72</v>
      </c>
    </row>
    <row r="5" spans="1:20">
      <c r="A5" s="26">
        <v>49990</v>
      </c>
      <c r="B5" s="26" t="s">
        <v>99</v>
      </c>
      <c r="C5" s="26" t="s">
        <v>100</v>
      </c>
      <c r="D5" s="26" t="s">
        <v>74</v>
      </c>
      <c r="E5" s="26" t="s">
        <v>101</v>
      </c>
      <c r="F5" s="26" t="s">
        <v>67</v>
      </c>
      <c r="G5" s="26" t="s">
        <v>102</v>
      </c>
      <c r="H5" s="27">
        <v>43343</v>
      </c>
      <c r="J5" s="27">
        <v>43450</v>
      </c>
      <c r="K5" s="28">
        <v>-160650</v>
      </c>
      <c r="L5" s="26" t="s">
        <v>212</v>
      </c>
      <c r="M5" s="26" t="s">
        <v>103</v>
      </c>
      <c r="N5" s="26" t="s">
        <v>69</v>
      </c>
      <c r="O5" s="28">
        <v>532</v>
      </c>
      <c r="P5" s="26" t="s">
        <v>70</v>
      </c>
      <c r="Q5" s="26" t="s">
        <v>104</v>
      </c>
      <c r="R5" s="26" t="s">
        <v>88</v>
      </c>
      <c r="S5" s="26" t="s">
        <v>89</v>
      </c>
      <c r="T5" s="26" t="s">
        <v>72</v>
      </c>
    </row>
    <row r="6" spans="1:20">
      <c r="A6" s="26">
        <v>49988</v>
      </c>
      <c r="B6" s="26" t="s">
        <v>105</v>
      </c>
      <c r="C6" s="26" t="s">
        <v>106</v>
      </c>
      <c r="D6" s="26" t="s">
        <v>74</v>
      </c>
      <c r="E6" s="26" t="s">
        <v>107</v>
      </c>
      <c r="F6" s="26" t="s">
        <v>67</v>
      </c>
      <c r="G6" s="26" t="s">
        <v>108</v>
      </c>
      <c r="H6" s="27">
        <v>43343</v>
      </c>
      <c r="J6" s="27">
        <v>43451</v>
      </c>
      <c r="K6" s="28">
        <v>-64350</v>
      </c>
      <c r="L6" s="26" t="s">
        <v>212</v>
      </c>
      <c r="M6" s="26" t="s">
        <v>109</v>
      </c>
      <c r="N6" s="26" t="s">
        <v>69</v>
      </c>
      <c r="O6" s="28">
        <v>531</v>
      </c>
      <c r="P6" s="26" t="s">
        <v>70</v>
      </c>
      <c r="Q6" s="26" t="s">
        <v>110</v>
      </c>
      <c r="R6" s="26" t="s">
        <v>88</v>
      </c>
      <c r="S6" s="26" t="s">
        <v>89</v>
      </c>
      <c r="T6" s="26" t="s">
        <v>72</v>
      </c>
    </row>
    <row r="7" spans="1:20">
      <c r="A7" s="26">
        <v>43588</v>
      </c>
      <c r="B7" s="26" t="s">
        <v>111</v>
      </c>
      <c r="C7" s="26" t="s">
        <v>112</v>
      </c>
      <c r="D7" s="26" t="s">
        <v>74</v>
      </c>
      <c r="E7" s="26" t="s">
        <v>113</v>
      </c>
      <c r="F7" s="26" t="s">
        <v>67</v>
      </c>
      <c r="G7" s="26" t="s">
        <v>114</v>
      </c>
      <c r="H7" s="27">
        <v>43251</v>
      </c>
      <c r="J7" s="27">
        <v>43451</v>
      </c>
      <c r="K7" s="28">
        <v>-128900</v>
      </c>
      <c r="L7" s="26" t="s">
        <v>212</v>
      </c>
      <c r="M7" s="26" t="s">
        <v>115</v>
      </c>
      <c r="N7" s="26" t="s">
        <v>69</v>
      </c>
      <c r="O7" s="28">
        <v>531</v>
      </c>
      <c r="P7" s="26" t="s">
        <v>70</v>
      </c>
      <c r="Q7" s="26" t="s">
        <v>110</v>
      </c>
      <c r="R7" s="26" t="s">
        <v>88</v>
      </c>
      <c r="S7" s="26" t="s">
        <v>89</v>
      </c>
      <c r="T7" s="26" t="s">
        <v>72</v>
      </c>
    </row>
    <row r="8" spans="1:20">
      <c r="A8" s="26">
        <v>77423</v>
      </c>
      <c r="B8" s="26" t="s">
        <v>116</v>
      </c>
      <c r="C8" s="26" t="s">
        <v>117</v>
      </c>
      <c r="D8" s="26" t="s">
        <v>74</v>
      </c>
      <c r="E8" s="26" t="s">
        <v>118</v>
      </c>
      <c r="F8" s="26" t="s">
        <v>67</v>
      </c>
      <c r="G8" s="26" t="s">
        <v>108</v>
      </c>
      <c r="H8" s="27">
        <v>43343</v>
      </c>
      <c r="J8" s="27">
        <v>43451</v>
      </c>
      <c r="K8" s="28">
        <v>-2340500</v>
      </c>
      <c r="L8" s="26" t="s">
        <v>212</v>
      </c>
      <c r="M8" s="26" t="s">
        <v>109</v>
      </c>
      <c r="N8" s="26" t="s">
        <v>69</v>
      </c>
      <c r="O8" s="28">
        <v>531</v>
      </c>
      <c r="P8" s="26" t="s">
        <v>70</v>
      </c>
      <c r="Q8" s="26" t="s">
        <v>110</v>
      </c>
      <c r="R8" s="26" t="s">
        <v>88</v>
      </c>
      <c r="S8" s="26" t="s">
        <v>89</v>
      </c>
      <c r="T8" s="26" t="s">
        <v>72</v>
      </c>
    </row>
    <row r="9" spans="1:20">
      <c r="A9" s="26">
        <v>65317</v>
      </c>
      <c r="B9" s="26" t="s">
        <v>184</v>
      </c>
      <c r="C9" s="26" t="s">
        <v>185</v>
      </c>
      <c r="D9" s="26" t="s">
        <v>74</v>
      </c>
      <c r="E9" s="26" t="s">
        <v>186</v>
      </c>
      <c r="F9" s="26" t="s">
        <v>67</v>
      </c>
      <c r="G9" s="26" t="s">
        <v>114</v>
      </c>
      <c r="H9" s="27">
        <v>43786</v>
      </c>
      <c r="J9" s="27">
        <v>43964</v>
      </c>
      <c r="K9" s="28">
        <v>-66150</v>
      </c>
      <c r="L9" s="26" t="s">
        <v>212</v>
      </c>
      <c r="M9" s="26" t="s">
        <v>187</v>
      </c>
      <c r="N9" s="26" t="s">
        <v>69</v>
      </c>
      <c r="O9" s="28">
        <v>89</v>
      </c>
      <c r="P9" s="26" t="s">
        <v>205</v>
      </c>
      <c r="Q9" s="26" t="s">
        <v>77</v>
      </c>
      <c r="R9" s="26" t="s">
        <v>88</v>
      </c>
      <c r="S9" s="26" t="s">
        <v>89</v>
      </c>
      <c r="T9" s="26" t="s">
        <v>72</v>
      </c>
    </row>
    <row r="10" spans="1:20">
      <c r="A10" s="26">
        <v>65963</v>
      </c>
      <c r="B10" s="26" t="s">
        <v>188</v>
      </c>
      <c r="C10" s="26" t="s">
        <v>189</v>
      </c>
      <c r="D10" s="26" t="s">
        <v>74</v>
      </c>
      <c r="E10" s="26" t="s">
        <v>190</v>
      </c>
      <c r="F10" s="26" t="s">
        <v>67</v>
      </c>
      <c r="G10" s="26" t="s">
        <v>210</v>
      </c>
      <c r="H10" s="27">
        <v>43788</v>
      </c>
      <c r="J10" s="27">
        <v>43961</v>
      </c>
      <c r="K10" s="28">
        <v>-1192614</v>
      </c>
      <c r="L10" s="26" t="s">
        <v>212</v>
      </c>
      <c r="M10" s="26" t="s">
        <v>191</v>
      </c>
      <c r="N10" s="26" t="s">
        <v>69</v>
      </c>
      <c r="O10" s="28">
        <v>89</v>
      </c>
      <c r="P10" s="26" t="s">
        <v>205</v>
      </c>
      <c r="Q10" s="26" t="s">
        <v>192</v>
      </c>
      <c r="R10" s="26" t="s">
        <v>88</v>
      </c>
      <c r="S10" s="26" t="s">
        <v>89</v>
      </c>
      <c r="T10" s="26" t="s">
        <v>72</v>
      </c>
    </row>
    <row r="11" spans="1:20">
      <c r="A11" s="26">
        <v>60038</v>
      </c>
      <c r="B11" s="26" t="s">
        <v>119</v>
      </c>
      <c r="C11" s="26" t="s">
        <v>120</v>
      </c>
      <c r="D11" s="26" t="s">
        <v>74</v>
      </c>
      <c r="E11" s="26" t="s">
        <v>121</v>
      </c>
      <c r="F11" s="26" t="s">
        <v>67</v>
      </c>
      <c r="G11" s="26" t="s">
        <v>114</v>
      </c>
      <c r="H11" s="27">
        <v>43404</v>
      </c>
      <c r="J11" s="27">
        <v>43437</v>
      </c>
      <c r="K11" s="28">
        <v>-920352</v>
      </c>
      <c r="L11" s="26" t="s">
        <v>212</v>
      </c>
      <c r="M11" s="26" t="s">
        <v>122</v>
      </c>
      <c r="N11" s="26" t="s">
        <v>69</v>
      </c>
      <c r="O11" s="28">
        <v>484</v>
      </c>
      <c r="P11" s="26" t="s">
        <v>70</v>
      </c>
      <c r="Q11" s="26" t="s">
        <v>77</v>
      </c>
      <c r="R11" s="26" t="s">
        <v>88</v>
      </c>
      <c r="S11" s="26" t="s">
        <v>89</v>
      </c>
      <c r="T11" s="26" t="s">
        <v>72</v>
      </c>
    </row>
    <row r="12" spans="1:20">
      <c r="A12" s="26">
        <v>51038</v>
      </c>
      <c r="B12" s="26" t="s">
        <v>182</v>
      </c>
      <c r="C12" s="26" t="s">
        <v>239</v>
      </c>
      <c r="D12" s="26" t="s">
        <v>74</v>
      </c>
      <c r="E12" s="26" t="s">
        <v>238</v>
      </c>
      <c r="F12" s="26" t="s">
        <v>67</v>
      </c>
      <c r="G12" s="26" t="s">
        <v>237</v>
      </c>
      <c r="H12" s="27">
        <v>43723</v>
      </c>
      <c r="J12" s="27">
        <v>43961</v>
      </c>
      <c r="K12" s="28">
        <v>-104100</v>
      </c>
      <c r="L12" s="26" t="s">
        <v>212</v>
      </c>
      <c r="M12" s="26" t="s">
        <v>236</v>
      </c>
      <c r="N12" s="26" t="s">
        <v>69</v>
      </c>
      <c r="O12" s="28">
        <v>57</v>
      </c>
      <c r="P12" s="26" t="s">
        <v>205</v>
      </c>
      <c r="Q12" s="26" t="s">
        <v>87</v>
      </c>
      <c r="R12" s="26" t="s">
        <v>88</v>
      </c>
      <c r="S12" s="26" t="s">
        <v>89</v>
      </c>
      <c r="T12" s="26" t="s">
        <v>72</v>
      </c>
    </row>
    <row r="13" spans="1:20">
      <c r="A13" s="26">
        <v>4445</v>
      </c>
      <c r="B13" s="26" t="s">
        <v>15</v>
      </c>
      <c r="C13" s="26" t="s">
        <v>235</v>
      </c>
      <c r="D13" s="26" t="s">
        <v>74</v>
      </c>
      <c r="E13" s="26" t="s">
        <v>234</v>
      </c>
      <c r="F13" s="26" t="s">
        <v>67</v>
      </c>
      <c r="G13" s="26" t="s">
        <v>207</v>
      </c>
      <c r="H13" s="27">
        <v>43448</v>
      </c>
      <c r="J13" s="27">
        <v>43953</v>
      </c>
      <c r="K13" s="28">
        <v>-298832</v>
      </c>
      <c r="L13" s="26" t="s">
        <v>212</v>
      </c>
      <c r="M13" s="26" t="s">
        <v>233</v>
      </c>
      <c r="N13" s="26" t="s">
        <v>69</v>
      </c>
      <c r="O13" s="28">
        <v>57</v>
      </c>
      <c r="P13" s="26" t="s">
        <v>205</v>
      </c>
      <c r="Q13" s="26" t="s">
        <v>77</v>
      </c>
      <c r="R13" s="26" t="s">
        <v>88</v>
      </c>
      <c r="S13" s="26" t="s">
        <v>89</v>
      </c>
      <c r="T13" s="26" t="s">
        <v>72</v>
      </c>
    </row>
    <row r="14" spans="1:20">
      <c r="A14" s="26">
        <v>74270</v>
      </c>
      <c r="B14" s="26" t="s">
        <v>199</v>
      </c>
      <c r="C14" s="26" t="s">
        <v>209</v>
      </c>
      <c r="D14" s="26" t="s">
        <v>74</v>
      </c>
      <c r="E14" s="26" t="s">
        <v>208</v>
      </c>
      <c r="F14" s="26" t="s">
        <v>67</v>
      </c>
      <c r="G14" s="26" t="s">
        <v>207</v>
      </c>
      <c r="H14" s="27">
        <v>43822</v>
      </c>
      <c r="J14" s="27">
        <v>43964</v>
      </c>
      <c r="K14" s="28">
        <v>-107100</v>
      </c>
      <c r="L14" s="26" t="s">
        <v>212</v>
      </c>
      <c r="M14" s="26" t="s">
        <v>232</v>
      </c>
      <c r="N14" s="26" t="s">
        <v>69</v>
      </c>
      <c r="O14" s="28">
        <v>57</v>
      </c>
      <c r="P14" s="26" t="s">
        <v>205</v>
      </c>
      <c r="Q14" s="26" t="s">
        <v>77</v>
      </c>
      <c r="R14" s="26" t="s">
        <v>88</v>
      </c>
      <c r="S14" s="26" t="s">
        <v>89</v>
      </c>
      <c r="T14" s="26" t="s">
        <v>72</v>
      </c>
    </row>
    <row r="15" spans="1:20">
      <c r="A15" s="26">
        <v>78654</v>
      </c>
      <c r="B15" s="26" t="s">
        <v>231</v>
      </c>
      <c r="C15" s="26" t="s">
        <v>230</v>
      </c>
      <c r="D15" s="26" t="s">
        <v>213</v>
      </c>
      <c r="E15" s="26" t="s">
        <v>229</v>
      </c>
      <c r="F15" s="26" t="s">
        <v>67</v>
      </c>
      <c r="G15" s="26" t="s">
        <v>228</v>
      </c>
      <c r="H15" s="27">
        <v>43847</v>
      </c>
      <c r="J15" s="27">
        <v>43980</v>
      </c>
      <c r="K15" s="28">
        <v>-54400</v>
      </c>
      <c r="L15" s="26" t="s">
        <v>212</v>
      </c>
      <c r="M15" s="26" t="s">
        <v>227</v>
      </c>
      <c r="N15" s="26" t="s">
        <v>69</v>
      </c>
      <c r="O15" s="28">
        <v>29</v>
      </c>
      <c r="P15" s="26" t="s">
        <v>226</v>
      </c>
      <c r="Q15" s="26" t="s">
        <v>225</v>
      </c>
      <c r="R15" s="26" t="s">
        <v>88</v>
      </c>
      <c r="S15" s="26" t="s">
        <v>89</v>
      </c>
      <c r="T15" s="26" t="s">
        <v>72</v>
      </c>
    </row>
    <row r="16" spans="1:20">
      <c r="A16" s="26">
        <v>72414</v>
      </c>
      <c r="B16" s="26" t="s">
        <v>123</v>
      </c>
      <c r="C16" s="26" t="s">
        <v>124</v>
      </c>
      <c r="D16" s="26" t="s">
        <v>74</v>
      </c>
      <c r="E16" s="26" t="s">
        <v>125</v>
      </c>
      <c r="F16" s="26" t="s">
        <v>67</v>
      </c>
      <c r="G16" s="26" t="s">
        <v>102</v>
      </c>
      <c r="H16" s="27">
        <v>43080</v>
      </c>
      <c r="J16" s="27">
        <v>43192</v>
      </c>
      <c r="K16" s="28">
        <v>-3895574</v>
      </c>
      <c r="L16" s="26" t="s">
        <v>212</v>
      </c>
      <c r="M16" s="26" t="s">
        <v>126</v>
      </c>
      <c r="N16" s="26" t="s">
        <v>69</v>
      </c>
      <c r="O16" s="28">
        <v>742</v>
      </c>
      <c r="P16" s="26" t="s">
        <v>70</v>
      </c>
      <c r="Q16" s="26" t="s">
        <v>104</v>
      </c>
      <c r="R16" s="26" t="s">
        <v>88</v>
      </c>
      <c r="S16" s="26" t="s">
        <v>89</v>
      </c>
      <c r="T16" s="26" t="s">
        <v>72</v>
      </c>
    </row>
    <row r="17" spans="1:20">
      <c r="A17" s="26">
        <v>40423</v>
      </c>
      <c r="B17" s="26" t="s">
        <v>127</v>
      </c>
      <c r="C17" s="26" t="s">
        <v>128</v>
      </c>
      <c r="D17" s="26" t="s">
        <v>74</v>
      </c>
      <c r="E17" s="26" t="s">
        <v>129</v>
      </c>
      <c r="F17" s="26" t="s">
        <v>67</v>
      </c>
      <c r="G17" s="26" t="s">
        <v>130</v>
      </c>
      <c r="H17" s="27">
        <v>43100</v>
      </c>
      <c r="J17" s="27">
        <v>43179</v>
      </c>
      <c r="K17" s="28">
        <v>-141250</v>
      </c>
      <c r="L17" s="26" t="s">
        <v>212</v>
      </c>
      <c r="M17" s="26" t="s">
        <v>131</v>
      </c>
      <c r="N17" s="26" t="s">
        <v>69</v>
      </c>
      <c r="O17" s="28">
        <v>742</v>
      </c>
      <c r="P17" s="26" t="s">
        <v>70</v>
      </c>
      <c r="Q17" s="26" t="s">
        <v>132</v>
      </c>
      <c r="R17" s="26" t="s">
        <v>88</v>
      </c>
      <c r="S17" s="26" t="s">
        <v>89</v>
      </c>
      <c r="T17" s="26" t="s">
        <v>72</v>
      </c>
    </row>
    <row r="18" spans="1:20">
      <c r="A18" s="26">
        <v>40701</v>
      </c>
      <c r="B18" s="26" t="s">
        <v>133</v>
      </c>
      <c r="C18" s="26" t="s">
        <v>128</v>
      </c>
      <c r="D18" s="26" t="s">
        <v>74</v>
      </c>
      <c r="E18" s="26" t="s">
        <v>134</v>
      </c>
      <c r="F18" s="26" t="s">
        <v>67</v>
      </c>
      <c r="G18" s="26" t="s">
        <v>130</v>
      </c>
      <c r="H18" s="27">
        <v>43100</v>
      </c>
      <c r="J18" s="27">
        <v>43179</v>
      </c>
      <c r="K18" s="28">
        <v>-57950</v>
      </c>
      <c r="L18" s="26" t="s">
        <v>212</v>
      </c>
      <c r="M18" s="26" t="s">
        <v>131</v>
      </c>
      <c r="N18" s="26" t="s">
        <v>69</v>
      </c>
      <c r="O18" s="28">
        <v>742</v>
      </c>
      <c r="P18" s="26" t="s">
        <v>70</v>
      </c>
      <c r="Q18" s="26" t="s">
        <v>132</v>
      </c>
      <c r="R18" s="26" t="s">
        <v>88</v>
      </c>
      <c r="S18" s="26" t="s">
        <v>89</v>
      </c>
      <c r="T18" s="26" t="s">
        <v>72</v>
      </c>
    </row>
    <row r="19" spans="1:20">
      <c r="A19" s="26">
        <v>40702</v>
      </c>
      <c r="B19" s="26" t="s">
        <v>135</v>
      </c>
      <c r="C19" s="26" t="s">
        <v>128</v>
      </c>
      <c r="D19" s="26" t="s">
        <v>74</v>
      </c>
      <c r="E19" s="26" t="s">
        <v>136</v>
      </c>
      <c r="F19" s="26" t="s">
        <v>67</v>
      </c>
      <c r="G19" s="26" t="s">
        <v>137</v>
      </c>
      <c r="H19" s="27">
        <v>43100</v>
      </c>
      <c r="J19" s="27">
        <v>43179</v>
      </c>
      <c r="K19" s="28">
        <v>-81400</v>
      </c>
      <c r="L19" s="26" t="s">
        <v>212</v>
      </c>
      <c r="M19" s="26" t="s">
        <v>138</v>
      </c>
      <c r="N19" s="26" t="s">
        <v>69</v>
      </c>
      <c r="O19" s="28">
        <v>742</v>
      </c>
      <c r="P19" s="26" t="s">
        <v>70</v>
      </c>
      <c r="Q19" s="26" t="s">
        <v>132</v>
      </c>
      <c r="R19" s="26" t="s">
        <v>88</v>
      </c>
      <c r="S19" s="26" t="s">
        <v>89</v>
      </c>
      <c r="T19" s="26" t="s">
        <v>72</v>
      </c>
    </row>
    <row r="20" spans="1:20">
      <c r="A20" s="26">
        <v>17956</v>
      </c>
      <c r="B20" s="26" t="s">
        <v>13</v>
      </c>
      <c r="C20" s="26" t="s">
        <v>64</v>
      </c>
      <c r="D20" s="26" t="s">
        <v>65</v>
      </c>
      <c r="E20" s="26" t="s">
        <v>66</v>
      </c>
      <c r="F20" s="26" t="s">
        <v>67</v>
      </c>
      <c r="G20" s="26" t="s">
        <v>224</v>
      </c>
      <c r="H20" s="27">
        <v>43530</v>
      </c>
      <c r="J20" s="27">
        <v>43970</v>
      </c>
      <c r="K20" s="28">
        <v>-299400</v>
      </c>
      <c r="L20" s="26" t="s">
        <v>212</v>
      </c>
      <c r="M20" s="26" t="s">
        <v>68</v>
      </c>
      <c r="N20" s="26" t="s">
        <v>69</v>
      </c>
      <c r="O20" s="28">
        <v>334</v>
      </c>
      <c r="P20" s="26" t="s">
        <v>205</v>
      </c>
      <c r="Q20" s="26" t="s">
        <v>71</v>
      </c>
      <c r="R20" s="26" t="s">
        <v>88</v>
      </c>
      <c r="S20" s="26" t="s">
        <v>89</v>
      </c>
      <c r="T20" s="26" t="s">
        <v>72</v>
      </c>
    </row>
    <row r="21" spans="1:20">
      <c r="A21" s="26">
        <v>5266</v>
      </c>
      <c r="B21" s="26" t="s">
        <v>12</v>
      </c>
      <c r="C21" s="26" t="s">
        <v>73</v>
      </c>
      <c r="D21" s="26" t="s">
        <v>74</v>
      </c>
      <c r="E21" s="26" t="s">
        <v>75</v>
      </c>
      <c r="F21" s="26" t="s">
        <v>67</v>
      </c>
      <c r="G21" s="26" t="s">
        <v>114</v>
      </c>
      <c r="H21" s="27">
        <v>43454</v>
      </c>
      <c r="J21" s="27">
        <v>43955</v>
      </c>
      <c r="K21" s="28">
        <v>-421976</v>
      </c>
      <c r="L21" s="26" t="s">
        <v>212</v>
      </c>
      <c r="M21" s="26" t="s">
        <v>76</v>
      </c>
      <c r="N21" s="26" t="s">
        <v>69</v>
      </c>
      <c r="O21" s="28">
        <v>334</v>
      </c>
      <c r="P21" s="26" t="s">
        <v>205</v>
      </c>
      <c r="Q21" s="26" t="s">
        <v>77</v>
      </c>
      <c r="R21" s="26" t="s">
        <v>88</v>
      </c>
      <c r="S21" s="26" t="s">
        <v>89</v>
      </c>
      <c r="T21" s="26" t="s">
        <v>72</v>
      </c>
    </row>
    <row r="22" spans="1:20">
      <c r="A22" s="26">
        <v>34125</v>
      </c>
      <c r="B22" s="26" t="s">
        <v>78</v>
      </c>
      <c r="C22" s="26" t="s">
        <v>79</v>
      </c>
      <c r="D22" s="26" t="s">
        <v>74</v>
      </c>
      <c r="E22" s="26" t="s">
        <v>80</v>
      </c>
      <c r="F22" s="26" t="s">
        <v>67</v>
      </c>
      <c r="G22" s="26" t="s">
        <v>145</v>
      </c>
      <c r="H22" s="27">
        <v>43621</v>
      </c>
      <c r="J22" s="27">
        <v>43952</v>
      </c>
      <c r="K22" s="28">
        <v>-368400</v>
      </c>
      <c r="L22" s="26" t="s">
        <v>212</v>
      </c>
      <c r="M22" s="26" t="s">
        <v>81</v>
      </c>
      <c r="N22" s="26" t="s">
        <v>69</v>
      </c>
      <c r="O22" s="28">
        <v>242</v>
      </c>
      <c r="P22" s="26" t="s">
        <v>205</v>
      </c>
      <c r="Q22" s="26" t="s">
        <v>77</v>
      </c>
      <c r="R22" s="26" t="s">
        <v>88</v>
      </c>
      <c r="S22" s="26" t="s">
        <v>89</v>
      </c>
      <c r="T22" s="26" t="s">
        <v>72</v>
      </c>
    </row>
    <row r="23" spans="1:20">
      <c r="A23" s="26">
        <v>42057</v>
      </c>
      <c r="B23" s="26" t="s">
        <v>139</v>
      </c>
      <c r="C23" s="26" t="s">
        <v>140</v>
      </c>
      <c r="D23" s="26" t="s">
        <v>74</v>
      </c>
      <c r="E23" s="26" t="s">
        <v>141</v>
      </c>
      <c r="F23" s="26" t="s">
        <v>67</v>
      </c>
      <c r="G23" s="26" t="s">
        <v>114</v>
      </c>
      <c r="H23" s="27">
        <v>43235</v>
      </c>
      <c r="J23" s="27">
        <v>43326</v>
      </c>
      <c r="K23" s="28">
        <v>-304798</v>
      </c>
      <c r="L23" s="26" t="s">
        <v>212</v>
      </c>
      <c r="M23" s="26" t="s">
        <v>142</v>
      </c>
      <c r="N23" s="26" t="s">
        <v>69</v>
      </c>
      <c r="O23" s="28">
        <v>595</v>
      </c>
      <c r="P23" s="26" t="s">
        <v>70</v>
      </c>
      <c r="Q23" s="26" t="s">
        <v>77</v>
      </c>
      <c r="R23" s="26" t="s">
        <v>88</v>
      </c>
      <c r="S23" s="26" t="s">
        <v>89</v>
      </c>
      <c r="T23" s="26" t="s">
        <v>72</v>
      </c>
    </row>
    <row r="24" spans="1:20">
      <c r="A24" s="26">
        <v>43587</v>
      </c>
      <c r="B24" s="26" t="s">
        <v>143</v>
      </c>
      <c r="C24" s="26" t="s">
        <v>140</v>
      </c>
      <c r="D24" s="26" t="s">
        <v>65</v>
      </c>
      <c r="E24" s="26" t="s">
        <v>144</v>
      </c>
      <c r="F24" s="26" t="s">
        <v>67</v>
      </c>
      <c r="G24" s="26" t="s">
        <v>145</v>
      </c>
      <c r="H24" s="27">
        <v>43235</v>
      </c>
      <c r="J24" s="27">
        <v>43326</v>
      </c>
      <c r="K24" s="28">
        <v>-100900</v>
      </c>
      <c r="L24" s="26" t="s">
        <v>212</v>
      </c>
      <c r="M24" s="26" t="s">
        <v>146</v>
      </c>
      <c r="N24" s="26" t="s">
        <v>69</v>
      </c>
      <c r="O24" s="28">
        <v>595</v>
      </c>
      <c r="P24" s="26" t="s">
        <v>70</v>
      </c>
      <c r="Q24" s="26" t="s">
        <v>77</v>
      </c>
      <c r="R24" s="26" t="s">
        <v>88</v>
      </c>
      <c r="S24" s="26" t="s">
        <v>89</v>
      </c>
      <c r="T24" s="26" t="s">
        <v>72</v>
      </c>
    </row>
    <row r="25" spans="1:20">
      <c r="A25" s="26">
        <v>74644</v>
      </c>
      <c r="B25" s="26" t="s">
        <v>147</v>
      </c>
      <c r="C25" s="26" t="s">
        <v>148</v>
      </c>
      <c r="D25" s="26" t="s">
        <v>74</v>
      </c>
      <c r="E25" s="26" t="s">
        <v>149</v>
      </c>
      <c r="F25" s="26" t="s">
        <v>67</v>
      </c>
      <c r="G25" s="26" t="s">
        <v>150</v>
      </c>
      <c r="H25" s="27">
        <v>43235</v>
      </c>
      <c r="J25" s="27">
        <v>43326</v>
      </c>
      <c r="K25" s="28">
        <v>-1985729</v>
      </c>
      <c r="L25" s="26" t="s">
        <v>212</v>
      </c>
      <c r="M25" s="26" t="s">
        <v>151</v>
      </c>
      <c r="N25" s="26" t="s">
        <v>69</v>
      </c>
      <c r="O25" s="28">
        <v>595</v>
      </c>
      <c r="P25" s="26" t="s">
        <v>70</v>
      </c>
      <c r="Q25" s="26" t="s">
        <v>152</v>
      </c>
      <c r="R25" s="26" t="s">
        <v>88</v>
      </c>
      <c r="S25" s="26" t="s">
        <v>89</v>
      </c>
      <c r="T25" s="26" t="s">
        <v>72</v>
      </c>
    </row>
    <row r="26" spans="1:20">
      <c r="A26" s="26">
        <v>74716</v>
      </c>
      <c r="B26" s="26" t="s">
        <v>153</v>
      </c>
      <c r="C26" s="26" t="s">
        <v>154</v>
      </c>
      <c r="D26" s="26" t="s">
        <v>74</v>
      </c>
      <c r="E26" s="26" t="s">
        <v>155</v>
      </c>
      <c r="F26" s="26" t="s">
        <v>67</v>
      </c>
      <c r="G26" s="26" t="s">
        <v>156</v>
      </c>
      <c r="H26" s="27">
        <v>43235</v>
      </c>
      <c r="J26" s="27">
        <v>43445</v>
      </c>
      <c r="K26" s="28">
        <v>-1583516</v>
      </c>
      <c r="L26" s="26" t="s">
        <v>212</v>
      </c>
      <c r="M26" s="26" t="s">
        <v>157</v>
      </c>
      <c r="N26" s="26" t="s">
        <v>69</v>
      </c>
      <c r="O26" s="28">
        <v>595</v>
      </c>
      <c r="P26" s="26" t="s">
        <v>70</v>
      </c>
      <c r="Q26" s="26" t="s">
        <v>158</v>
      </c>
      <c r="R26" s="26" t="s">
        <v>88</v>
      </c>
      <c r="S26" s="26" t="s">
        <v>89</v>
      </c>
      <c r="T26" s="26" t="s">
        <v>72</v>
      </c>
    </row>
    <row r="27" spans="1:20">
      <c r="A27" s="26">
        <v>77423</v>
      </c>
      <c r="B27" s="26" t="s">
        <v>116</v>
      </c>
      <c r="C27" s="26" t="s">
        <v>216</v>
      </c>
      <c r="D27" s="26" t="s">
        <v>74</v>
      </c>
      <c r="E27" s="26" t="s">
        <v>159</v>
      </c>
      <c r="F27" s="26" t="s">
        <v>160</v>
      </c>
      <c r="G27" s="26" t="s">
        <v>108</v>
      </c>
      <c r="H27" s="27">
        <v>43588</v>
      </c>
      <c r="J27" s="27">
        <v>43635</v>
      </c>
      <c r="K27" s="28">
        <v>-4627454</v>
      </c>
      <c r="L27" s="26" t="s">
        <v>212</v>
      </c>
      <c r="M27" s="26" t="s">
        <v>215</v>
      </c>
      <c r="N27" s="26" t="s">
        <v>69</v>
      </c>
      <c r="O27" s="28">
        <v>286</v>
      </c>
      <c r="P27" s="26" t="s">
        <v>161</v>
      </c>
      <c r="Q27" s="26" t="s">
        <v>162</v>
      </c>
      <c r="R27" s="26" t="s">
        <v>88</v>
      </c>
      <c r="S27" s="26" t="s">
        <v>89</v>
      </c>
      <c r="T27" s="26" t="s">
        <v>72</v>
      </c>
    </row>
    <row r="28" spans="1:20">
      <c r="A28" s="26">
        <v>74644</v>
      </c>
      <c r="B28" s="26" t="s">
        <v>147</v>
      </c>
      <c r="C28" s="26" t="s">
        <v>214</v>
      </c>
      <c r="D28" s="26" t="s">
        <v>213</v>
      </c>
      <c r="E28" s="26" t="s">
        <v>163</v>
      </c>
      <c r="F28" s="26" t="s">
        <v>160</v>
      </c>
      <c r="G28" s="26" t="s">
        <v>150</v>
      </c>
      <c r="H28" s="27">
        <v>43588</v>
      </c>
      <c r="J28" s="27">
        <v>43635</v>
      </c>
      <c r="K28" s="28">
        <v>-14800</v>
      </c>
      <c r="L28" s="26" t="s">
        <v>212</v>
      </c>
      <c r="M28" s="26" t="s">
        <v>211</v>
      </c>
      <c r="N28" s="26" t="s">
        <v>69</v>
      </c>
      <c r="O28" s="28">
        <v>286</v>
      </c>
      <c r="P28" s="26" t="s">
        <v>161</v>
      </c>
      <c r="Q28" s="26" t="s">
        <v>162</v>
      </c>
      <c r="R28" s="26" t="s">
        <v>88</v>
      </c>
      <c r="S28" s="26" t="s">
        <v>89</v>
      </c>
      <c r="T28" s="26" t="s">
        <v>72</v>
      </c>
    </row>
    <row r="29" spans="1:20">
      <c r="A29" s="26" t="s">
        <v>223</v>
      </c>
      <c r="B29" s="26" t="s">
        <v>223</v>
      </c>
      <c r="C29" s="26" t="s">
        <v>222</v>
      </c>
      <c r="D29" s="26" t="s">
        <v>74</v>
      </c>
      <c r="E29" s="26" t="s">
        <v>221</v>
      </c>
      <c r="F29" s="26" t="s">
        <v>220</v>
      </c>
      <c r="G29" s="26" t="s">
        <v>219</v>
      </c>
      <c r="H29" s="27">
        <v>43980</v>
      </c>
      <c r="J29" s="27">
        <v>43980</v>
      </c>
      <c r="K29" s="28">
        <v>19642695</v>
      </c>
      <c r="L29" s="26" t="s">
        <v>212</v>
      </c>
      <c r="M29" s="26" t="s">
        <v>218</v>
      </c>
      <c r="N29" s="26" t="s">
        <v>167</v>
      </c>
      <c r="O29" s="28">
        <v>1</v>
      </c>
      <c r="P29" s="26" t="s">
        <v>217</v>
      </c>
      <c r="Q29" s="26" t="s">
        <v>174</v>
      </c>
      <c r="R29" s="26" t="s">
        <v>88</v>
      </c>
      <c r="S29" s="26" t="s">
        <v>89</v>
      </c>
      <c r="T29" s="26" t="s">
        <v>72</v>
      </c>
    </row>
    <row r="42" spans="1:20">
      <c r="A42" s="25" t="s">
        <v>45</v>
      </c>
      <c r="B42" s="25" t="s">
        <v>45</v>
      </c>
      <c r="C42" s="25" t="s">
        <v>46</v>
      </c>
      <c r="D42" s="25" t="s">
        <v>47</v>
      </c>
      <c r="E42" s="25" t="s">
        <v>48</v>
      </c>
      <c r="F42" s="25" t="s">
        <v>49</v>
      </c>
      <c r="G42" s="25" t="s">
        <v>50</v>
      </c>
      <c r="H42" s="25" t="s">
        <v>51</v>
      </c>
      <c r="I42" s="25" t="s">
        <v>52</v>
      </c>
      <c r="J42" s="25" t="s">
        <v>53</v>
      </c>
      <c r="K42" s="25" t="s">
        <v>54</v>
      </c>
      <c r="L42" s="25" t="s">
        <v>55</v>
      </c>
      <c r="M42" s="25" t="s">
        <v>56</v>
      </c>
      <c r="N42" s="25" t="s">
        <v>57</v>
      </c>
      <c r="O42" s="25" t="s">
        <v>58</v>
      </c>
      <c r="P42" s="25" t="s">
        <v>59</v>
      </c>
      <c r="Q42" s="25" t="s">
        <v>60</v>
      </c>
      <c r="R42" s="25" t="s">
        <v>61</v>
      </c>
      <c r="S42" s="25" t="s">
        <v>62</v>
      </c>
      <c r="T42" s="25" t="s">
        <v>63</v>
      </c>
    </row>
    <row r="43" spans="1:20">
      <c r="A43" s="26">
        <v>74644</v>
      </c>
      <c r="B43" s="26" t="s">
        <v>147</v>
      </c>
      <c r="C43" s="26" t="s">
        <v>164</v>
      </c>
      <c r="D43" s="26" t="s">
        <v>165</v>
      </c>
      <c r="E43" s="26" t="s">
        <v>163</v>
      </c>
      <c r="F43" s="26" t="s">
        <v>160</v>
      </c>
      <c r="G43" s="26" t="s">
        <v>150</v>
      </c>
      <c r="H43" s="27">
        <v>43588</v>
      </c>
      <c r="J43" s="27">
        <v>43635</v>
      </c>
      <c r="K43" s="28">
        <v>14800</v>
      </c>
      <c r="L43" s="26" t="s">
        <v>163</v>
      </c>
      <c r="M43" s="26" t="s">
        <v>166</v>
      </c>
      <c r="N43" s="26" t="s">
        <v>167</v>
      </c>
      <c r="O43" s="28">
        <v>47</v>
      </c>
      <c r="P43" s="26" t="s">
        <v>161</v>
      </c>
      <c r="Q43" s="26" t="s">
        <v>162</v>
      </c>
      <c r="R43" s="26" t="s">
        <v>88</v>
      </c>
      <c r="S43" s="26" t="s">
        <v>89</v>
      </c>
      <c r="T43" s="26" t="s">
        <v>72</v>
      </c>
    </row>
    <row r="44" spans="1:20">
      <c r="A44" s="26">
        <v>74644</v>
      </c>
      <c r="B44" s="26" t="s">
        <v>147</v>
      </c>
      <c r="C44" s="26" t="s">
        <v>148</v>
      </c>
      <c r="D44" s="26" t="s">
        <v>165</v>
      </c>
      <c r="E44" s="26" t="s">
        <v>149</v>
      </c>
      <c r="F44" s="26" t="s">
        <v>67</v>
      </c>
      <c r="G44" s="26" t="s">
        <v>150</v>
      </c>
      <c r="H44" s="27">
        <v>43235</v>
      </c>
      <c r="J44" s="27">
        <v>43326</v>
      </c>
      <c r="K44" s="28">
        <v>-14800</v>
      </c>
      <c r="L44" s="26" t="s">
        <v>163</v>
      </c>
      <c r="M44" s="26" t="s">
        <v>168</v>
      </c>
      <c r="N44" s="26" t="s">
        <v>69</v>
      </c>
      <c r="O44" s="28">
        <v>239</v>
      </c>
      <c r="P44" s="26" t="s">
        <v>70</v>
      </c>
      <c r="Q44" s="26" t="s">
        <v>152</v>
      </c>
      <c r="R44" s="26" t="s">
        <v>88</v>
      </c>
      <c r="S44" s="26" t="s">
        <v>89</v>
      </c>
      <c r="T44" s="26" t="s">
        <v>72</v>
      </c>
    </row>
    <row r="45" spans="1:20">
      <c r="A45" s="26">
        <v>74716</v>
      </c>
      <c r="B45" s="26" t="s">
        <v>153</v>
      </c>
      <c r="C45" s="26" t="s">
        <v>164</v>
      </c>
      <c r="D45" s="26" t="s">
        <v>165</v>
      </c>
      <c r="E45" s="26" t="s">
        <v>169</v>
      </c>
      <c r="F45" s="26" t="s">
        <v>160</v>
      </c>
      <c r="G45" s="26" t="s">
        <v>156</v>
      </c>
      <c r="H45" s="27">
        <v>43588</v>
      </c>
      <c r="J45" s="27">
        <v>43635</v>
      </c>
      <c r="K45" s="28">
        <v>16359</v>
      </c>
      <c r="L45" s="26" t="s">
        <v>169</v>
      </c>
      <c r="M45" s="26" t="s">
        <v>170</v>
      </c>
      <c r="N45" s="26" t="s">
        <v>167</v>
      </c>
      <c r="O45" s="28">
        <v>47</v>
      </c>
      <c r="P45" s="26" t="s">
        <v>161</v>
      </c>
      <c r="Q45" s="26" t="s">
        <v>162</v>
      </c>
      <c r="R45" s="26" t="s">
        <v>88</v>
      </c>
      <c r="S45" s="26" t="s">
        <v>89</v>
      </c>
      <c r="T45" s="26" t="s">
        <v>72</v>
      </c>
    </row>
    <row r="46" spans="1:20">
      <c r="A46" s="26">
        <v>74716</v>
      </c>
      <c r="B46" s="26" t="s">
        <v>153</v>
      </c>
      <c r="C46" s="26" t="s">
        <v>154</v>
      </c>
      <c r="D46" s="26" t="s">
        <v>165</v>
      </c>
      <c r="E46" s="26" t="s">
        <v>155</v>
      </c>
      <c r="F46" s="26" t="s">
        <v>67</v>
      </c>
      <c r="G46" s="26" t="s">
        <v>156</v>
      </c>
      <c r="H46" s="27">
        <v>43235</v>
      </c>
      <c r="J46" s="27">
        <v>43445</v>
      </c>
      <c r="K46" s="28">
        <v>-16359</v>
      </c>
      <c r="L46" s="26" t="s">
        <v>169</v>
      </c>
      <c r="M46" s="26" t="s">
        <v>171</v>
      </c>
      <c r="N46" s="26" t="s">
        <v>69</v>
      </c>
      <c r="O46" s="28">
        <v>234</v>
      </c>
      <c r="P46" s="26" t="s">
        <v>70</v>
      </c>
      <c r="Q46" s="26" t="s">
        <v>158</v>
      </c>
      <c r="R46" s="26" t="s">
        <v>88</v>
      </c>
      <c r="S46" s="26" t="s">
        <v>89</v>
      </c>
      <c r="T46" s="26" t="s">
        <v>72</v>
      </c>
    </row>
    <row r="47" spans="1:20">
      <c r="A47" s="26">
        <v>77423</v>
      </c>
      <c r="B47" s="26" t="s">
        <v>116</v>
      </c>
      <c r="C47" s="26" t="s">
        <v>117</v>
      </c>
      <c r="D47" s="26" t="s">
        <v>165</v>
      </c>
      <c r="E47" s="26" t="s">
        <v>118</v>
      </c>
      <c r="F47" s="26" t="s">
        <v>67</v>
      </c>
      <c r="G47" s="26" t="s">
        <v>108</v>
      </c>
      <c r="H47" s="27">
        <v>43343</v>
      </c>
      <c r="J47" s="27">
        <v>43451</v>
      </c>
      <c r="K47" s="28">
        <v>-4627454</v>
      </c>
      <c r="L47" s="26" t="s">
        <v>159</v>
      </c>
      <c r="M47" s="26" t="s">
        <v>172</v>
      </c>
      <c r="N47" s="26" t="s">
        <v>69</v>
      </c>
      <c r="O47" s="28">
        <v>165</v>
      </c>
      <c r="P47" s="26" t="s">
        <v>70</v>
      </c>
      <c r="Q47" s="26" t="s">
        <v>110</v>
      </c>
      <c r="R47" s="26" t="s">
        <v>88</v>
      </c>
      <c r="S47" s="26" t="s">
        <v>89</v>
      </c>
      <c r="T47" s="26" t="s">
        <v>72</v>
      </c>
    </row>
    <row r="48" spans="1:20">
      <c r="A48" s="26">
        <v>77423</v>
      </c>
      <c r="B48" s="26" t="s">
        <v>116</v>
      </c>
      <c r="C48" s="26" t="s">
        <v>164</v>
      </c>
      <c r="D48" s="26" t="s">
        <v>165</v>
      </c>
      <c r="E48" s="26" t="s">
        <v>159</v>
      </c>
      <c r="F48" s="26" t="s">
        <v>160</v>
      </c>
      <c r="G48" s="26" t="s">
        <v>108</v>
      </c>
      <c r="H48" s="27">
        <v>43588</v>
      </c>
      <c r="J48" s="27">
        <v>43635</v>
      </c>
      <c r="K48" s="28">
        <v>4627454</v>
      </c>
      <c r="L48" s="26" t="s">
        <v>159</v>
      </c>
      <c r="M48" s="26" t="s">
        <v>166</v>
      </c>
      <c r="N48" s="26" t="s">
        <v>167</v>
      </c>
      <c r="O48" s="28">
        <v>47</v>
      </c>
      <c r="P48" s="26" t="s">
        <v>161</v>
      </c>
      <c r="Q48" s="26" t="s">
        <v>162</v>
      </c>
      <c r="R48" s="26" t="s">
        <v>88</v>
      </c>
      <c r="S48" s="26" t="s">
        <v>89</v>
      </c>
      <c r="T48" s="26" t="s">
        <v>72</v>
      </c>
    </row>
  </sheetData>
  <autoFilter ref="A1:T28" xr:uid="{CA977AB5-51EB-4BD6-BDB7-5D236A0EAEA3}">
    <sortState xmlns:xlrd2="http://schemas.microsoft.com/office/spreadsheetml/2017/richdata2" ref="A2:T28">
      <sortCondition descending="1" ref="L1:L28"/>
    </sortState>
  </autoFilter>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0E0F-F7D6-41F4-8726-FC33B1DB9744}">
  <dimension ref="A1:J59"/>
  <sheetViews>
    <sheetView workbookViewId="0"/>
  </sheetViews>
  <sheetFormatPr baseColWidth="10" defaultRowHeight="14.25"/>
  <cols>
    <col min="1" max="10" width="12.140625" style="47" customWidth="1"/>
    <col min="11" max="16384" width="11.42578125" style="47"/>
  </cols>
  <sheetData>
    <row r="1" spans="1:10">
      <c r="A1" s="47" t="s">
        <v>240</v>
      </c>
      <c r="B1" s="47" t="s">
        <v>241</v>
      </c>
      <c r="C1" s="47" t="s">
        <v>240</v>
      </c>
      <c r="D1" s="47" t="s">
        <v>242</v>
      </c>
      <c r="E1" s="47" t="s">
        <v>243</v>
      </c>
      <c r="F1" s="47" t="s">
        <v>244</v>
      </c>
      <c r="G1" s="47" t="s">
        <v>245</v>
      </c>
      <c r="H1" s="47" t="s">
        <v>246</v>
      </c>
      <c r="I1" s="47" t="s">
        <v>247</v>
      </c>
      <c r="J1" s="47" t="s">
        <v>248</v>
      </c>
    </row>
    <row r="2" spans="1:10">
      <c r="A2" s="47">
        <v>17292</v>
      </c>
      <c r="B2" s="47" t="s">
        <v>360</v>
      </c>
      <c r="C2" s="47" t="s">
        <v>16</v>
      </c>
      <c r="D2" s="48">
        <v>43943</v>
      </c>
      <c r="E2" s="48">
        <v>43943</v>
      </c>
      <c r="F2" s="47" t="s">
        <v>316</v>
      </c>
      <c r="G2" s="47" t="s">
        <v>359</v>
      </c>
      <c r="H2" s="47">
        <v>21</v>
      </c>
      <c r="I2" s="47" t="s">
        <v>267</v>
      </c>
      <c r="J2" s="47" t="s">
        <v>358</v>
      </c>
    </row>
    <row r="3" spans="1:10">
      <c r="A3" s="47">
        <v>60440</v>
      </c>
      <c r="B3" s="47" t="s">
        <v>357</v>
      </c>
      <c r="C3" s="47" t="s">
        <v>269</v>
      </c>
      <c r="D3" s="48">
        <v>43929</v>
      </c>
      <c r="E3" s="48">
        <v>43929</v>
      </c>
      <c r="F3" s="47" t="s">
        <v>316</v>
      </c>
      <c r="G3" s="47" t="s">
        <v>356</v>
      </c>
      <c r="H3" s="47">
        <v>16</v>
      </c>
      <c r="I3" s="47" t="s">
        <v>251</v>
      </c>
      <c r="J3" s="47" t="s">
        <v>355</v>
      </c>
    </row>
    <row r="4" spans="1:10">
      <c r="A4" s="47">
        <v>75778</v>
      </c>
      <c r="B4" s="47" t="s">
        <v>354</v>
      </c>
      <c r="C4" s="47" t="s">
        <v>200</v>
      </c>
      <c r="D4" s="48">
        <v>43913</v>
      </c>
      <c r="E4" s="48">
        <v>43892</v>
      </c>
      <c r="F4" s="47" t="s">
        <v>316</v>
      </c>
      <c r="G4" s="47" t="s">
        <v>346</v>
      </c>
      <c r="H4" s="47">
        <v>17</v>
      </c>
      <c r="I4" s="47" t="s">
        <v>353</v>
      </c>
      <c r="J4" s="47" t="s">
        <v>352</v>
      </c>
    </row>
    <row r="5" spans="1:10">
      <c r="A5" s="47">
        <v>79185</v>
      </c>
      <c r="B5" s="47" t="s">
        <v>351</v>
      </c>
      <c r="C5" s="47" t="s">
        <v>201</v>
      </c>
      <c r="D5" s="48">
        <v>43895</v>
      </c>
      <c r="E5" s="48">
        <v>43895</v>
      </c>
      <c r="F5" s="47" t="s">
        <v>316</v>
      </c>
      <c r="G5" s="47" t="s">
        <v>253</v>
      </c>
      <c r="H5" s="47">
        <v>49</v>
      </c>
      <c r="I5" s="47" t="s">
        <v>254</v>
      </c>
      <c r="J5" s="47" t="s">
        <v>350</v>
      </c>
    </row>
    <row r="6" spans="1:10">
      <c r="A6" s="47">
        <v>79233</v>
      </c>
      <c r="B6" s="47" t="s">
        <v>349</v>
      </c>
      <c r="C6" s="47" t="s">
        <v>202</v>
      </c>
      <c r="D6" s="48">
        <v>43895</v>
      </c>
      <c r="E6" s="48">
        <v>43895</v>
      </c>
      <c r="F6" s="47" t="s">
        <v>316</v>
      </c>
      <c r="G6" s="47" t="s">
        <v>253</v>
      </c>
      <c r="H6" s="47">
        <v>49</v>
      </c>
      <c r="I6" s="47" t="s">
        <v>254</v>
      </c>
      <c r="J6" s="47" t="s">
        <v>348</v>
      </c>
    </row>
    <row r="7" spans="1:10">
      <c r="A7" s="47">
        <v>50940</v>
      </c>
      <c r="B7" s="47" t="s">
        <v>347</v>
      </c>
      <c r="C7" s="47" t="s">
        <v>181</v>
      </c>
      <c r="D7" s="48">
        <v>43883</v>
      </c>
      <c r="E7" s="48">
        <v>43864</v>
      </c>
      <c r="F7" s="47" t="s">
        <v>316</v>
      </c>
      <c r="G7" s="47" t="s">
        <v>346</v>
      </c>
      <c r="H7" s="47">
        <v>21</v>
      </c>
      <c r="I7" s="47" t="s">
        <v>267</v>
      </c>
      <c r="J7" s="47" t="s">
        <v>345</v>
      </c>
    </row>
    <row r="8" spans="1:10">
      <c r="A8" s="47">
        <v>17292</v>
      </c>
      <c r="B8" s="47" t="s">
        <v>249</v>
      </c>
      <c r="C8" s="47" t="s">
        <v>16</v>
      </c>
      <c r="D8" s="48">
        <v>43868</v>
      </c>
      <c r="E8" s="48">
        <v>43868</v>
      </c>
      <c r="F8" s="47" t="s">
        <v>316</v>
      </c>
      <c r="G8" s="47" t="s">
        <v>250</v>
      </c>
      <c r="H8" s="47">
        <v>16</v>
      </c>
      <c r="I8" s="47" t="s">
        <v>251</v>
      </c>
      <c r="J8" s="47" t="s">
        <v>344</v>
      </c>
    </row>
    <row r="9" spans="1:10">
      <c r="A9" s="47">
        <v>34073</v>
      </c>
      <c r="B9" s="47" t="s">
        <v>252</v>
      </c>
      <c r="C9" s="47" t="s">
        <v>178</v>
      </c>
      <c r="D9" s="48">
        <v>43865</v>
      </c>
      <c r="E9" s="48">
        <v>43864</v>
      </c>
      <c r="F9" s="47" t="s">
        <v>316</v>
      </c>
      <c r="G9" s="47" t="s">
        <v>253</v>
      </c>
      <c r="H9" s="47">
        <v>49</v>
      </c>
      <c r="I9" s="47" t="s">
        <v>254</v>
      </c>
      <c r="J9" s="47" t="s">
        <v>343</v>
      </c>
    </row>
    <row r="10" spans="1:10">
      <c r="A10" s="47">
        <v>29656</v>
      </c>
      <c r="B10" s="47" t="s">
        <v>255</v>
      </c>
      <c r="C10" s="47" t="s">
        <v>173</v>
      </c>
      <c r="D10" s="48">
        <v>43865</v>
      </c>
      <c r="E10" s="48">
        <v>43864</v>
      </c>
      <c r="F10" s="47" t="s">
        <v>316</v>
      </c>
      <c r="G10" s="47" t="s">
        <v>253</v>
      </c>
      <c r="H10" s="47">
        <v>49</v>
      </c>
      <c r="I10" s="47" t="s">
        <v>254</v>
      </c>
      <c r="J10" s="47" t="s">
        <v>342</v>
      </c>
    </row>
    <row r="11" spans="1:10">
      <c r="A11" s="47">
        <v>50156</v>
      </c>
      <c r="B11" s="47" t="s">
        <v>256</v>
      </c>
      <c r="C11" s="47" t="s">
        <v>180</v>
      </c>
      <c r="D11" s="48">
        <v>43864</v>
      </c>
      <c r="E11" s="48">
        <v>43864</v>
      </c>
      <c r="F11" s="47" t="s">
        <v>316</v>
      </c>
      <c r="G11" s="47" t="s">
        <v>253</v>
      </c>
      <c r="H11" s="47">
        <v>49</v>
      </c>
      <c r="I11" s="47" t="s">
        <v>254</v>
      </c>
      <c r="J11" s="47" t="s">
        <v>341</v>
      </c>
    </row>
    <row r="12" spans="1:10">
      <c r="A12" s="47">
        <v>72471</v>
      </c>
      <c r="B12" s="47" t="s">
        <v>257</v>
      </c>
      <c r="C12" s="47" t="s">
        <v>194</v>
      </c>
      <c r="D12" s="48">
        <v>43864</v>
      </c>
      <c r="E12" s="48">
        <v>43864</v>
      </c>
      <c r="F12" s="47" t="s">
        <v>316</v>
      </c>
      <c r="G12" s="47" t="s">
        <v>253</v>
      </c>
      <c r="H12" s="47">
        <v>49</v>
      </c>
      <c r="I12" s="47" t="s">
        <v>254</v>
      </c>
      <c r="J12" s="47" t="s">
        <v>341</v>
      </c>
    </row>
    <row r="13" spans="1:10">
      <c r="A13" s="47">
        <v>72869</v>
      </c>
      <c r="B13" s="47" t="s">
        <v>258</v>
      </c>
      <c r="C13" s="47" t="s">
        <v>195</v>
      </c>
      <c r="D13" s="48">
        <v>43864</v>
      </c>
      <c r="E13" s="48">
        <v>43864</v>
      </c>
      <c r="F13" s="47" t="s">
        <v>316</v>
      </c>
      <c r="G13" s="47" t="s">
        <v>253</v>
      </c>
      <c r="H13" s="47">
        <v>49</v>
      </c>
      <c r="I13" s="47" t="s">
        <v>254</v>
      </c>
      <c r="J13" s="47" t="s">
        <v>341</v>
      </c>
    </row>
    <row r="14" spans="1:10">
      <c r="A14" s="47">
        <v>31781</v>
      </c>
      <c r="B14" s="47" t="s">
        <v>259</v>
      </c>
      <c r="C14" s="47" t="s">
        <v>177</v>
      </c>
      <c r="D14" s="48">
        <v>43864</v>
      </c>
      <c r="E14" s="48">
        <v>43864</v>
      </c>
      <c r="F14" s="47" t="s">
        <v>316</v>
      </c>
      <c r="G14" s="47" t="s">
        <v>253</v>
      </c>
      <c r="H14" s="47">
        <v>49</v>
      </c>
      <c r="I14" s="47" t="s">
        <v>254</v>
      </c>
      <c r="J14" s="47" t="s">
        <v>340</v>
      </c>
    </row>
    <row r="15" spans="1:10">
      <c r="A15" s="47">
        <v>52435</v>
      </c>
      <c r="B15" s="47" t="s">
        <v>260</v>
      </c>
      <c r="C15" s="47" t="s">
        <v>261</v>
      </c>
      <c r="D15" s="48">
        <v>43864</v>
      </c>
      <c r="E15" s="48">
        <v>43864</v>
      </c>
      <c r="F15" s="47" t="s">
        <v>316</v>
      </c>
      <c r="G15" s="47" t="s">
        <v>253</v>
      </c>
      <c r="H15" s="47">
        <v>49</v>
      </c>
      <c r="I15" s="47" t="s">
        <v>254</v>
      </c>
      <c r="J15" s="47" t="s">
        <v>339</v>
      </c>
    </row>
    <row r="16" spans="1:10">
      <c r="A16" s="47">
        <v>58310</v>
      </c>
      <c r="B16" s="47" t="s">
        <v>262</v>
      </c>
      <c r="C16" s="47" t="s">
        <v>263</v>
      </c>
      <c r="D16" s="48">
        <v>43864</v>
      </c>
      <c r="E16" s="48">
        <v>43864</v>
      </c>
      <c r="F16" s="47" t="s">
        <v>316</v>
      </c>
      <c r="G16" s="47" t="s">
        <v>253</v>
      </c>
      <c r="H16" s="47">
        <v>49</v>
      </c>
      <c r="I16" s="47" t="s">
        <v>254</v>
      </c>
      <c r="J16" s="47" t="s">
        <v>339</v>
      </c>
    </row>
    <row r="17" spans="1:10">
      <c r="A17" s="47">
        <v>49994</v>
      </c>
      <c r="B17" s="47" t="s">
        <v>264</v>
      </c>
      <c r="C17" s="47" t="s">
        <v>265</v>
      </c>
      <c r="D17" s="48">
        <v>43864</v>
      </c>
      <c r="E17" s="48">
        <v>43864</v>
      </c>
      <c r="F17" s="47" t="s">
        <v>316</v>
      </c>
      <c r="G17" s="47" t="s">
        <v>253</v>
      </c>
      <c r="H17" s="47">
        <v>49</v>
      </c>
      <c r="I17" s="47" t="s">
        <v>254</v>
      </c>
      <c r="J17" s="47" t="s">
        <v>339</v>
      </c>
    </row>
    <row r="18" spans="1:10">
      <c r="A18" s="47">
        <v>48179</v>
      </c>
      <c r="B18" s="47" t="s">
        <v>266</v>
      </c>
      <c r="C18" s="47" t="s">
        <v>196</v>
      </c>
      <c r="D18" s="48">
        <v>43843</v>
      </c>
      <c r="E18" s="48">
        <v>43843</v>
      </c>
      <c r="F18" s="47" t="s">
        <v>316</v>
      </c>
      <c r="G18" s="47" t="s">
        <v>253</v>
      </c>
      <c r="H18" s="47">
        <v>21</v>
      </c>
      <c r="I18" s="47" t="s">
        <v>267</v>
      </c>
      <c r="J18" s="47" t="s">
        <v>338</v>
      </c>
    </row>
    <row r="19" spans="1:10">
      <c r="A19" s="47">
        <v>60440</v>
      </c>
      <c r="B19" s="47" t="s">
        <v>268</v>
      </c>
      <c r="C19" s="47" t="s">
        <v>269</v>
      </c>
      <c r="D19" s="48">
        <v>43840</v>
      </c>
      <c r="E19" s="48">
        <v>43840</v>
      </c>
      <c r="F19" s="47" t="s">
        <v>316</v>
      </c>
      <c r="G19" s="47" t="s">
        <v>270</v>
      </c>
      <c r="H19" s="47">
        <v>49</v>
      </c>
      <c r="I19" s="47" t="s">
        <v>254</v>
      </c>
      <c r="J19" s="47" t="s">
        <v>337</v>
      </c>
    </row>
    <row r="20" spans="1:10">
      <c r="A20" s="47">
        <v>55077</v>
      </c>
      <c r="B20" s="47" t="s">
        <v>271</v>
      </c>
      <c r="C20" s="47" t="s">
        <v>183</v>
      </c>
      <c r="D20" s="48">
        <v>43833</v>
      </c>
      <c r="E20" s="48">
        <v>43833</v>
      </c>
      <c r="F20" s="47" t="s">
        <v>316</v>
      </c>
      <c r="G20" s="47" t="s">
        <v>253</v>
      </c>
      <c r="H20" s="47">
        <v>49</v>
      </c>
      <c r="I20" s="47" t="s">
        <v>254</v>
      </c>
      <c r="J20" s="47" t="s">
        <v>336</v>
      </c>
    </row>
    <row r="21" spans="1:10">
      <c r="A21" s="47">
        <v>36722</v>
      </c>
      <c r="B21" s="47" t="s">
        <v>272</v>
      </c>
      <c r="C21" s="47" t="s">
        <v>179</v>
      </c>
      <c r="D21" s="48">
        <v>43818</v>
      </c>
      <c r="E21" s="48">
        <v>43818</v>
      </c>
      <c r="F21" s="47" t="s">
        <v>316</v>
      </c>
      <c r="G21" s="47" t="s">
        <v>253</v>
      </c>
      <c r="H21" s="47">
        <v>49</v>
      </c>
      <c r="I21" s="47" t="s">
        <v>254</v>
      </c>
      <c r="J21" s="47" t="s">
        <v>335</v>
      </c>
    </row>
    <row r="22" spans="1:10">
      <c r="A22" s="47">
        <v>34073</v>
      </c>
      <c r="B22" s="47" t="s">
        <v>273</v>
      </c>
      <c r="C22" s="47" t="s">
        <v>178</v>
      </c>
      <c r="D22" s="48">
        <v>43787</v>
      </c>
      <c r="E22" s="48">
        <v>43787</v>
      </c>
      <c r="F22" s="47" t="s">
        <v>316</v>
      </c>
      <c r="G22" s="47" t="s">
        <v>253</v>
      </c>
      <c r="H22" s="47">
        <v>21</v>
      </c>
      <c r="I22" s="47" t="s">
        <v>267</v>
      </c>
      <c r="J22" s="47" t="s">
        <v>334</v>
      </c>
    </row>
    <row r="23" spans="1:10">
      <c r="A23" s="47">
        <v>31781</v>
      </c>
      <c r="B23" s="47" t="s">
        <v>274</v>
      </c>
      <c r="C23" s="47" t="s">
        <v>177</v>
      </c>
      <c r="D23" s="48">
        <v>43787</v>
      </c>
      <c r="E23" s="48">
        <v>43787</v>
      </c>
      <c r="F23" s="47" t="s">
        <v>316</v>
      </c>
      <c r="G23" s="47" t="s">
        <v>253</v>
      </c>
      <c r="H23" s="47">
        <v>21</v>
      </c>
      <c r="I23" s="47" t="s">
        <v>267</v>
      </c>
      <c r="J23" s="47" t="s">
        <v>327</v>
      </c>
    </row>
    <row r="24" spans="1:10">
      <c r="A24" s="47">
        <v>34073</v>
      </c>
      <c r="B24" s="47" t="s">
        <v>273</v>
      </c>
      <c r="C24" s="47" t="s">
        <v>178</v>
      </c>
      <c r="D24" s="48">
        <v>43787</v>
      </c>
      <c r="E24" s="48">
        <v>43787</v>
      </c>
      <c r="F24" s="47" t="s">
        <v>316</v>
      </c>
      <c r="G24" s="47" t="s">
        <v>253</v>
      </c>
      <c r="H24" s="47">
        <v>49</v>
      </c>
      <c r="I24" s="47" t="s">
        <v>254</v>
      </c>
      <c r="J24" s="47" t="s">
        <v>334</v>
      </c>
    </row>
    <row r="25" spans="1:10">
      <c r="A25" s="47">
        <v>31781</v>
      </c>
      <c r="B25" s="47" t="s">
        <v>274</v>
      </c>
      <c r="C25" s="47" t="s">
        <v>177</v>
      </c>
      <c r="D25" s="48">
        <v>43787</v>
      </c>
      <c r="E25" s="48">
        <v>43787</v>
      </c>
      <c r="F25" s="47" t="s">
        <v>316</v>
      </c>
      <c r="G25" s="47" t="s">
        <v>253</v>
      </c>
      <c r="H25" s="47">
        <v>49</v>
      </c>
      <c r="I25" s="47" t="s">
        <v>254</v>
      </c>
      <c r="J25" s="47" t="s">
        <v>328</v>
      </c>
    </row>
    <row r="26" spans="1:10">
      <c r="A26" s="47">
        <v>29656</v>
      </c>
      <c r="B26" s="47" t="s">
        <v>275</v>
      </c>
      <c r="C26" s="47" t="s">
        <v>173</v>
      </c>
      <c r="D26" s="48">
        <v>43787</v>
      </c>
      <c r="E26" s="48">
        <v>43787</v>
      </c>
      <c r="F26" s="47" t="s">
        <v>316</v>
      </c>
      <c r="G26" s="47" t="s">
        <v>253</v>
      </c>
      <c r="H26" s="47">
        <v>49</v>
      </c>
      <c r="I26" s="47" t="s">
        <v>254</v>
      </c>
      <c r="J26" s="47" t="s">
        <v>333</v>
      </c>
    </row>
    <row r="27" spans="1:10">
      <c r="A27" s="47">
        <v>50156</v>
      </c>
      <c r="B27" s="47" t="s">
        <v>276</v>
      </c>
      <c r="C27" s="47" t="s">
        <v>180</v>
      </c>
      <c r="D27" s="48">
        <v>43782</v>
      </c>
      <c r="E27" s="48">
        <v>43782</v>
      </c>
      <c r="F27" s="47" t="s">
        <v>316</v>
      </c>
      <c r="G27" s="47" t="s">
        <v>253</v>
      </c>
      <c r="H27" s="47">
        <v>49</v>
      </c>
      <c r="I27" s="47" t="s">
        <v>254</v>
      </c>
      <c r="J27" s="47" t="s">
        <v>332</v>
      </c>
    </row>
    <row r="28" spans="1:10">
      <c r="A28" s="47">
        <v>50940</v>
      </c>
      <c r="B28" s="47" t="s">
        <v>277</v>
      </c>
      <c r="C28" s="47" t="s">
        <v>181</v>
      </c>
      <c r="D28" s="48">
        <v>43782</v>
      </c>
      <c r="E28" s="48">
        <v>43782</v>
      </c>
      <c r="F28" s="47" t="s">
        <v>316</v>
      </c>
      <c r="G28" s="47" t="s">
        <v>253</v>
      </c>
      <c r="H28" s="47">
        <v>49</v>
      </c>
      <c r="I28" s="47" t="s">
        <v>254</v>
      </c>
      <c r="J28" s="47" t="s">
        <v>331</v>
      </c>
    </row>
    <row r="29" spans="1:10">
      <c r="A29" s="47">
        <v>51038</v>
      </c>
      <c r="B29" s="47" t="s">
        <v>278</v>
      </c>
      <c r="C29" s="47" t="s">
        <v>182</v>
      </c>
      <c r="D29" s="48">
        <v>43782</v>
      </c>
      <c r="E29" s="48">
        <v>43782</v>
      </c>
      <c r="F29" s="47" t="s">
        <v>316</v>
      </c>
      <c r="G29" s="47" t="s">
        <v>253</v>
      </c>
      <c r="H29" s="47">
        <v>49</v>
      </c>
      <c r="I29" s="47" t="s">
        <v>254</v>
      </c>
      <c r="J29" s="47" t="s">
        <v>330</v>
      </c>
    </row>
    <row r="30" spans="1:10">
      <c r="A30" s="47">
        <v>48179</v>
      </c>
      <c r="B30" s="47" t="s">
        <v>279</v>
      </c>
      <c r="C30" s="47" t="s">
        <v>196</v>
      </c>
      <c r="D30" s="48">
        <v>43770</v>
      </c>
      <c r="E30" s="48">
        <v>43770</v>
      </c>
      <c r="F30" s="47" t="s">
        <v>316</v>
      </c>
      <c r="G30" s="47" t="s">
        <v>253</v>
      </c>
      <c r="H30" s="47">
        <v>21</v>
      </c>
      <c r="I30" s="47" t="s">
        <v>267</v>
      </c>
      <c r="J30" s="47" t="s">
        <v>329</v>
      </c>
    </row>
    <row r="31" spans="1:10">
      <c r="A31" s="47">
        <v>48179</v>
      </c>
      <c r="B31" s="47" t="s">
        <v>279</v>
      </c>
      <c r="C31" s="47" t="s">
        <v>196</v>
      </c>
      <c r="D31" s="48">
        <v>43770</v>
      </c>
      <c r="E31" s="48">
        <v>43770</v>
      </c>
      <c r="F31" s="47" t="s">
        <v>316</v>
      </c>
      <c r="G31" s="47" t="s">
        <v>253</v>
      </c>
      <c r="H31" s="47">
        <v>49</v>
      </c>
      <c r="I31" s="47" t="s">
        <v>254</v>
      </c>
      <c r="J31" s="47" t="s">
        <v>329</v>
      </c>
    </row>
    <row r="32" spans="1:10">
      <c r="A32" s="47">
        <v>31781</v>
      </c>
      <c r="B32" s="47" t="s">
        <v>280</v>
      </c>
      <c r="C32" s="47" t="s">
        <v>281</v>
      </c>
      <c r="D32" s="48">
        <v>43665</v>
      </c>
      <c r="E32" s="48">
        <v>43665</v>
      </c>
      <c r="F32" s="47" t="s">
        <v>316</v>
      </c>
      <c r="G32" s="47" t="s">
        <v>253</v>
      </c>
      <c r="H32" s="47">
        <v>21</v>
      </c>
      <c r="I32" s="47" t="s">
        <v>267</v>
      </c>
      <c r="J32" s="47" t="s">
        <v>328</v>
      </c>
    </row>
    <row r="33" spans="1:10">
      <c r="A33" s="47">
        <v>31781</v>
      </c>
      <c r="B33" s="47" t="s">
        <v>280</v>
      </c>
      <c r="C33" s="47" t="s">
        <v>281</v>
      </c>
      <c r="D33" s="48">
        <v>43665</v>
      </c>
      <c r="E33" s="48">
        <v>43665</v>
      </c>
      <c r="F33" s="47" t="s">
        <v>316</v>
      </c>
      <c r="G33" s="47" t="s">
        <v>253</v>
      </c>
      <c r="H33" s="47">
        <v>49</v>
      </c>
      <c r="I33" s="47" t="s">
        <v>254</v>
      </c>
      <c r="J33" s="47" t="s">
        <v>327</v>
      </c>
    </row>
    <row r="34" spans="1:10">
      <c r="A34" s="47">
        <v>34073</v>
      </c>
      <c r="B34" s="47" t="s">
        <v>282</v>
      </c>
      <c r="C34" s="47" t="s">
        <v>283</v>
      </c>
      <c r="D34" s="48">
        <v>43665</v>
      </c>
      <c r="E34" s="48">
        <v>43665</v>
      </c>
      <c r="F34" s="47" t="s">
        <v>316</v>
      </c>
      <c r="G34" s="47" t="s">
        <v>253</v>
      </c>
      <c r="H34" s="47">
        <v>49</v>
      </c>
      <c r="I34" s="47" t="s">
        <v>254</v>
      </c>
      <c r="J34" s="47" t="s">
        <v>326</v>
      </c>
    </row>
    <row r="35" spans="1:10">
      <c r="A35" s="47">
        <v>29656</v>
      </c>
      <c r="B35" s="47" t="s">
        <v>284</v>
      </c>
      <c r="C35" s="47" t="s">
        <v>173</v>
      </c>
      <c r="D35" s="48">
        <v>43665</v>
      </c>
      <c r="E35" s="48">
        <v>43665</v>
      </c>
      <c r="F35" s="47" t="s">
        <v>316</v>
      </c>
      <c r="G35" s="47" t="s">
        <v>253</v>
      </c>
      <c r="H35" s="47">
        <v>49</v>
      </c>
      <c r="I35" s="47" t="s">
        <v>254</v>
      </c>
      <c r="J35" s="47" t="s">
        <v>325</v>
      </c>
    </row>
    <row r="36" spans="1:10">
      <c r="A36" s="47">
        <v>17292</v>
      </c>
      <c r="B36" s="47" t="s">
        <v>285</v>
      </c>
      <c r="C36" s="47" t="s">
        <v>16</v>
      </c>
      <c r="D36" s="48">
        <v>43588</v>
      </c>
      <c r="E36" s="48">
        <v>43588</v>
      </c>
      <c r="F36" s="47" t="s">
        <v>316</v>
      </c>
      <c r="G36" s="47" t="s">
        <v>253</v>
      </c>
      <c r="H36" s="47">
        <v>49</v>
      </c>
      <c r="I36" s="47" t="s">
        <v>254</v>
      </c>
      <c r="J36" s="47" t="s">
        <v>324</v>
      </c>
    </row>
    <row r="37" spans="1:10">
      <c r="A37" s="47">
        <v>4445</v>
      </c>
      <c r="B37" s="47" t="s">
        <v>286</v>
      </c>
      <c r="C37" s="47" t="s">
        <v>15</v>
      </c>
      <c r="D37" s="48">
        <v>43588</v>
      </c>
      <c r="E37" s="48">
        <v>43588</v>
      </c>
      <c r="F37" s="47" t="s">
        <v>316</v>
      </c>
      <c r="G37" s="47" t="s">
        <v>253</v>
      </c>
      <c r="H37" s="47">
        <v>49</v>
      </c>
      <c r="I37" s="47" t="s">
        <v>254</v>
      </c>
      <c r="J37" s="47" t="s">
        <v>323</v>
      </c>
    </row>
    <row r="38" spans="1:10">
      <c r="A38" s="47">
        <v>5266</v>
      </c>
      <c r="B38" s="47" t="s">
        <v>287</v>
      </c>
      <c r="C38" s="47" t="s">
        <v>12</v>
      </c>
      <c r="D38" s="48">
        <v>43500</v>
      </c>
      <c r="E38" s="48">
        <v>43500</v>
      </c>
      <c r="F38" s="47" t="s">
        <v>316</v>
      </c>
      <c r="G38" s="47" t="s">
        <v>253</v>
      </c>
      <c r="H38" s="47">
        <v>49</v>
      </c>
      <c r="I38" s="47" t="s">
        <v>254</v>
      </c>
      <c r="J38" s="47" t="s">
        <v>322</v>
      </c>
    </row>
    <row r="39" spans="1:10">
      <c r="A39" s="47">
        <v>4445</v>
      </c>
      <c r="B39" s="47" t="s">
        <v>288</v>
      </c>
      <c r="C39" s="47" t="s">
        <v>15</v>
      </c>
      <c r="D39" s="48">
        <v>43500</v>
      </c>
      <c r="E39" s="48">
        <v>43500</v>
      </c>
      <c r="F39" s="47" t="s">
        <v>316</v>
      </c>
      <c r="G39" s="47" t="s">
        <v>253</v>
      </c>
      <c r="H39" s="47">
        <v>49</v>
      </c>
      <c r="I39" s="47" t="s">
        <v>254</v>
      </c>
      <c r="J39" s="47" t="s">
        <v>322</v>
      </c>
    </row>
    <row r="40" spans="1:10">
      <c r="A40" s="47">
        <v>58310</v>
      </c>
      <c r="B40" s="47" t="s">
        <v>289</v>
      </c>
      <c r="C40" s="47" t="s">
        <v>263</v>
      </c>
      <c r="D40" s="48">
        <v>43389</v>
      </c>
      <c r="E40" s="48">
        <v>43389</v>
      </c>
      <c r="F40" s="47" t="s">
        <v>316</v>
      </c>
      <c r="G40" s="47" t="s">
        <v>253</v>
      </c>
      <c r="H40" s="47">
        <v>49</v>
      </c>
      <c r="I40" s="47" t="s">
        <v>254</v>
      </c>
      <c r="J40" s="47" t="s">
        <v>290</v>
      </c>
    </row>
    <row r="41" spans="1:10">
      <c r="A41" s="47">
        <v>49994</v>
      </c>
      <c r="B41" s="47" t="s">
        <v>291</v>
      </c>
      <c r="C41" s="47" t="s">
        <v>265</v>
      </c>
      <c r="D41" s="48">
        <v>43389</v>
      </c>
      <c r="E41" s="48">
        <v>43389</v>
      </c>
      <c r="F41" s="47" t="s">
        <v>316</v>
      </c>
      <c r="G41" s="47" t="s">
        <v>253</v>
      </c>
      <c r="H41" s="47">
        <v>49</v>
      </c>
      <c r="I41" s="47" t="s">
        <v>254</v>
      </c>
      <c r="J41" s="47" t="s">
        <v>321</v>
      </c>
    </row>
    <row r="42" spans="1:10">
      <c r="A42" s="47">
        <v>52435</v>
      </c>
      <c r="B42" s="47" t="s">
        <v>292</v>
      </c>
      <c r="C42" s="47" t="s">
        <v>261</v>
      </c>
      <c r="D42" s="48">
        <v>43360</v>
      </c>
      <c r="E42" s="48">
        <v>43360</v>
      </c>
      <c r="F42" s="47" t="s">
        <v>316</v>
      </c>
      <c r="G42" s="47" t="s">
        <v>253</v>
      </c>
      <c r="H42" s="47">
        <v>49</v>
      </c>
      <c r="I42" s="47" t="s">
        <v>254</v>
      </c>
      <c r="J42" s="47" t="s">
        <v>320</v>
      </c>
    </row>
    <row r="43" spans="1:10">
      <c r="A43" s="47">
        <v>43588</v>
      </c>
      <c r="B43" s="47" t="s">
        <v>293</v>
      </c>
      <c r="C43" s="47" t="s">
        <v>111</v>
      </c>
      <c r="D43" s="48">
        <v>43326</v>
      </c>
      <c r="E43" s="48">
        <v>43326</v>
      </c>
      <c r="F43" s="47" t="s">
        <v>316</v>
      </c>
      <c r="G43" s="47" t="s">
        <v>294</v>
      </c>
      <c r="H43" s="47">
        <v>49</v>
      </c>
      <c r="I43" s="47" t="s">
        <v>254</v>
      </c>
      <c r="J43" s="47" t="s">
        <v>319</v>
      </c>
    </row>
    <row r="44" spans="1:10" ht="17.25" customHeight="1">
      <c r="A44" s="47">
        <v>47903</v>
      </c>
      <c r="B44" s="47" t="s">
        <v>295</v>
      </c>
      <c r="C44" s="47" t="s">
        <v>90</v>
      </c>
      <c r="D44" s="48">
        <v>43326</v>
      </c>
      <c r="E44" s="48">
        <v>43326</v>
      </c>
      <c r="F44" s="47" t="s">
        <v>316</v>
      </c>
      <c r="G44" s="47" t="s">
        <v>294</v>
      </c>
      <c r="H44" s="47">
        <v>49</v>
      </c>
      <c r="I44" s="47" t="s">
        <v>254</v>
      </c>
      <c r="J44" s="47" t="s">
        <v>319</v>
      </c>
    </row>
    <row r="45" spans="1:10">
      <c r="A45" s="47">
        <v>49988</v>
      </c>
      <c r="B45" s="47" t="s">
        <v>296</v>
      </c>
      <c r="C45" s="47" t="s">
        <v>105</v>
      </c>
      <c r="D45" s="48">
        <v>43326</v>
      </c>
      <c r="E45" s="48">
        <v>43326</v>
      </c>
      <c r="F45" s="47" t="s">
        <v>316</v>
      </c>
      <c r="G45" s="47" t="s">
        <v>294</v>
      </c>
      <c r="H45" s="47">
        <v>49</v>
      </c>
      <c r="I45" s="47" t="s">
        <v>254</v>
      </c>
      <c r="J45" s="47" t="s">
        <v>319</v>
      </c>
    </row>
    <row r="46" spans="1:10">
      <c r="A46" s="47">
        <v>49989</v>
      </c>
      <c r="B46" s="47" t="s">
        <v>297</v>
      </c>
      <c r="C46" s="47" t="s">
        <v>93</v>
      </c>
      <c r="D46" s="48">
        <v>43326</v>
      </c>
      <c r="E46" s="48">
        <v>43326</v>
      </c>
      <c r="F46" s="47" t="s">
        <v>316</v>
      </c>
      <c r="G46" s="47" t="s">
        <v>294</v>
      </c>
      <c r="H46" s="47">
        <v>49</v>
      </c>
      <c r="I46" s="47" t="s">
        <v>254</v>
      </c>
      <c r="J46" s="47" t="s">
        <v>319</v>
      </c>
    </row>
    <row r="47" spans="1:10">
      <c r="A47" s="47">
        <v>49990</v>
      </c>
      <c r="B47" s="47" t="s">
        <v>298</v>
      </c>
      <c r="C47" s="47" t="s">
        <v>99</v>
      </c>
      <c r="D47" s="48">
        <v>43326</v>
      </c>
      <c r="E47" s="48">
        <v>43326</v>
      </c>
      <c r="F47" s="47" t="s">
        <v>316</v>
      </c>
      <c r="G47" s="47" t="s">
        <v>294</v>
      </c>
      <c r="H47" s="47">
        <v>49</v>
      </c>
      <c r="I47" s="47" t="s">
        <v>254</v>
      </c>
      <c r="J47" s="47" t="s">
        <v>319</v>
      </c>
    </row>
    <row r="48" spans="1:10">
      <c r="A48" s="47">
        <v>49991</v>
      </c>
      <c r="B48" s="47" t="s">
        <v>299</v>
      </c>
      <c r="C48" s="47" t="s">
        <v>82</v>
      </c>
      <c r="D48" s="48">
        <v>43326</v>
      </c>
      <c r="E48" s="48">
        <v>43326</v>
      </c>
      <c r="F48" s="47" t="s">
        <v>316</v>
      </c>
      <c r="G48" s="47" t="s">
        <v>294</v>
      </c>
      <c r="H48" s="47">
        <v>49</v>
      </c>
      <c r="I48" s="47" t="s">
        <v>254</v>
      </c>
      <c r="J48" s="47" t="s">
        <v>319</v>
      </c>
    </row>
    <row r="49" spans="1:10">
      <c r="A49" s="47">
        <v>49994</v>
      </c>
      <c r="B49" s="47" t="s">
        <v>300</v>
      </c>
      <c r="C49" s="47" t="s">
        <v>265</v>
      </c>
      <c r="D49" s="48">
        <v>43326</v>
      </c>
      <c r="E49" s="48">
        <v>43326</v>
      </c>
      <c r="F49" s="47" t="s">
        <v>316</v>
      </c>
      <c r="G49" s="47" t="s">
        <v>294</v>
      </c>
      <c r="H49" s="47">
        <v>49</v>
      </c>
      <c r="I49" s="47" t="s">
        <v>254</v>
      </c>
      <c r="J49" s="47" t="s">
        <v>319</v>
      </c>
    </row>
    <row r="50" spans="1:10">
      <c r="A50" s="47">
        <v>77423</v>
      </c>
      <c r="B50" s="47" t="s">
        <v>301</v>
      </c>
      <c r="C50" s="47" t="s">
        <v>116</v>
      </c>
      <c r="D50" s="48">
        <v>43326</v>
      </c>
      <c r="E50" s="48">
        <v>43326</v>
      </c>
      <c r="F50" s="47" t="s">
        <v>316</v>
      </c>
      <c r="G50" s="47" t="s">
        <v>294</v>
      </c>
      <c r="H50" s="47">
        <v>49</v>
      </c>
      <c r="I50" s="47" t="s">
        <v>254</v>
      </c>
      <c r="J50" s="47" t="s">
        <v>319</v>
      </c>
    </row>
    <row r="51" spans="1:10">
      <c r="A51" s="47">
        <v>42057</v>
      </c>
      <c r="B51" s="47" t="s">
        <v>302</v>
      </c>
      <c r="C51" s="47" t="s">
        <v>139</v>
      </c>
      <c r="D51" s="48">
        <v>43244</v>
      </c>
      <c r="E51" s="48">
        <v>43244</v>
      </c>
      <c r="F51" s="47" t="s">
        <v>316</v>
      </c>
      <c r="G51" s="47" t="s">
        <v>253</v>
      </c>
      <c r="H51" s="47">
        <v>49</v>
      </c>
      <c r="I51" s="47" t="s">
        <v>254</v>
      </c>
      <c r="J51" s="47" t="s">
        <v>318</v>
      </c>
    </row>
    <row r="52" spans="1:10">
      <c r="A52" s="47">
        <v>43587</v>
      </c>
      <c r="B52" s="47" t="s">
        <v>303</v>
      </c>
      <c r="C52" s="47" t="s">
        <v>143</v>
      </c>
      <c r="D52" s="48">
        <v>43244</v>
      </c>
      <c r="E52" s="48">
        <v>43244</v>
      </c>
      <c r="F52" s="47" t="s">
        <v>316</v>
      </c>
      <c r="G52" s="47" t="s">
        <v>253</v>
      </c>
      <c r="H52" s="47">
        <v>49</v>
      </c>
      <c r="I52" s="47" t="s">
        <v>254</v>
      </c>
      <c r="J52" s="47" t="s">
        <v>318</v>
      </c>
    </row>
    <row r="53" spans="1:10">
      <c r="A53" s="47">
        <v>43588</v>
      </c>
      <c r="B53" s="47" t="s">
        <v>304</v>
      </c>
      <c r="C53" s="47" t="s">
        <v>111</v>
      </c>
      <c r="D53" s="48">
        <v>43244</v>
      </c>
      <c r="E53" s="48">
        <v>43244</v>
      </c>
      <c r="F53" s="47" t="s">
        <v>316</v>
      </c>
      <c r="G53" s="47" t="s">
        <v>253</v>
      </c>
      <c r="H53" s="47">
        <v>49</v>
      </c>
      <c r="I53" s="47" t="s">
        <v>254</v>
      </c>
      <c r="J53" s="47" t="s">
        <v>318</v>
      </c>
    </row>
    <row r="54" spans="1:10">
      <c r="A54" s="47">
        <v>74644</v>
      </c>
      <c r="B54" s="47" t="s">
        <v>305</v>
      </c>
      <c r="C54" s="47" t="s">
        <v>147</v>
      </c>
      <c r="D54" s="48">
        <v>43244</v>
      </c>
      <c r="E54" s="48">
        <v>43244</v>
      </c>
      <c r="F54" s="47" t="s">
        <v>316</v>
      </c>
      <c r="G54" s="47" t="s">
        <v>253</v>
      </c>
      <c r="H54" s="47">
        <v>49</v>
      </c>
      <c r="I54" s="47" t="s">
        <v>254</v>
      </c>
      <c r="J54" s="47" t="s">
        <v>318</v>
      </c>
    </row>
    <row r="55" spans="1:10">
      <c r="A55" s="47">
        <v>74716</v>
      </c>
      <c r="B55" s="47" t="s">
        <v>306</v>
      </c>
      <c r="C55" s="47" t="s">
        <v>153</v>
      </c>
      <c r="D55" s="48">
        <v>43244</v>
      </c>
      <c r="E55" s="48">
        <v>43244</v>
      </c>
      <c r="F55" s="47" t="s">
        <v>316</v>
      </c>
      <c r="G55" s="47" t="s">
        <v>253</v>
      </c>
      <c r="H55" s="47">
        <v>49</v>
      </c>
      <c r="I55" s="47" t="s">
        <v>254</v>
      </c>
      <c r="J55" s="47" t="s">
        <v>318</v>
      </c>
    </row>
    <row r="56" spans="1:10">
      <c r="A56" s="47">
        <v>40423</v>
      </c>
      <c r="B56" s="47" t="s">
        <v>307</v>
      </c>
      <c r="C56" s="47" t="s">
        <v>308</v>
      </c>
      <c r="D56" s="48">
        <v>43117</v>
      </c>
      <c r="E56" s="48">
        <v>43117</v>
      </c>
      <c r="F56" s="47" t="s">
        <v>316</v>
      </c>
      <c r="G56" s="47" t="s">
        <v>253</v>
      </c>
      <c r="H56" s="47">
        <v>49</v>
      </c>
      <c r="I56" s="47" t="s">
        <v>254</v>
      </c>
      <c r="J56" s="47" t="s">
        <v>317</v>
      </c>
    </row>
    <row r="57" spans="1:10">
      <c r="A57" s="47">
        <v>40701</v>
      </c>
      <c r="B57" s="47" t="s">
        <v>309</v>
      </c>
      <c r="C57" s="47" t="s">
        <v>310</v>
      </c>
      <c r="D57" s="48">
        <v>43117</v>
      </c>
      <c r="E57" s="48">
        <v>43117</v>
      </c>
      <c r="F57" s="47" t="s">
        <v>316</v>
      </c>
      <c r="G57" s="47" t="s">
        <v>253</v>
      </c>
      <c r="H57" s="47">
        <v>49</v>
      </c>
      <c r="I57" s="47" t="s">
        <v>254</v>
      </c>
      <c r="J57" s="47" t="s">
        <v>317</v>
      </c>
    </row>
    <row r="58" spans="1:10">
      <c r="A58" s="47">
        <v>40702</v>
      </c>
      <c r="B58" s="47" t="s">
        <v>311</v>
      </c>
      <c r="C58" s="47" t="s">
        <v>312</v>
      </c>
      <c r="D58" s="48">
        <v>43117</v>
      </c>
      <c r="E58" s="48">
        <v>43117</v>
      </c>
      <c r="F58" s="47" t="s">
        <v>316</v>
      </c>
      <c r="G58" s="47" t="s">
        <v>253</v>
      </c>
      <c r="H58" s="47">
        <v>49</v>
      </c>
      <c r="I58" s="47" t="s">
        <v>254</v>
      </c>
      <c r="J58" s="47" t="s">
        <v>317</v>
      </c>
    </row>
    <row r="59" spans="1:10">
      <c r="A59" s="47">
        <v>72414</v>
      </c>
      <c r="B59" s="47" t="s">
        <v>313</v>
      </c>
      <c r="C59" s="47" t="s">
        <v>314</v>
      </c>
      <c r="D59" s="48">
        <v>43111</v>
      </c>
      <c r="E59" s="48">
        <v>43081</v>
      </c>
      <c r="F59" s="47" t="s">
        <v>316</v>
      </c>
      <c r="G59" s="47" t="s">
        <v>270</v>
      </c>
      <c r="H59" s="47">
        <v>49</v>
      </c>
      <c r="I59" s="47" t="s">
        <v>254</v>
      </c>
      <c r="J59" s="47" t="s">
        <v>315</v>
      </c>
    </row>
  </sheetData>
  <autoFilter ref="A1:J59" xr:uid="{A40D252F-7F0C-42C2-BE0C-B7544407E9EA}"/>
  <pageMargins left="0" right="0" top="0.39370078740157477" bottom="0.39370078740157477" header="0" footer="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NIT 900</vt:lpstr>
      <vt:lpstr>CRUCE</vt:lpstr>
      <vt:lpstr>RESUMEN</vt:lpstr>
      <vt:lpstr>GLOSAS</vt:lpstr>
      <vt:lpstr>CANCELADAS</vt:lpstr>
      <vt:lpstr>DEVOLUCIONES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Edwin Camilo Arias Salinas</cp:lastModifiedBy>
  <cp:lastPrinted>2019-10-16T22:10:20Z</cp:lastPrinted>
  <dcterms:created xsi:type="dcterms:W3CDTF">2019-08-01T14:07:39Z</dcterms:created>
  <dcterms:modified xsi:type="dcterms:W3CDTF">2020-07-01T20:37:20Z</dcterms:modified>
</cp:coreProperties>
</file>