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gjimenez\OneDrive - COOSALUD EPS-S\Desktop\ESCRITORIO COOSALUD\CRUCES CARTERA\SOCIEDAD CLINICA CASANARE\3. CRUCE DE CARTERA JUNIO 2020\"/>
    </mc:Choice>
  </mc:AlternateContent>
  <xr:revisionPtr revIDLastSave="338" documentId="11_F05CCC3092195950B7811EB0E0AE5A93502528F5" xr6:coauthVersionLast="44" xr6:coauthVersionMax="44" xr10:uidLastSave="{74BB4DFC-74CA-41FF-89FD-66528480AEAA}"/>
  <bookViews>
    <workbookView xWindow="-120" yWindow="-120" windowWidth="29040" windowHeight="15840" activeTab="2" xr2:uid="{00000000-000D-0000-FFFF-FFFF00000000}"/>
  </bookViews>
  <sheets>
    <sheet name="NIT 900" sheetId="16" r:id="rId1"/>
    <sheet name="CRUCE" sheetId="4" r:id="rId2"/>
    <sheet name="RESUMEN" sheetId="5" r:id="rId3"/>
    <sheet name="GLOSAS" sheetId="17" r:id="rId4"/>
    <sheet name="CANCELADAS" sheetId="18" r:id="rId5"/>
    <sheet name="DEVOLUCIONES" sheetId="20" r:id="rId6"/>
  </sheets>
  <definedNames>
    <definedName name="_xlnm._FilterDatabase" localSheetId="4" hidden="1">CANCELADAS!$A$1:$T$28</definedName>
    <definedName name="_xlnm._FilterDatabase" localSheetId="1" hidden="1">CRUCE!$A$1:$S$22</definedName>
    <definedName name="_xlnm._FilterDatabase" localSheetId="5" hidden="1">DEVOLUCIONES!$A$1:$J$59</definedName>
    <definedName name="_xlnm._FilterDatabase" localSheetId="0" hidden="1">'NIT 900'!$A$1:$L$21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 i="4" l="1"/>
  <c r="I20" i="4"/>
  <c r="I19" i="4"/>
  <c r="I18" i="4"/>
  <c r="G3" i="4"/>
  <c r="G4" i="4"/>
  <c r="G5" i="4"/>
  <c r="G6" i="4"/>
  <c r="G7" i="4"/>
  <c r="G8" i="4"/>
  <c r="G9" i="4"/>
  <c r="G10" i="4"/>
  <c r="G11" i="4"/>
  <c r="G12" i="4"/>
  <c r="G13" i="4"/>
  <c r="G14" i="4"/>
  <c r="G15" i="4"/>
  <c r="G16" i="4"/>
  <c r="G17" i="4"/>
  <c r="G18" i="4"/>
  <c r="G19" i="4"/>
  <c r="G20" i="4"/>
  <c r="G21" i="4"/>
  <c r="G2" i="4"/>
  <c r="I16" i="4"/>
  <c r="I15" i="4"/>
  <c r="I13" i="4"/>
  <c r="I12" i="4"/>
  <c r="I11" i="4"/>
  <c r="I10" i="4"/>
  <c r="I9" i="4"/>
  <c r="I8" i="4"/>
  <c r="I7" i="4"/>
  <c r="I6" i="4"/>
  <c r="I5" i="4"/>
  <c r="I4" i="4"/>
  <c r="I3" i="4"/>
  <c r="I2" i="4"/>
  <c r="L17" i="4"/>
  <c r="L14" i="4"/>
  <c r="F3" i="4" l="1"/>
  <c r="F4" i="4"/>
  <c r="F5" i="4"/>
  <c r="F6" i="4"/>
  <c r="F7" i="4"/>
  <c r="F8" i="4"/>
  <c r="F9" i="4"/>
  <c r="F10" i="4"/>
  <c r="F11" i="4"/>
  <c r="F12" i="4"/>
  <c r="F13" i="4"/>
  <c r="F14" i="4"/>
  <c r="F15" i="4"/>
  <c r="F16" i="4"/>
  <c r="F17" i="4"/>
  <c r="F18" i="4"/>
  <c r="F19" i="4"/>
  <c r="F20" i="4"/>
  <c r="F21" i="4"/>
  <c r="F2" i="4"/>
  <c r="E3" i="4"/>
  <c r="E4" i="4"/>
  <c r="E5" i="4"/>
  <c r="E6" i="4"/>
  <c r="E7" i="4"/>
  <c r="E8" i="4"/>
  <c r="E9" i="4"/>
  <c r="E10" i="4"/>
  <c r="E11" i="4"/>
  <c r="E12" i="4"/>
  <c r="E13" i="4"/>
  <c r="E14" i="4"/>
  <c r="E15" i="4"/>
  <c r="E16" i="4"/>
  <c r="E17" i="4"/>
  <c r="E18" i="4"/>
  <c r="E19" i="4"/>
  <c r="E20" i="4"/>
  <c r="E21" i="4"/>
  <c r="E2" i="4"/>
  <c r="L22" i="16"/>
  <c r="K22" i="16"/>
  <c r="J22" i="16"/>
  <c r="I22" i="16"/>
  <c r="H22" i="16"/>
  <c r="G22" i="16"/>
  <c r="F22" i="16"/>
  <c r="E22" i="16"/>
  <c r="S12" i="4" l="1"/>
  <c r="S20" i="4"/>
  <c r="S16" i="4"/>
  <c r="S15" i="4"/>
  <c r="S14" i="4"/>
  <c r="S10" i="4"/>
  <c r="S13" i="4"/>
  <c r="S17" i="4"/>
  <c r="S18" i="4"/>
  <c r="S19" i="4"/>
  <c r="S21" i="4"/>
  <c r="S11" i="4" l="1"/>
  <c r="S4" i="4"/>
  <c r="S9" i="4"/>
  <c r="S8" i="4"/>
  <c r="S7" i="4"/>
  <c r="S6" i="4"/>
  <c r="S5" i="4"/>
  <c r="S3" i="4"/>
  <c r="S2" i="4"/>
  <c r="S22" i="4" l="1"/>
  <c r="H17" i="5" s="1"/>
  <c r="O22" i="4"/>
  <c r="H16" i="5" s="1"/>
  <c r="N22" i="4"/>
  <c r="H15" i="5" s="1"/>
  <c r="M22" i="4"/>
  <c r="H14" i="5" s="1"/>
  <c r="L22" i="4"/>
  <c r="H13" i="5" s="1"/>
  <c r="K22" i="4"/>
  <c r="H12" i="5" s="1"/>
  <c r="J22" i="4"/>
  <c r="H11" i="5" s="1"/>
  <c r="I22" i="4"/>
  <c r="H10" i="5" s="1"/>
  <c r="H22" i="4"/>
  <c r="H9" i="5" s="1"/>
  <c r="C22" i="4"/>
  <c r="H7" i="5" s="1"/>
  <c r="H18" i="5" l="1"/>
</calcChain>
</file>

<file path=xl/sharedStrings.xml><?xml version="1.0" encoding="utf-8"?>
<sst xmlns="http://schemas.openxmlformats.org/spreadsheetml/2006/main" count="1038" uniqueCount="362">
  <si>
    <t>Numero Factura</t>
  </si>
  <si>
    <t>Fecha Radicado</t>
  </si>
  <si>
    <t>Valor Inicial</t>
  </si>
  <si>
    <t>C30</t>
  </si>
  <si>
    <t>C60</t>
  </si>
  <si>
    <t>C90</t>
  </si>
  <si>
    <t>C180</t>
  </si>
  <si>
    <t>C360</t>
  </si>
  <si>
    <t>C360+</t>
  </si>
  <si>
    <t>Saldo</t>
  </si>
  <si>
    <t>A 052435</t>
  </si>
  <si>
    <t>A 049994</t>
  </si>
  <si>
    <t>SCC5266</t>
  </si>
  <si>
    <t>SCC17956</t>
  </si>
  <si>
    <t>A 058310</t>
  </si>
  <si>
    <t>SCC4445</t>
  </si>
  <si>
    <t>SCC17292</t>
  </si>
  <si>
    <t>No FACTURA</t>
  </si>
  <si>
    <t>VALOR</t>
  </si>
  <si>
    <t>SALDO</t>
  </si>
  <si>
    <t>cxp</t>
  </si>
  <si>
    <t>GLOSAS</t>
  </si>
  <si>
    <t>CANCELADAS</t>
  </si>
  <si>
    <t>DEVOLUCIONES</t>
  </si>
  <si>
    <t>POR PAGAR</t>
  </si>
  <si>
    <t>DEVUELTA IPS</t>
  </si>
  <si>
    <t>FACTURAS EN PROCESO DE AUDITORIA</t>
  </si>
  <si>
    <t>NO RADICADA</t>
  </si>
  <si>
    <t>GLOSA POR CONCILIAR</t>
  </si>
  <si>
    <t xml:space="preserve">GLOSA ACEPTA IPS </t>
  </si>
  <si>
    <t>GLOSA ACEPTA EPS</t>
  </si>
  <si>
    <t>DOC No</t>
  </si>
  <si>
    <t>OBSERVACION</t>
  </si>
  <si>
    <t>SUCURSAL</t>
  </si>
  <si>
    <t>DIFERENCIA</t>
  </si>
  <si>
    <t xml:space="preserve">CARTERA PRESENTADA </t>
  </si>
  <si>
    <t>FACTURAS RECONOCIDAS PARA PAGO</t>
  </si>
  <si>
    <t xml:space="preserve">FACTURAS DEVUELTAS A LA IPS </t>
  </si>
  <si>
    <t xml:space="preserve">FACTURAS EN PROCESO DE AUDITORIA </t>
  </si>
  <si>
    <t>FACTURAS NO RADICADAS</t>
  </si>
  <si>
    <t>GLOSAS POR CONCILIAR</t>
  </si>
  <si>
    <t>GLOSAS ACEPTADAS POR LA IPS</t>
  </si>
  <si>
    <t xml:space="preserve">GLOSAS ACEPTADAS POR LA EPS </t>
  </si>
  <si>
    <t>FACTURAS CANCELADAS</t>
  </si>
  <si>
    <t xml:space="preserve">DIFERENCIAS ENTRE LAS PARTES </t>
  </si>
  <si>
    <t>Referencia</t>
  </si>
  <si>
    <t>Asignación</t>
  </si>
  <si>
    <t>Cuenta de mayor</t>
  </si>
  <si>
    <t>Nº documento</t>
  </si>
  <si>
    <t>Clase de documento</t>
  </si>
  <si>
    <t>Centro de beneficio</t>
  </si>
  <si>
    <t>Fecha de documento</t>
  </si>
  <si>
    <t>Indicador CME</t>
  </si>
  <si>
    <t>Fe.contabilización</t>
  </si>
  <si>
    <t>Importe en moneda local</t>
  </si>
  <si>
    <t>Doc.compensación</t>
  </si>
  <si>
    <t>Texto</t>
  </si>
  <si>
    <t>Indicador Debe/Haber</t>
  </si>
  <si>
    <t>Demora tras vencimiento neto</t>
  </si>
  <si>
    <t>Nombre del usuario</t>
  </si>
  <si>
    <t>Texto cab.documento</t>
  </si>
  <si>
    <t>Clave referencia 1</t>
  </si>
  <si>
    <t>Clave referencia 3</t>
  </si>
  <si>
    <t>Acreedor</t>
  </si>
  <si>
    <t>5021421508</t>
  </si>
  <si>
    <t>2905100102</t>
  </si>
  <si>
    <t>1902738026</t>
  </si>
  <si>
    <t>KR</t>
  </si>
  <si>
    <t>47001372470 ELKIN ENRIQUE AFRICANO ESQUIVEL</t>
  </si>
  <si>
    <t>H</t>
  </si>
  <si>
    <t>COOSALUD</t>
  </si>
  <si>
    <t>47-anlopez Eurek</t>
  </si>
  <si>
    <t>738</t>
  </si>
  <si>
    <t>5021429621</t>
  </si>
  <si>
    <t>2905100202</t>
  </si>
  <si>
    <t>1902791346</t>
  </si>
  <si>
    <t>15518078020 JEFFER ELIAN MONROY ACOSTA</t>
  </si>
  <si>
    <t>15-leruiz Eurek</t>
  </si>
  <si>
    <t>SCC34125</t>
  </si>
  <si>
    <t>8021318226</t>
  </si>
  <si>
    <t>1903322851</t>
  </si>
  <si>
    <t>15533077282 ERIKA  GARCIA SANCHEZ</t>
  </si>
  <si>
    <t>A49991</t>
  </si>
  <si>
    <t>10161830713</t>
  </si>
  <si>
    <t>1901631591</t>
  </si>
  <si>
    <t>9400117011</t>
  </si>
  <si>
    <t>94001005310 JHON EDUIN RODALLEGA FERNANDEZ</t>
  </si>
  <si>
    <t>94-earias_94 Eurek</t>
  </si>
  <si>
    <t>8918558473</t>
  </si>
  <si>
    <t>SOCIEDAD CLINICA CAS</t>
  </si>
  <si>
    <t>A47903</t>
  </si>
  <si>
    <t>10161832686</t>
  </si>
  <si>
    <t>1901631602</t>
  </si>
  <si>
    <t>A49989</t>
  </si>
  <si>
    <t>10161833165</t>
  </si>
  <si>
    <t>1901601017</t>
  </si>
  <si>
    <t>4725817011</t>
  </si>
  <si>
    <t>47258131132 EDWIN JAVID VIZCAINO DE LA HOZ</t>
  </si>
  <si>
    <t>47-lpinedo Eurek</t>
  </si>
  <si>
    <t>A49990</t>
  </si>
  <si>
    <t>10161834586</t>
  </si>
  <si>
    <t>1901574238</t>
  </si>
  <si>
    <t>5400117011</t>
  </si>
  <si>
    <t>54001387724 LAURA ALEJANDRA GONZALEZ COY</t>
  </si>
  <si>
    <t>54-jcastillo Eurek</t>
  </si>
  <si>
    <t>A49988</t>
  </si>
  <si>
    <t>10171631145</t>
  </si>
  <si>
    <t>1901555756</t>
  </si>
  <si>
    <t>1575917011</t>
  </si>
  <si>
    <t>15759099450 MELIDA  ORTIZ GUALDRON</t>
  </si>
  <si>
    <t>15-earias Eurek</t>
  </si>
  <si>
    <t>A43588</t>
  </si>
  <si>
    <t>10171635555</t>
  </si>
  <si>
    <t>1901555764</t>
  </si>
  <si>
    <t>1551817011</t>
  </si>
  <si>
    <t>15518000727 DELSI YARITH SUESCA CARDENAS</t>
  </si>
  <si>
    <t>P77423</t>
  </si>
  <si>
    <t>10171645869</t>
  </si>
  <si>
    <t>1901555362</t>
  </si>
  <si>
    <t>A60038</t>
  </si>
  <si>
    <t>12031411812</t>
  </si>
  <si>
    <t>1901928568</t>
  </si>
  <si>
    <t>15518089400 DANIEL  MARTINEZ LOPEZ</t>
  </si>
  <si>
    <t>P72414</t>
  </si>
  <si>
    <t>3201707273</t>
  </si>
  <si>
    <t>1900506836</t>
  </si>
  <si>
    <t>54001374518 SOL ESTRADA</t>
  </si>
  <si>
    <t>A40423</t>
  </si>
  <si>
    <t>3201709574</t>
  </si>
  <si>
    <t>1900444472</t>
  </si>
  <si>
    <t>6837717011</t>
  </si>
  <si>
    <t>68377130983 LINA TATIANA SUATERNA FRANCO</t>
  </si>
  <si>
    <t>68-jhrodriguez Eurek</t>
  </si>
  <si>
    <t>A40701</t>
  </si>
  <si>
    <t>1900444499</t>
  </si>
  <si>
    <t>A40702</t>
  </si>
  <si>
    <t>1900444500</t>
  </si>
  <si>
    <t>6868917011</t>
  </si>
  <si>
    <t>68689154166 NESTOR FERNEY RUEDA SILVA</t>
  </si>
  <si>
    <t>A42057</t>
  </si>
  <si>
    <t>8141605306</t>
  </si>
  <si>
    <t>1901204110</t>
  </si>
  <si>
    <t>15518088244 ANGELA MARIA SANCHEZ NARANJO</t>
  </si>
  <si>
    <t>A43587</t>
  </si>
  <si>
    <t>1901204114</t>
  </si>
  <si>
    <t>1553317011</t>
  </si>
  <si>
    <t>15533000103 ELSIN RUBI PIRABAN PEREZ</t>
  </si>
  <si>
    <t>P74644</t>
  </si>
  <si>
    <t>8141626680</t>
  </si>
  <si>
    <t>1901235367</t>
  </si>
  <si>
    <t>6877317011</t>
  </si>
  <si>
    <t>68773146994 JENNY LISETH SANABRIA MEDINA</t>
  </si>
  <si>
    <t>68-fcorrea Eurek</t>
  </si>
  <si>
    <t>P74716</t>
  </si>
  <si>
    <t>8141628893</t>
  </si>
  <si>
    <t>1901248716</t>
  </si>
  <si>
    <t>2358017011</t>
  </si>
  <si>
    <t>08001353311 DEIVER  SEVERICHE MARTINEZ</t>
  </si>
  <si>
    <t>23-wmartinez Eurek</t>
  </si>
  <si>
    <t>104363972</t>
  </si>
  <si>
    <t>AB</t>
  </si>
  <si>
    <t>DIGITADORBOY</t>
  </si>
  <si>
    <t>REGISTRO ACEPTACION DE GL</t>
  </si>
  <si>
    <t>104363970</t>
  </si>
  <si>
    <t>20190619</t>
  </si>
  <si>
    <t>2205200201</t>
  </si>
  <si>
    <t>REGISTRO ACEPTACION DE GLOSA EPS C</t>
  </si>
  <si>
    <t>S</t>
  </si>
  <si>
    <t>GLOSA INICIAL GL-68928753215</t>
  </si>
  <si>
    <t>104363971</t>
  </si>
  <si>
    <t>REGISTRO ACEPTACION DE GLOSA IPS C</t>
  </si>
  <si>
    <t>GLOSA INICIAL GL-23399369733</t>
  </si>
  <si>
    <t>GLOSA INICIAL GL-15068334445</t>
  </si>
  <si>
    <t>SCC29656</t>
  </si>
  <si>
    <t>BOYACA</t>
  </si>
  <si>
    <t>Numero Documento</t>
  </si>
  <si>
    <t>900226715</t>
  </si>
  <si>
    <t>SCC31781</t>
  </si>
  <si>
    <t>SCC34073</t>
  </si>
  <si>
    <t>SCC36722</t>
  </si>
  <si>
    <t>SCC50156</t>
  </si>
  <si>
    <t>SCC50940</t>
  </si>
  <si>
    <t>SCC51038</t>
  </si>
  <si>
    <t>SCC55077</t>
  </si>
  <si>
    <t>SCC65317</t>
  </si>
  <si>
    <t>1021852694</t>
  </si>
  <si>
    <t>1904072422</t>
  </si>
  <si>
    <t>15518168879 MARIA RODRIGUEZ</t>
  </si>
  <si>
    <t>SCC65963</t>
  </si>
  <si>
    <t>1021852696</t>
  </si>
  <si>
    <t>1904035224</t>
  </si>
  <si>
    <t>20001900566 IVAN MONTAÑO</t>
  </si>
  <si>
    <t>20-lruiz Eurek</t>
  </si>
  <si>
    <t>GLOSA INICIAL GL-20511350937</t>
  </si>
  <si>
    <t>SCC72471</t>
  </si>
  <si>
    <t>SCC72869</t>
  </si>
  <si>
    <t>SCC48179</t>
  </si>
  <si>
    <t>RESUMEN VERIFICACION DE CARTERA NIT 900</t>
  </si>
  <si>
    <t>Fecha Documento</t>
  </si>
  <si>
    <t>SCC74270</t>
  </si>
  <si>
    <t>SCC75778</t>
  </si>
  <si>
    <t>SCC79185</t>
  </si>
  <si>
    <t>SCC79233</t>
  </si>
  <si>
    <t>SCC95581</t>
  </si>
  <si>
    <t xml:space="preserve">TOTAL CARTERA </t>
  </si>
  <si>
    <t>LREYES</t>
  </si>
  <si>
    <t>GLOSA INICIAL GL-155555566731728</t>
  </si>
  <si>
    <t>1553320011</t>
  </si>
  <si>
    <t>1904319977</t>
  </si>
  <si>
    <t>2031111772</t>
  </si>
  <si>
    <t>2000117021</t>
  </si>
  <si>
    <t>ACEPTA EPS GLOS FE P74644 03/05/2019 C</t>
  </si>
  <si>
    <t>2000324621</t>
  </si>
  <si>
    <t>2905100203</t>
  </si>
  <si>
    <t>GL-68928753215</t>
  </si>
  <si>
    <t>ACEPTA EPS GLOS FE P77423 03/05/2019 C</t>
  </si>
  <si>
    <t>GL-15068334445</t>
  </si>
  <si>
    <t>KJIMENEZ</t>
  </si>
  <si>
    <t>EVENTO DESENCAJE RESERVAS TECNICAS</t>
  </si>
  <si>
    <t>1500000000</t>
  </si>
  <si>
    <t>ZP</t>
  </si>
  <si>
    <t>2000324399</t>
  </si>
  <si>
    <t>boyaca</t>
  </si>
  <si>
    <t>70891206 BOG-11</t>
  </si>
  <si>
    <t>4700117011</t>
  </si>
  <si>
    <t>15-fcorrea Eurek</t>
  </si>
  <si>
    <t>GCAMILA</t>
  </si>
  <si>
    <t>81794149110 GLADYS OLIVOS</t>
  </si>
  <si>
    <t>8179420011</t>
  </si>
  <si>
    <t>1904546531</t>
  </si>
  <si>
    <t>3021859021</t>
  </si>
  <si>
    <t>SCC78654</t>
  </si>
  <si>
    <t>15533000398 RUDEN BAUTISTA</t>
  </si>
  <si>
    <t>15533077291 LUIS ALFEREZ</t>
  </si>
  <si>
    <t>1904391671</t>
  </si>
  <si>
    <t>2031059730</t>
  </si>
  <si>
    <t>94001238268 MARIA SANCHEZ</t>
  </si>
  <si>
    <t>9400120011</t>
  </si>
  <si>
    <t>1904293022</t>
  </si>
  <si>
    <t>2031058023</t>
  </si>
  <si>
    <t>FACTURA</t>
  </si>
  <si>
    <t>COD_DEVOLUCION</t>
  </si>
  <si>
    <t>FECHA_DEVOLUCION</t>
  </si>
  <si>
    <t>FECHA_LLEGADA_APLISALUD</t>
  </si>
  <si>
    <t>IPS</t>
  </si>
  <si>
    <t>NOMBRE</t>
  </si>
  <si>
    <t>MOTIVO_ESPECIFICO</t>
  </si>
  <si>
    <t>DESCRIPCION</t>
  </si>
  <si>
    <t>OBSERVACIONES</t>
  </si>
  <si>
    <t>DF-15555556673138</t>
  </si>
  <si>
    <t>albarracin lopez leydi tatiana</t>
  </si>
  <si>
    <t>Usuario o servicio correspondiente a otro plan responsable</t>
  </si>
  <si>
    <t>DF-159246738429</t>
  </si>
  <si>
    <t>Bustamante Daza Angie Katherine</t>
  </si>
  <si>
    <t>Factura no cumple requisitos legales</t>
  </si>
  <si>
    <t>DF-159246738430</t>
  </si>
  <si>
    <t>DF-159246738382</t>
  </si>
  <si>
    <t>DF-159246738383</t>
  </si>
  <si>
    <t>DF-159246738384</t>
  </si>
  <si>
    <t>DF-159246738386</t>
  </si>
  <si>
    <t>DF-159246738391</t>
  </si>
  <si>
    <t>A52435</t>
  </si>
  <si>
    <t>DF-159246738392</t>
  </si>
  <si>
    <t>A58310</t>
  </si>
  <si>
    <t>DF-159246738393</t>
  </si>
  <si>
    <t>A49994</t>
  </si>
  <si>
    <t>DF-159246738073</t>
  </si>
  <si>
    <t>Autorización principal no existe o no corresponde al prestador del servicio de salud</t>
  </si>
  <si>
    <t>DF-159245931352</t>
  </si>
  <si>
    <t>SCC60440</t>
  </si>
  <si>
    <t>Borda Parra Jehimy Patricia</t>
  </si>
  <si>
    <t>DF-159246738014</t>
  </si>
  <si>
    <t>DF-159246737831</t>
  </si>
  <si>
    <t>DF-159246737410</t>
  </si>
  <si>
    <t>DF-159246737411</t>
  </si>
  <si>
    <t>DF-159246737414</t>
  </si>
  <si>
    <t>DF-159246737351</t>
  </si>
  <si>
    <t>DF-159246737352</t>
  </si>
  <si>
    <t>DF-159246737353</t>
  </si>
  <si>
    <t>DF-159246737273</t>
  </si>
  <si>
    <t>DF-159246736377</t>
  </si>
  <si>
    <t>scc31781</t>
  </si>
  <si>
    <t>DF-159246736378</t>
  </si>
  <si>
    <t>scc34073</t>
  </si>
  <si>
    <t>DF-159246736379</t>
  </si>
  <si>
    <t>DF-159246735786</t>
  </si>
  <si>
    <t>DF-159246735797</t>
  </si>
  <si>
    <t>DF-159246734137</t>
  </si>
  <si>
    <t>DF-159246734138</t>
  </si>
  <si>
    <t>DF-159246733480</t>
  </si>
  <si>
    <t>por cambio de nit los servicios apartir  de 1 noviembre deben ser  facturados a Coosalud EPS S.A. ( 900226715-3 )</t>
  </si>
  <si>
    <t>DF-159246733481</t>
  </si>
  <si>
    <t>DF-159246733312</t>
  </si>
  <si>
    <t>DF-15930863344</t>
  </si>
  <si>
    <t>Sarmiento Ramirez Hector Andres</t>
  </si>
  <si>
    <t>DF-15930863345</t>
  </si>
  <si>
    <t>DF-15930863346</t>
  </si>
  <si>
    <t>DF-15930863347</t>
  </si>
  <si>
    <t>DF-15930863348</t>
  </si>
  <si>
    <t>DF-15930863349</t>
  </si>
  <si>
    <t>DF-15930863350</t>
  </si>
  <si>
    <t>DF-15930863351</t>
  </si>
  <si>
    <t>DF-159246732918</t>
  </si>
  <si>
    <t>DF-159246732919</t>
  </si>
  <si>
    <t>DF-159246732920</t>
  </si>
  <si>
    <t>DF-159246732921</t>
  </si>
  <si>
    <t>DF-159246732922</t>
  </si>
  <si>
    <t>DF-159246722154</t>
  </si>
  <si>
    <t>a40423</t>
  </si>
  <si>
    <t>DF-159246722155</t>
  </si>
  <si>
    <t>a40701</t>
  </si>
  <si>
    <t>DF-159246722156</t>
  </si>
  <si>
    <t>a40702</t>
  </si>
  <si>
    <t>DF-15924592175</t>
  </si>
  <si>
    <t>p72414</t>
  </si>
  <si>
    <t>Por cambio de NIT los servicios  a partir de 1 de noviembre deben ser facturados a Coosalud EPS S.A (900226715-3), se realiza devolución de la factura con todos sus soportes.</t>
  </si>
  <si>
    <t>SOCIEDAD CLINICA CASANARE LTDA</t>
  </si>
  <si>
    <t>Por cambio de NIT los servicios a partir de 1 de noviembre deben ser facturados a Coosalud EPS S.A (900226715-3), se realiza devolución de la factura con todos sus soportes.</t>
  </si>
  <si>
    <t>Por cambio de nit de la eps , todos los servicios prestados apartir de 1 noviembre  deben ser facturados con el nuevo nit y racion social ( Coosalud EPS S.A. 900226715-3 Codigo EPSS43 para el regimen subsidiado del SGSSS Y EPS043 para la movilidad en el regimen contributivo de SGSSS.)</t>
  </si>
  <si>
    <t>Se hace devolucion de factura con todos sus soportes ya que el NIT de Coosalud que estan en las facturas fisicas es erroneo, teniendo en cuenta que la IPS digito el nit 800249241-0 y el NIT correcto de Coosalud es 900226715-3, una vez subsanado el motivo de la devolucion favor radicar nuevamente para su respectivo tramite.</t>
  </si>
  <si>
    <t>Nit de coosalud digitado en la factura no corresponde , ips debe facturar con nit y razon social nuenva COOSALUD EPS S.A 900226715-3 , Ademas se devuelve factura ya que no se evidencia pantallazo de notificacion a la 018000 , segun resolucion 3047 del 2008 .</t>
  </si>
  <si>
    <t>Se devuelve factura por dos motivos : por cambio de nit los servicios apartir  de 1 noviembre deben ser  facturados a Coosalud EPS S.A. ( 900226715-3 ) No se evidencia pantallazo de notificacion anexo 2</t>
  </si>
  <si>
    <t>CD VACIO  , por favor validarlos  https://portalrips.aplisalud.com/Rips/ControlCarga Comunicarse al teléfono  4144448 ext 758 indicativo 034  o al correo soporte.sami@auditoriaeps.com para asignación de usuario y contraseña .</t>
  </si>
  <si>
    <t>CC 1118572440 LUIS ALBERTO ALFEREZ PIRABAN 14-12-2018 se evidencia que ips no realiza cargue de rips en validador SAMI , Unavez subsanado motivo de devolucion radicar factura con todos sus soportes y pre radicado .</t>
  </si>
  <si>
    <t>Se devuelve facturas , se evidencia que ips no realiza cargue de rips en validador SAMI , Unavez subsanado motivo de devolucion radicar factura con todos sus soportes y pre radicado .</t>
  </si>
  <si>
    <t xml:space="preserve"> CC 11057872000 ERIKA GARCIA 02 al 05 de abril 2019 HOSPITALIZACION 3 dias Se devuelve factura con todos sus soportes por los siguientes motivos : IPS no incluida en la red de contratación  Factura no cumple requisitos legales- sin contrato: No hay contrato vigente entre las partes y no corresponde a una atención de urgencias. Ips no notifica historia clinica para proceso de concurrencia . Una vez subsanado motivo de devolución radicar factura con todos sus soportes y pre radicado de cargue exitoso de RIPS .</t>
  </si>
  <si>
    <t>CC 24143961 ANA ELIA PAEZ TUMAY 19 al 21 de mayo 2019 Hospitalizacion 2 dias COOSALUD EPS  genera negación de  Servicios posteriores a la Urgencia y Hospitalización el dia 20-05-2019  Se devuelve factura con todos sus soportes Una vez subsanado motivo de devolución radicar factura con todos sus soportes y pre radicado de cargue exitoso de RIPS a sucursal donde corresponde el paciente  .</t>
  </si>
  <si>
    <t xml:space="preserve"> CC 1057436661 ARLEY PULIDO 12 al 14 de mayo 2019 HOSPITALIZACION 2 dias Se devuelve factura con todos sus soportes por los siguientes motivos : IPS no incluida en la red de contratación   Factura no cumple requisitos legales- sin contrato: No hay contrato vigente entre las partes y no corresponde a una atención de urgencias. No se evidencia Codigo de Autorización o visto bueno por coosalud nacional   por ser ips no red Ips no notifica historia clinica para proceso de concurrencia . Una vez subsanado motivo de devolución radicar factura con todos sus soportes y pre radicado de cargue exitoso de RIPS .</t>
  </si>
  <si>
    <t xml:space="preserve"> CC 1057436661 ARLEY PULIDO 12 al 14 de mayo 2019 HOSPITALIZACION 2 dias Se devuelve factura con todos sus soportes por los siguientes motivos : IPS no incluida en la red de contratación  Factura no cumple requisitos legales- sin contrato: No hay contrato vigente entre las partes y no corresponde a una atención de urgencias. No se evidencia Codigo de Autorización o visto bueno por coosalud nacional   por ser ips no red Ips no notifica historia clinica para proceso de concurrencia . Una vez subsanado motivo de devolución radicar factura con todos sus soportes y pre radicado de cargue exitoso de RIPS .</t>
  </si>
  <si>
    <t>Se devuelve factura con todos sus soportes por los siguientes motivos CC 1055206200 WILLIAM MONTAÑA  06-08-2019 IPS no realiza cargue de RIPS  para esta factura en Validador SAMI , Requisito fundamental para la radicacion de cuentas  . SE ANEXA COMUNICADO Se hace devolución de la factura  correspondiente al cobro de atención de urgencias, la IPS no anexa Codigo de autorización o trazabilidad de envió del anexo técnico 2 por correo electrónico a la EPSS para la generación de la autorización de servicios de salud como requisito indispensable para su cobro segun la resolucion 3047 de 2008. IPS notifica anexo al correo linea018000Qcoosaludess.com el cual no corresponde al correo institucional de COOSALUD EPS    Correo institucional linea018000@coosalud.com Una vez subsanado motivo de devolución radicar factura con todos sus soportes y pre radicado de cargue exitoso de RIPS .</t>
  </si>
  <si>
    <t>CC  1121706409 MARIA SANCHEZ  15/09/2019 URGENCIA IPS  no realiza cargue de RIPS   en Validador SAMI , Requisito fundamental para la radicacion de cuentas . SE ANEXA COMUNICADO Una vez subsanado motivo de devolución radicar factura con todos sus soportes y pre radicado de cargue exitoso de RIPS .</t>
  </si>
  <si>
    <t>CC  1121106390 ISAAC CUICHE  PEREIRA 13al14/09/2019 URGENCIA IPS  no realiza cargue de RIPS   en Validador SAMI , Requisito fundamental para la radicacion de cuentas . SE ANEXA COMUNICADO Una vez subsanado motivo de devolución radicar factura con todos sus soportes y pre radicado de cargue exitoso de RIPS .</t>
  </si>
  <si>
    <t>CC 19599459 JOSE PEDROZA 10-09-2019 URGENCIA IPS  no realiza cargue de RIPS   en Validador SAMI , Requisito fundamental para la radicacion de cuentas . SE ANEXA COMUNICADO Se hace devolución de la factura  correspondiente al cobro de atención de urgencias, la IPS no anexa Codigo de autorización o trazabilidad de envió del anexo técnico 2 por correo electrónico a la EPSS para la generación de la autorización de servicios de salud como requisito indispensable para su cobro segun la resolucion 3047 de 2008, se devuelve factura con todos sus soportes . Se evidencia que ips notifica al correo linea018000@coosaludess.com , el cual no corresponde al correo institucional Correo institucional COOSALUD EPS linea018000@coosalud.com Una vez subsanado motivo de devolución radicar factura con todos sus soportes y pre radicado de cargue exitoso de RIPS .</t>
  </si>
  <si>
    <t xml:space="preserve"> CC 11057872000 ERIKA GARCIA 02 al 05 de abril 2019 HOSPITALIZACION 3 dias Se devuelve factura con todos sus soportes por los siguientes motivos : IPS no incluida en la red de contratación  Factura no cumple requisitos legales- sin contrato: No hay contrato vigente entre las partes y no corresponde a una atención de urgencias. No se evidencia codigo de autorizacion visto bueno por la nacional COOSALUD EPS por ser ips no red Ips no notifica historia clinica para proceso de concurrencia . Una vez subsanado motivo de devolución radicar factura con todos sus soportes y pre radicado de cargue exitoso de RIPS .</t>
  </si>
  <si>
    <t>CC 24143961 ANA ELIA PAEZ TUMAY 19 al 21 de mayo 2019 Hospitalizacion 2 dias IPS no incluida en la red de contratación  Factura no cumple requisitos legales- sin contrato: No hay contrato vigente entre las partes y no corresponde a una atención de urgencias. COOSALUD EPS  genera negación de  Servicios posteriores a la Urgencia y Hospitalización el dia 20-05-2019 03178171   Se devuelve factura con todos sus soportes Una vez subsanado motivo de devolución radicar factura con todos sus soportes y pre radicado de cargue exitoso de RIPS a sucursal donde corresponde el paciente  .</t>
  </si>
  <si>
    <t>TI 1193216089 DANNA MICHEL ALVARADO 05/06/2019 IPS no realiza cargue de RIPS  en Validador SAMI , Requisito fundamental para la radicacion de cuentas , se devuelve factura con todos sus soportes . Una vez subsanado motivo de devolución radicar factura con todos sus soportes y pre radicado de cargue exitoso de RIPS .</t>
  </si>
  <si>
    <t>CC 7362988 EMERIO PINEDA URGENCIA 02/10/2019 Se devuelve factura con todos su soportes por los siguentes motivos : IPS no realiza cargue de RIPS en   Validador SAMI , Requisito fundamental para la radicacion de cuentas Se hace devolución de la factura  correspondiente al cobro de atención de urgencias, la IPS no anexa Codigo de autorización o trazabilidad de envió del anexo técnico 2 por correo electrónico a la EPSS para la generación de la autorización de servicios de salud como requisito indispensable para su cobro segun la resolucion 3047 de 2008, se devuelve factura con todos sus soportes . IPS notifica anexo 2 al correo linea018000@coosaludess.com el cual no corresponde al correo institucional de COOSALUD EPS ( correo institucional linea018000@coosalud.com) Una vez subsanado motivo de devolución radicar factura con todos sus soportes y pre radicado de cargue exitoso de RIPS .</t>
  </si>
  <si>
    <t xml:space="preserve">factura con errores de rips, se devuelve factura  </t>
  </si>
  <si>
    <t>CC 1055206200 WILLIAM MONTAÑA  06-08-2019 Se hace devolución de la factura  correspondiente al cobro de atención de urgencias, la IPS no anexa Codigo de autorización o trazabilidad de envió del anexo técnico 2 por correo electrónico a la EPSS para la generación de la autorización de servicios de salud como requisito indispensable para su cobro segun la resolucion 3047 de 2008. IPS notifica anexo al correo linea018000Qcoosaludess.com el cual no corresponde al correo institucional de COOSALUD EPS    Correo institucional linea018000@coosalud.com Una vez subsanado motivo de devolución radicar factura con todos sus soportes y pre radicado de cargue exitoso de RIPS .</t>
  </si>
  <si>
    <t>RADICACION EXTEMPORANEA , Se devuelve factura con todos sus soportes ,</t>
  </si>
  <si>
    <t xml:space="preserve"> CC 1057436661 ARLEY PULIDO 12 al 14 de mayo 2019 HOSPITALIZACION 2 dias Se devuelve factura con todos sus soportes por los siguientes motivos : IPS no incluida en la red de contratación  Factura no cumple requisitos legales- sin contrato: No hay contrato vigente entre las partes y no corresponde a una atención de urgencias.por lo tanto  se solicita  facturar nuevamente los servicios correspondietes unicamente al servicio de urgencia IPS notifica ANEXO 3  al correo Linea018000@coosaludess.com el cual no corresponde al correo intitucional de COOSALUD EPS (correo intitucional linea018000@coosalud.com) Ips no notifica historia clinica para proceso de gestion hospitalaria  . Una vez subsanado motivo de devolución radicar factura con todos sus soportes y pre radicado de cargue exitoso de RIPS .</t>
  </si>
  <si>
    <t>Se hace devolución de la factura  correspondiente al cobro de atención de urgencias, la IPS no anexa Codigo de autorización o trazabilidad de envió del anexo técnico 2 por correo electrónico a la EPSS para la generación de la autorización de servicios de salud como requisito indispensable para su cobro segun la resolucion 3047 de 2008, se devuelve factura con todos sus soportes . Se evidencia que ips notifica al correo linea018000@coosaludess.com , el cual no corresponde al correo institucional de COOSALUD EPS (Correo institucional COOSALUD EPS linea018000@coosalud.com ) Una vez subsanado motivo de devolución radicar factura con todos sus soportes y pre radicado de cargue exitoso de RIPS .</t>
  </si>
  <si>
    <t xml:space="preserve"> CC 11057872000 ERIKA GARCIA 02 al 05 de abril 2019 HOSPITALIZACION 3 dias IPS no incluida en la red de contratación Factura no cumple requisitos legales- sin contrato: No hay contrato vigente entre las partes y no corresponde a una atención de urgencias. Ips no notifica historia clinica para proceso de GESTION HOSPITALARIA  . Una vez subsanado motivo de devolución radicar factura con todos sus soportes y pre radicado de cargue exitoso de RIPS .</t>
  </si>
  <si>
    <t>CC 24143961 ANA ELIA PAEZ TUMAY 19 al 21 de mayo 2019 Hospitalizacion 2 dias IPS no incluida en la red de contratación  Factura no cumple requisitos legales- sin contrato: No hay contrato vigente entre las partes y no corresponde a una atención de urgencias. COOSALUD EPS  genera negación de  Servicios posteriores a la Urgencia y Hospitalización el dia 20-05-2019 03178171 ,por lo tanto  se solicita  facturar nuevamente los servicios correspondietes unicamente al servicio de urgencia   Se devuelve factura con todos sus soportes Una vez subsanado motivo de devolución radicar factura con todos sus soportes y pre radicado de cargue exitoso de RIPS a sucursal donde corresponde el paciente  .</t>
  </si>
  <si>
    <t>SE REALIZA DEVOLUCION DE FACTURA SCC17292 EMITIDA A LA PACIENTE JENNIFER PAOLA MEDINA CORREDOR CON CC 1052404170, CON TODOS SUS SOPORTES, YA QUE EL USUARIO NO SE ENCUENTRA AFILIADO A COOSALUD. USUARIO DE EPS SANITAS</t>
  </si>
  <si>
    <t>Se hace devolución de la factura SCC50940 a nombre de Isaac Alejandro Cuiche Pereira con Tarjeta de Identidad No.1121106390 por valor de $912.605, dado que no se evidencia que la IPS se encuentre dentro de la RED de prestadores de servicios de Coosalud, por ende, no es posible continuar con el pago. Para el reconocimiento de la urgencia la IPS debe facturarla aparte.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</si>
  <si>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Marin Tabares Yonatan  Andres</t>
  </si>
  <si>
    <t>DF-94555555623192</t>
  </si>
  <si>
    <t>CC 1097306115 NELLY YAREIMA DURAN 29/12/2019al04/01/2020 IPS no incluida en la red de contratación  Factura no cumple requisitos legales- sin contrato: No hay contrato legalizado y firmado  entre las partes y no corresponde a una atención de urgencias. Una vez subsanado motivo de devolución radicar factura con todos sus soportes y pre radicado de cargue exitoso de RIPS a sucursal donde corresponde el paciente .</t>
  </si>
  <si>
    <t>DF-159246739257</t>
  </si>
  <si>
    <t>CC 23901214 OLIVERIA JESUS CUERVO DE CRISTANCHO 18al20/01/2020 IPS no incluida en la red de contratación  Factura no cumple requisitos legales- sin contrato: No hay contrato legalizado y firmado  entre las partes y no corresponde a una atención de urgencias. Una vez subsanado motivo de devolución radicar factura con todos sus soportes y pre radicado de cargue exitoso de RIPS .</t>
  </si>
  <si>
    <t>DF-159246739250</t>
  </si>
  <si>
    <t>Se hace devolución de la factura SCC75778 a nombre Dairy Coromoto Zambrano Méndez con Permiso especial de permanencia No.807423701121992 por valor de $270.196, usuaria que para la fecha de atención del 7/01/2020 se encontraba inactiva en la base de datos de COOSALUD.</t>
  </si>
  <si>
    <t>Usuario retirado o moroso</t>
  </si>
  <si>
    <t>DF-81555555623260</t>
  </si>
  <si>
    <t>SE HACE DEVOLUCION DE FACTURA USUARIO NO CORRESPONDE A COOSALUD</t>
  </si>
  <si>
    <t>Cuchivaguen Quiroz Maria Esperanza</t>
  </si>
  <si>
    <t>DF-1506831282</t>
  </si>
  <si>
    <t>PACIENTE QUE INGRESA A SERVICIO DE URGENCIA PERO POR FECHA DE RADICACION NO SE RECIBE YA QUE ES EXTEMPORANEA SU RADICACION. YA QUE SE RECIBE HASTA UN AÑO DESPUES DE LA PRESTACION DEL SERVICIO</t>
  </si>
  <si>
    <t>Gonzalez Amarillo Yenny  Adriana</t>
  </si>
  <si>
    <t>DF-15555556533260</t>
  </si>
  <si>
    <t>ENVIAR SOPORTE DE RADICACION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</si>
</sst>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_-* #,##0_-;\-* #,##0_-;_-* &quot;-&quot;??_-;_-@_-"/>
    <numFmt numFmtId="166" formatCode="dd/mm/yy"/>
  </numFmts>
  <fonts count="1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
      <name val="Arial"/>
      <family val="2"/>
    </font>
    <font>
      <b/>
      <sz val="11"/>
      <name val="Calibri"/>
      <family val="2"/>
      <scheme val="minor"/>
    </font>
    <font>
      <sz val="11"/>
      <name val="Calibri"/>
      <family val="2"/>
      <scheme val="minor"/>
    </font>
    <font>
      <sz val="11"/>
      <color theme="1"/>
      <name val="Liberation Sans"/>
    </font>
  </fonts>
  <fills count="5">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rgb="FFDDDDDD"/>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6">
    <xf numFmtId="0" fontId="0" fillId="0" borderId="0"/>
    <xf numFmtId="43" fontId="1" fillId="0" borderId="0" applyFont="0" applyFill="0" applyBorder="0" applyAlignment="0" applyProtection="0"/>
    <xf numFmtId="0" fontId="1" fillId="0" borderId="0"/>
    <xf numFmtId="0" fontId="7" fillId="0" borderId="0"/>
    <xf numFmtId="41" fontId="1" fillId="0" borderId="0" applyFont="0" applyFill="0" applyBorder="0" applyAlignment="0" applyProtection="0"/>
    <xf numFmtId="0" fontId="10" fillId="0" borderId="0"/>
  </cellStyleXfs>
  <cellXfs count="52">
    <xf numFmtId="0" fontId="0" fillId="0" borderId="0" xfId="0"/>
    <xf numFmtId="0" fontId="3" fillId="2" borderId="4" xfId="0"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center" vertical="center"/>
    </xf>
    <xf numFmtId="43" fontId="4" fillId="3" borderId="4" xfId="1" applyFont="1" applyFill="1" applyBorder="1" applyAlignment="1">
      <alignment horizontal="center" vertical="center"/>
    </xf>
    <xf numFmtId="43" fontId="4" fillId="3" borderId="5" xfId="1" applyNumberFormat="1" applyFont="1" applyFill="1" applyBorder="1" applyAlignment="1">
      <alignment horizontal="center" vertical="center"/>
    </xf>
    <xf numFmtId="43" fontId="4" fillId="3" borderId="5" xfId="1" applyNumberFormat="1"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49" fontId="4" fillId="3" borderId="5" xfId="0" applyNumberFormat="1" applyFont="1" applyFill="1" applyBorder="1" applyAlignment="1">
      <alignment vertical="center"/>
    </xf>
    <xf numFmtId="2" fontId="1" fillId="0" borderId="6" xfId="1" applyNumberFormat="1" applyFont="1" applyBorder="1"/>
    <xf numFmtId="0" fontId="2" fillId="0" borderId="2" xfId="2" applyFont="1" applyBorder="1" applyAlignment="1">
      <alignment horizontal="left" vertical="center" wrapText="1"/>
    </xf>
    <xf numFmtId="164" fontId="2" fillId="0" borderId="2" xfId="2" applyNumberFormat="1" applyFont="1" applyFill="1" applyBorder="1" applyAlignment="1">
      <alignment vertical="center"/>
    </xf>
    <xf numFmtId="0" fontId="2" fillId="0" borderId="2" xfId="2" applyFont="1" applyFill="1" applyBorder="1"/>
    <xf numFmtId="0" fontId="2" fillId="0" borderId="2" xfId="2" applyFont="1" applyBorder="1"/>
    <xf numFmtId="164" fontId="2" fillId="0" borderId="2" xfId="2" applyNumberFormat="1" applyFont="1" applyFill="1" applyBorder="1"/>
    <xf numFmtId="0" fontId="1" fillId="0" borderId="2" xfId="2" applyBorder="1"/>
    <xf numFmtId="164" fontId="2" fillId="0" borderId="2" xfId="2" applyNumberFormat="1" applyFont="1" applyBorder="1"/>
    <xf numFmtId="0" fontId="0" fillId="0" borderId="2" xfId="0" applyBorder="1"/>
    <xf numFmtId="165" fontId="0" fillId="0" borderId="2" xfId="1" applyNumberFormat="1" applyFont="1" applyBorder="1"/>
    <xf numFmtId="165" fontId="0" fillId="0" borderId="0" xfId="0" applyNumberFormat="1"/>
    <xf numFmtId="165" fontId="0" fillId="0" borderId="2" xfId="0" applyNumberFormat="1" applyBorder="1"/>
    <xf numFmtId="0" fontId="7" fillId="4" borderId="2" xfId="3" applyFill="1" applyBorder="1"/>
    <xf numFmtId="0" fontId="7" fillId="0" borderId="0" xfId="3"/>
    <xf numFmtId="14" fontId="7" fillId="0" borderId="0" xfId="3" applyNumberFormat="1" applyAlignment="1">
      <alignment horizontal="right"/>
    </xf>
    <xf numFmtId="3" fontId="7" fillId="0" borderId="0" xfId="3" applyNumberFormat="1" applyAlignment="1">
      <alignment horizontal="right"/>
    </xf>
    <xf numFmtId="0" fontId="8" fillId="0" borderId="1" xfId="0" applyFont="1" applyBorder="1" applyAlignment="1">
      <alignment horizontal="center" vertical="center" wrapText="1"/>
    </xf>
    <xf numFmtId="41" fontId="8" fillId="0" borderId="1" xfId="4" applyFont="1" applyBorder="1" applyAlignment="1">
      <alignment horizontal="center" vertical="center" wrapText="1"/>
    </xf>
    <xf numFmtId="0" fontId="0" fillId="0" borderId="0" xfId="0" applyAlignment="1">
      <alignment horizontal="center" wrapText="1"/>
    </xf>
    <xf numFmtId="0" fontId="9" fillId="0" borderId="1" xfId="0" applyFont="1" applyBorder="1" applyAlignment="1">
      <alignment vertical="center"/>
    </xf>
    <xf numFmtId="14" fontId="9" fillId="0" borderId="1" xfId="0" applyNumberFormat="1" applyFont="1" applyBorder="1" applyAlignment="1">
      <alignment vertical="center"/>
    </xf>
    <xf numFmtId="41" fontId="9" fillId="0" borderId="1" xfId="4" applyFont="1" applyBorder="1" applyAlignment="1">
      <alignment vertical="center"/>
    </xf>
    <xf numFmtId="0" fontId="9" fillId="0" borderId="3" xfId="0" applyFont="1" applyBorder="1" applyAlignment="1">
      <alignment vertical="center"/>
    </xf>
    <xf numFmtId="14" fontId="9" fillId="0" borderId="3" xfId="0" applyNumberFormat="1" applyFont="1" applyBorder="1" applyAlignment="1">
      <alignment vertical="center"/>
    </xf>
    <xf numFmtId="41" fontId="9" fillId="0" borderId="3" xfId="4" applyFont="1" applyBorder="1" applyAlignment="1">
      <alignment vertical="center"/>
    </xf>
    <xf numFmtId="41" fontId="9" fillId="0" borderId="2" xfId="4" applyFont="1" applyBorder="1" applyAlignment="1">
      <alignment vertical="center"/>
    </xf>
    <xf numFmtId="0" fontId="9" fillId="0" borderId="0" xfId="0" applyFont="1" applyAlignment="1">
      <alignment vertical="center"/>
    </xf>
    <xf numFmtId="14" fontId="9" fillId="0" borderId="0" xfId="0" applyNumberFormat="1" applyFont="1" applyAlignment="1">
      <alignment vertical="center"/>
    </xf>
    <xf numFmtId="41" fontId="9" fillId="0" borderId="0" xfId="4" applyFont="1" applyAlignment="1">
      <alignment vertical="center"/>
    </xf>
    <xf numFmtId="0" fontId="9" fillId="0" borderId="2" xfId="0" applyFon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6" fillId="3" borderId="2" xfId="2" applyFont="1" applyFill="1" applyBorder="1" applyAlignment="1">
      <alignment horizontal="center" vertical="center" wrapText="1"/>
    </xf>
    <xf numFmtId="0" fontId="10" fillId="0" borderId="0" xfId="5"/>
    <xf numFmtId="166" fontId="10" fillId="0" borderId="0" xfId="5" applyNumberFormat="1"/>
    <xf numFmtId="165" fontId="0" fillId="0" borderId="10" xfId="0" applyNumberFormat="1" applyBorder="1"/>
    <xf numFmtId="41" fontId="9" fillId="0" borderId="11" xfId="4" applyFont="1" applyBorder="1" applyAlignment="1">
      <alignment vertical="center"/>
    </xf>
    <xf numFmtId="41" fontId="9" fillId="0" borderId="12" xfId="4" applyFont="1" applyBorder="1" applyAlignment="1">
      <alignment vertical="center"/>
    </xf>
  </cellXfs>
  <cellStyles count="6">
    <cellStyle name="Millares" xfId="1" builtinId="3"/>
    <cellStyle name="Millares [0]" xfId="4" builtinId="6"/>
    <cellStyle name="Normal" xfId="0" builtinId="0"/>
    <cellStyle name="Normal 125" xfId="2" xr:uid="{19B55EEE-43B6-4E46-950A-D1AD9EC30E51}"/>
    <cellStyle name="Normal 2" xfId="3" xr:uid="{A93CC2F4-2CBE-4A41-B850-0F9474CF94C7}"/>
    <cellStyle name="Normal 3" xfId="5" xr:uid="{F335EFB2-812E-43C5-9748-8877C4E576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21A42-8949-4BE0-989D-8A9293BBF5EA}">
  <sheetPr>
    <outlinePr summaryBelow="0" summaryRight="0"/>
  </sheetPr>
  <dimension ref="A1:L22"/>
  <sheetViews>
    <sheetView workbookViewId="0">
      <pane ySplit="1" topLeftCell="A2" activePane="bottomLeft" state="frozen"/>
      <selection pane="bottomLeft" activeCell="B17" sqref="B17:D17"/>
    </sheetView>
  </sheetViews>
  <sheetFormatPr baseColWidth="10" defaultRowHeight="15"/>
  <cols>
    <col min="1" max="2" width="10.7109375" style="39" customWidth="1"/>
    <col min="3" max="4" width="10.7109375" style="40" customWidth="1"/>
    <col min="5" max="5" width="11.5703125" style="41" bestFit="1" customWidth="1"/>
    <col min="6" max="11" width="10.7109375" style="41" customWidth="1"/>
    <col min="12" max="12" width="11.5703125" style="41" bestFit="1" customWidth="1"/>
  </cols>
  <sheetData>
    <row r="1" spans="1:12" s="31" customFormat="1" ht="45">
      <c r="A1" s="29" t="s">
        <v>175</v>
      </c>
      <c r="B1" s="29" t="s">
        <v>0</v>
      </c>
      <c r="C1" s="29" t="s">
        <v>198</v>
      </c>
      <c r="D1" s="29" t="s">
        <v>1</v>
      </c>
      <c r="E1" s="30" t="s">
        <v>2</v>
      </c>
      <c r="F1" s="30" t="s">
        <v>3</v>
      </c>
      <c r="G1" s="30" t="s">
        <v>4</v>
      </c>
      <c r="H1" s="30" t="s">
        <v>5</v>
      </c>
      <c r="I1" s="30" t="s">
        <v>6</v>
      </c>
      <c r="J1" s="30" t="s">
        <v>7</v>
      </c>
      <c r="K1" s="30" t="s">
        <v>8</v>
      </c>
      <c r="L1" s="30" t="s">
        <v>9</v>
      </c>
    </row>
    <row r="2" spans="1:12">
      <c r="A2" s="32">
        <v>900226715</v>
      </c>
      <c r="B2" s="32" t="s">
        <v>11</v>
      </c>
      <c r="C2" s="33">
        <v>43312</v>
      </c>
      <c r="D2" s="33">
        <v>43385</v>
      </c>
      <c r="E2" s="34">
        <v>181700</v>
      </c>
      <c r="F2" s="34">
        <v>0</v>
      </c>
      <c r="G2" s="34">
        <v>0</v>
      </c>
      <c r="H2" s="34">
        <v>0</v>
      </c>
      <c r="I2" s="34">
        <v>0</v>
      </c>
      <c r="J2" s="34">
        <v>0</v>
      </c>
      <c r="K2" s="34">
        <v>181700</v>
      </c>
      <c r="L2" s="34">
        <v>181700</v>
      </c>
    </row>
    <row r="3" spans="1:12">
      <c r="A3" s="32" t="s">
        <v>176</v>
      </c>
      <c r="B3" s="32" t="s">
        <v>10</v>
      </c>
      <c r="C3" s="33">
        <v>43335</v>
      </c>
      <c r="D3" s="33">
        <v>43360</v>
      </c>
      <c r="E3" s="34">
        <v>460265</v>
      </c>
      <c r="F3" s="34">
        <v>0</v>
      </c>
      <c r="G3" s="34">
        <v>0</v>
      </c>
      <c r="H3" s="34">
        <v>0</v>
      </c>
      <c r="I3" s="34">
        <v>0</v>
      </c>
      <c r="J3" s="34">
        <v>0</v>
      </c>
      <c r="K3" s="34">
        <v>460265</v>
      </c>
      <c r="L3" s="34">
        <v>460265</v>
      </c>
    </row>
    <row r="4" spans="1:12">
      <c r="A4" s="32" t="s">
        <v>176</v>
      </c>
      <c r="B4" s="32" t="s">
        <v>14</v>
      </c>
      <c r="C4" s="33">
        <v>43372</v>
      </c>
      <c r="D4" s="33">
        <v>43360</v>
      </c>
      <c r="E4" s="34">
        <v>59950</v>
      </c>
      <c r="F4" s="34">
        <v>0</v>
      </c>
      <c r="G4" s="34">
        <v>0</v>
      </c>
      <c r="H4" s="34">
        <v>0</v>
      </c>
      <c r="I4" s="34">
        <v>0</v>
      </c>
      <c r="J4" s="34">
        <v>0</v>
      </c>
      <c r="K4" s="34">
        <v>59950</v>
      </c>
      <c r="L4" s="34">
        <v>59950</v>
      </c>
    </row>
    <row r="5" spans="1:12">
      <c r="A5" s="32" t="s">
        <v>176</v>
      </c>
      <c r="B5" s="32" t="s">
        <v>16</v>
      </c>
      <c r="C5" s="33">
        <v>43526</v>
      </c>
      <c r="D5" s="33">
        <v>43566</v>
      </c>
      <c r="E5" s="34">
        <v>108300</v>
      </c>
      <c r="F5" s="34">
        <v>0</v>
      </c>
      <c r="G5" s="34">
        <v>0</v>
      </c>
      <c r="H5" s="34">
        <v>0</v>
      </c>
      <c r="I5" s="34">
        <v>0</v>
      </c>
      <c r="J5" s="34">
        <v>0</v>
      </c>
      <c r="K5" s="34">
        <v>108300</v>
      </c>
      <c r="L5" s="34">
        <v>108300</v>
      </c>
    </row>
    <row r="6" spans="1:12">
      <c r="A6" s="32" t="s">
        <v>176</v>
      </c>
      <c r="B6" s="32" t="s">
        <v>173</v>
      </c>
      <c r="C6" s="33">
        <v>43593</v>
      </c>
      <c r="D6" s="33">
        <v>43654</v>
      </c>
      <c r="E6" s="34">
        <v>6105663</v>
      </c>
      <c r="F6" s="34">
        <v>0</v>
      </c>
      <c r="G6" s="34">
        <v>0</v>
      </c>
      <c r="H6" s="34">
        <v>0</v>
      </c>
      <c r="I6" s="34">
        <v>0</v>
      </c>
      <c r="J6" s="34">
        <v>0</v>
      </c>
      <c r="K6" s="34">
        <v>6105663</v>
      </c>
      <c r="L6" s="34">
        <v>6105663</v>
      </c>
    </row>
    <row r="7" spans="1:12">
      <c r="A7" s="32" t="s">
        <v>176</v>
      </c>
      <c r="B7" s="32" t="s">
        <v>177</v>
      </c>
      <c r="C7" s="33">
        <v>43607</v>
      </c>
      <c r="D7" s="33">
        <v>43657</v>
      </c>
      <c r="E7" s="34">
        <v>1221305</v>
      </c>
      <c r="F7" s="34">
        <v>0</v>
      </c>
      <c r="G7" s="34">
        <v>0</v>
      </c>
      <c r="H7" s="34">
        <v>0</v>
      </c>
      <c r="I7" s="34">
        <v>0</v>
      </c>
      <c r="J7" s="34">
        <v>0</v>
      </c>
      <c r="K7" s="34">
        <v>1221305</v>
      </c>
      <c r="L7" s="34">
        <v>1221305</v>
      </c>
    </row>
    <row r="8" spans="1:12">
      <c r="A8" s="32" t="s">
        <v>176</v>
      </c>
      <c r="B8" s="32" t="s">
        <v>178</v>
      </c>
      <c r="C8" s="33">
        <v>43621</v>
      </c>
      <c r="D8" s="33">
        <v>43657</v>
      </c>
      <c r="E8" s="34">
        <v>845811</v>
      </c>
      <c r="F8" s="34">
        <v>0</v>
      </c>
      <c r="G8" s="34">
        <v>0</v>
      </c>
      <c r="H8" s="34">
        <v>0</v>
      </c>
      <c r="I8" s="34">
        <v>0</v>
      </c>
      <c r="J8" s="34">
        <v>0</v>
      </c>
      <c r="K8" s="34">
        <v>845811</v>
      </c>
      <c r="L8" s="34">
        <v>845811</v>
      </c>
    </row>
    <row r="9" spans="1:12">
      <c r="A9" s="32" t="s">
        <v>176</v>
      </c>
      <c r="B9" s="32" t="s">
        <v>179</v>
      </c>
      <c r="C9" s="33">
        <v>43639</v>
      </c>
      <c r="D9" s="33">
        <v>43657</v>
      </c>
      <c r="E9" s="34">
        <v>214183</v>
      </c>
      <c r="F9" s="34">
        <v>0</v>
      </c>
      <c r="G9" s="34">
        <v>0</v>
      </c>
      <c r="H9" s="34">
        <v>0</v>
      </c>
      <c r="I9" s="34">
        <v>0</v>
      </c>
      <c r="J9" s="34">
        <v>214183</v>
      </c>
      <c r="K9" s="34">
        <v>0</v>
      </c>
      <c r="L9" s="34">
        <v>214183</v>
      </c>
    </row>
    <row r="10" spans="1:12">
      <c r="A10" s="32" t="s">
        <v>176</v>
      </c>
      <c r="B10" s="32" t="s">
        <v>196</v>
      </c>
      <c r="C10" s="33">
        <v>43708</v>
      </c>
      <c r="D10" s="33">
        <v>43830</v>
      </c>
      <c r="E10" s="34">
        <v>220100</v>
      </c>
      <c r="F10" s="34">
        <v>0</v>
      </c>
      <c r="G10" s="34">
        <v>0</v>
      </c>
      <c r="H10" s="34">
        <v>0</v>
      </c>
      <c r="I10" s="34">
        <v>0</v>
      </c>
      <c r="J10" s="34">
        <v>220100</v>
      </c>
      <c r="K10" s="34">
        <v>0</v>
      </c>
      <c r="L10" s="34">
        <v>220100</v>
      </c>
    </row>
    <row r="11" spans="1:12">
      <c r="A11" s="32" t="s">
        <v>176</v>
      </c>
      <c r="B11" s="32" t="s">
        <v>180</v>
      </c>
      <c r="C11" s="33">
        <v>43719</v>
      </c>
      <c r="D11" s="33">
        <v>43760</v>
      </c>
      <c r="E11" s="34">
        <v>170200</v>
      </c>
      <c r="F11" s="34">
        <v>0</v>
      </c>
      <c r="G11" s="34">
        <v>0</v>
      </c>
      <c r="H11" s="34">
        <v>0</v>
      </c>
      <c r="I11" s="34">
        <v>0</v>
      </c>
      <c r="J11" s="34">
        <v>170200</v>
      </c>
      <c r="K11" s="34">
        <v>0</v>
      </c>
      <c r="L11" s="34">
        <v>170200</v>
      </c>
    </row>
    <row r="12" spans="1:12">
      <c r="A12" s="32" t="s">
        <v>176</v>
      </c>
      <c r="B12" s="32" t="s">
        <v>181</v>
      </c>
      <c r="C12" s="33">
        <v>43722</v>
      </c>
      <c r="D12" s="33">
        <v>43760</v>
      </c>
      <c r="E12" s="34">
        <v>912605</v>
      </c>
      <c r="F12" s="34">
        <v>0</v>
      </c>
      <c r="G12" s="34">
        <v>0</v>
      </c>
      <c r="H12" s="34">
        <v>0</v>
      </c>
      <c r="I12" s="34">
        <v>0</v>
      </c>
      <c r="J12" s="34">
        <v>912605</v>
      </c>
      <c r="K12" s="34">
        <v>0</v>
      </c>
      <c r="L12" s="34">
        <v>912605</v>
      </c>
    </row>
    <row r="13" spans="1:12">
      <c r="A13" s="32" t="s">
        <v>176</v>
      </c>
      <c r="B13" s="32" t="s">
        <v>183</v>
      </c>
      <c r="C13" s="33">
        <v>43740</v>
      </c>
      <c r="D13" s="33">
        <v>43787</v>
      </c>
      <c r="E13" s="34">
        <v>153479</v>
      </c>
      <c r="F13" s="34">
        <v>0</v>
      </c>
      <c r="G13" s="34">
        <v>0</v>
      </c>
      <c r="H13" s="34">
        <v>0</v>
      </c>
      <c r="I13" s="34">
        <v>0</v>
      </c>
      <c r="J13" s="34">
        <v>153479</v>
      </c>
      <c r="K13" s="34">
        <v>0</v>
      </c>
      <c r="L13" s="34">
        <v>153479</v>
      </c>
    </row>
    <row r="14" spans="1:12">
      <c r="A14" s="32" t="s">
        <v>176</v>
      </c>
      <c r="B14" s="32" t="s">
        <v>188</v>
      </c>
      <c r="C14" s="33">
        <v>43788</v>
      </c>
      <c r="D14" s="33">
        <v>43878</v>
      </c>
      <c r="E14" s="34">
        <v>1214724</v>
      </c>
      <c r="F14" s="34">
        <v>0</v>
      </c>
      <c r="G14" s="34">
        <v>0</v>
      </c>
      <c r="H14" s="34">
        <v>0</v>
      </c>
      <c r="I14" s="34">
        <v>0</v>
      </c>
      <c r="J14" s="34">
        <v>22110</v>
      </c>
      <c r="K14" s="34">
        <v>0</v>
      </c>
      <c r="L14" s="34">
        <v>22110</v>
      </c>
    </row>
    <row r="15" spans="1:12">
      <c r="A15" s="32" t="s">
        <v>176</v>
      </c>
      <c r="B15" s="32" t="s">
        <v>194</v>
      </c>
      <c r="C15" s="33">
        <v>43813</v>
      </c>
      <c r="D15" s="33">
        <v>43852</v>
      </c>
      <c r="E15" s="34">
        <v>54400</v>
      </c>
      <c r="F15" s="34">
        <v>0</v>
      </c>
      <c r="G15" s="34">
        <v>0</v>
      </c>
      <c r="H15" s="34">
        <v>0</v>
      </c>
      <c r="I15" s="34">
        <v>54400</v>
      </c>
      <c r="J15" s="34">
        <v>0</v>
      </c>
      <c r="K15" s="34">
        <v>0</v>
      </c>
      <c r="L15" s="34">
        <v>54400</v>
      </c>
    </row>
    <row r="16" spans="1:12">
      <c r="A16" s="32" t="s">
        <v>176</v>
      </c>
      <c r="B16" s="32" t="s">
        <v>195</v>
      </c>
      <c r="C16" s="33">
        <v>43815</v>
      </c>
      <c r="D16" s="33">
        <v>43852</v>
      </c>
      <c r="E16" s="34">
        <v>127300</v>
      </c>
      <c r="F16" s="34">
        <v>0</v>
      </c>
      <c r="G16" s="34">
        <v>0</v>
      </c>
      <c r="H16" s="34">
        <v>0</v>
      </c>
      <c r="I16" s="34">
        <v>127300</v>
      </c>
      <c r="J16" s="34">
        <v>0</v>
      </c>
      <c r="K16" s="34">
        <v>0</v>
      </c>
      <c r="L16" s="34">
        <v>127300</v>
      </c>
    </row>
    <row r="17" spans="1:12">
      <c r="A17" s="32" t="s">
        <v>176</v>
      </c>
      <c r="B17" s="32" t="s">
        <v>199</v>
      </c>
      <c r="C17" s="33">
        <v>43822</v>
      </c>
      <c r="D17" s="33">
        <v>43852</v>
      </c>
      <c r="E17" s="34">
        <v>108400</v>
      </c>
      <c r="F17" s="34">
        <v>0</v>
      </c>
      <c r="G17" s="34">
        <v>0</v>
      </c>
      <c r="H17" s="34">
        <v>0</v>
      </c>
      <c r="I17" s="34">
        <v>1300</v>
      </c>
      <c r="J17" s="34">
        <v>0</v>
      </c>
      <c r="K17" s="34">
        <v>0</v>
      </c>
      <c r="L17" s="34">
        <v>1300</v>
      </c>
    </row>
    <row r="18" spans="1:12">
      <c r="A18" s="32" t="s">
        <v>176</v>
      </c>
      <c r="B18" s="32" t="s">
        <v>200</v>
      </c>
      <c r="C18" s="33">
        <v>43837</v>
      </c>
      <c r="D18" s="33">
        <v>43878</v>
      </c>
      <c r="E18" s="34">
        <v>270196</v>
      </c>
      <c r="F18" s="34">
        <v>0</v>
      </c>
      <c r="G18" s="34">
        <v>0</v>
      </c>
      <c r="H18" s="34">
        <v>0</v>
      </c>
      <c r="I18" s="34">
        <v>270196</v>
      </c>
      <c r="J18" s="34">
        <v>0</v>
      </c>
      <c r="K18" s="34">
        <v>0</v>
      </c>
      <c r="L18" s="34">
        <v>270196</v>
      </c>
    </row>
    <row r="19" spans="1:12">
      <c r="A19" s="32" t="s">
        <v>176</v>
      </c>
      <c r="B19" s="32" t="s">
        <v>201</v>
      </c>
      <c r="C19" s="33">
        <v>43850</v>
      </c>
      <c r="D19" s="33">
        <v>43878</v>
      </c>
      <c r="E19" s="34">
        <v>1638209</v>
      </c>
      <c r="F19" s="34">
        <v>0</v>
      </c>
      <c r="G19" s="34">
        <v>0</v>
      </c>
      <c r="H19" s="34">
        <v>0</v>
      </c>
      <c r="I19" s="34">
        <v>1638209</v>
      </c>
      <c r="J19" s="34">
        <v>0</v>
      </c>
      <c r="K19" s="34">
        <v>0</v>
      </c>
      <c r="L19" s="34">
        <v>1638209</v>
      </c>
    </row>
    <row r="20" spans="1:12">
      <c r="A20" s="32" t="s">
        <v>176</v>
      </c>
      <c r="B20" s="32" t="s">
        <v>202</v>
      </c>
      <c r="C20" s="33">
        <v>43850</v>
      </c>
      <c r="D20" s="33">
        <v>43878</v>
      </c>
      <c r="E20" s="34">
        <v>997570</v>
      </c>
      <c r="F20" s="34">
        <v>0</v>
      </c>
      <c r="G20" s="34">
        <v>0</v>
      </c>
      <c r="H20" s="34">
        <v>0</v>
      </c>
      <c r="I20" s="34">
        <v>997570</v>
      </c>
      <c r="J20" s="34">
        <v>0</v>
      </c>
      <c r="K20" s="34">
        <v>0</v>
      </c>
      <c r="L20" s="34">
        <v>997570</v>
      </c>
    </row>
    <row r="21" spans="1:12">
      <c r="A21" s="35" t="s">
        <v>176</v>
      </c>
      <c r="B21" s="35" t="s">
        <v>203</v>
      </c>
      <c r="C21" s="36">
        <v>43906</v>
      </c>
      <c r="D21" s="36">
        <v>43955</v>
      </c>
      <c r="E21" s="37">
        <v>66200</v>
      </c>
      <c r="F21" s="37">
        <v>0</v>
      </c>
      <c r="G21" s="37">
        <v>0</v>
      </c>
      <c r="H21" s="37">
        <v>66200</v>
      </c>
      <c r="I21" s="37">
        <v>0</v>
      </c>
      <c r="J21" s="37">
        <v>0</v>
      </c>
      <c r="K21" s="37">
        <v>0</v>
      </c>
      <c r="L21" s="37">
        <v>66200</v>
      </c>
    </row>
    <row r="22" spans="1:12">
      <c r="A22" s="43" t="s">
        <v>204</v>
      </c>
      <c r="B22" s="44"/>
      <c r="C22" s="44"/>
      <c r="D22" s="45"/>
      <c r="E22" s="38">
        <f>SUM(E2:E21)</f>
        <v>15130560</v>
      </c>
      <c r="F22" s="38">
        <f t="shared" ref="F22:L22" si="0">SUM(F2:F21)</f>
        <v>0</v>
      </c>
      <c r="G22" s="38">
        <f t="shared" si="0"/>
        <v>0</v>
      </c>
      <c r="H22" s="38">
        <f t="shared" si="0"/>
        <v>66200</v>
      </c>
      <c r="I22" s="38">
        <f t="shared" si="0"/>
        <v>3088975</v>
      </c>
      <c r="J22" s="38">
        <f t="shared" si="0"/>
        <v>1692677</v>
      </c>
      <c r="K22" s="38">
        <f t="shared" si="0"/>
        <v>8982994</v>
      </c>
      <c r="L22" s="38">
        <f t="shared" si="0"/>
        <v>13830846</v>
      </c>
    </row>
  </sheetData>
  <autoFilter ref="A1:L21" xr:uid="{00000000-0009-0000-0000-000000000000}"/>
  <mergeCells count="1">
    <mergeCell ref="A22:D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5516F-75F4-4563-B95A-2A076D336571}">
  <sheetPr>
    <tabColor rgb="FF92D050"/>
  </sheetPr>
  <dimension ref="A1:U22"/>
  <sheetViews>
    <sheetView workbookViewId="0">
      <selection activeCell="Q24" sqref="Q24"/>
    </sheetView>
  </sheetViews>
  <sheetFormatPr baseColWidth="10" defaultRowHeight="15"/>
  <cols>
    <col min="2" max="3" width="13.140625" bestFit="1" customWidth="1"/>
    <col min="8" max="8" width="13.140625" bestFit="1" customWidth="1"/>
    <col min="16" max="16" width="16.85546875" customWidth="1"/>
    <col min="18" max="18" width="14.7109375" customWidth="1"/>
  </cols>
  <sheetData>
    <row r="1" spans="1:21" ht="51">
      <c r="A1" s="1" t="s">
        <v>17</v>
      </c>
      <c r="B1" s="2" t="s">
        <v>18</v>
      </c>
      <c r="C1" s="3" t="s">
        <v>19</v>
      </c>
      <c r="D1" s="4" t="s">
        <v>20</v>
      </c>
      <c r="E1" s="5" t="s">
        <v>21</v>
      </c>
      <c r="F1" s="5" t="s">
        <v>22</v>
      </c>
      <c r="G1" s="6" t="s">
        <v>23</v>
      </c>
      <c r="H1" s="7" t="s">
        <v>24</v>
      </c>
      <c r="I1" s="8" t="s">
        <v>25</v>
      </c>
      <c r="J1" s="9" t="s">
        <v>26</v>
      </c>
      <c r="K1" s="8" t="s">
        <v>27</v>
      </c>
      <c r="L1" s="9" t="s">
        <v>28</v>
      </c>
      <c r="M1" s="9" t="s">
        <v>29</v>
      </c>
      <c r="N1" s="9" t="s">
        <v>30</v>
      </c>
      <c r="O1" s="8" t="s">
        <v>22</v>
      </c>
      <c r="P1" s="10" t="s">
        <v>31</v>
      </c>
      <c r="Q1" s="11" t="s">
        <v>32</v>
      </c>
      <c r="R1" s="12" t="s">
        <v>33</v>
      </c>
      <c r="S1" s="13" t="s">
        <v>34</v>
      </c>
      <c r="U1">
        <v>891855847</v>
      </c>
    </row>
    <row r="2" spans="1:21">
      <c r="A2" s="42">
        <v>49994</v>
      </c>
      <c r="B2" s="34">
        <v>181700</v>
      </c>
      <c r="C2" s="34">
        <v>181700</v>
      </c>
      <c r="D2" s="21"/>
      <c r="E2" s="21" t="e">
        <f>VLOOKUP(A2,GLOSAS!$A$2:$A$3,1,0)</f>
        <v>#N/A</v>
      </c>
      <c r="F2" s="21" t="e">
        <f>VLOOKUP(A2,CANCELADAS!$A$2:$A$29,1,0)</f>
        <v>#N/A</v>
      </c>
      <c r="G2" s="21">
        <f>VLOOKUP(A2,DEVOLUCIONES!$A$2:$A$59,1,0)</f>
        <v>49994</v>
      </c>
      <c r="H2" s="22"/>
      <c r="I2" s="22">
        <f>+C2</f>
        <v>181700</v>
      </c>
      <c r="J2" s="22"/>
      <c r="K2" s="22"/>
      <c r="L2" s="22"/>
      <c r="M2" s="22"/>
      <c r="N2" s="22"/>
      <c r="O2" s="22"/>
      <c r="P2" s="21" t="s">
        <v>264</v>
      </c>
      <c r="Q2" s="21" t="s">
        <v>339</v>
      </c>
      <c r="R2" s="21"/>
      <c r="S2" s="23">
        <f>+C2-SUM(H2:O2)</f>
        <v>0</v>
      </c>
    </row>
    <row r="3" spans="1:21">
      <c r="A3" s="42">
        <v>52435</v>
      </c>
      <c r="B3" s="34">
        <v>460265</v>
      </c>
      <c r="C3" s="34">
        <v>460265</v>
      </c>
      <c r="D3" s="21"/>
      <c r="E3" s="21" t="e">
        <f>VLOOKUP(A3,GLOSAS!$A$2:$A$3,1,0)</f>
        <v>#N/A</v>
      </c>
      <c r="F3" s="21" t="e">
        <f>VLOOKUP(A3,CANCELADAS!$A$2:$A$29,1,0)</f>
        <v>#N/A</v>
      </c>
      <c r="G3" s="21">
        <f>VLOOKUP(A3,DEVOLUCIONES!$A$2:$A$59,1,0)</f>
        <v>52435</v>
      </c>
      <c r="H3" s="22"/>
      <c r="I3" s="22">
        <f t="shared" ref="I3:I13" si="0">+C3</f>
        <v>460265</v>
      </c>
      <c r="J3" s="22"/>
      <c r="K3" s="22"/>
      <c r="L3" s="22"/>
      <c r="M3" s="22"/>
      <c r="N3" s="22"/>
      <c r="O3" s="22"/>
      <c r="P3" s="21" t="s">
        <v>260</v>
      </c>
      <c r="Q3" s="21" t="s">
        <v>339</v>
      </c>
      <c r="R3" s="21"/>
      <c r="S3" s="23">
        <f t="shared" ref="S3:S21" si="1">+C3-SUM(H3:O3)</f>
        <v>0</v>
      </c>
    </row>
    <row r="4" spans="1:21">
      <c r="A4" s="42">
        <v>58310</v>
      </c>
      <c r="B4" s="34">
        <v>59950</v>
      </c>
      <c r="C4" s="34">
        <v>59950</v>
      </c>
      <c r="D4" s="21"/>
      <c r="E4" s="21" t="e">
        <f>VLOOKUP(A4,GLOSAS!$A$2:$A$3,1,0)</f>
        <v>#N/A</v>
      </c>
      <c r="F4" s="21" t="e">
        <f>VLOOKUP(A4,CANCELADAS!$A$2:$A$29,1,0)</f>
        <v>#N/A</v>
      </c>
      <c r="G4" s="21">
        <f>VLOOKUP(A4,DEVOLUCIONES!$A$2:$A$59,1,0)</f>
        <v>58310</v>
      </c>
      <c r="H4" s="22"/>
      <c r="I4" s="22">
        <f t="shared" si="0"/>
        <v>59950</v>
      </c>
      <c r="J4" s="22"/>
      <c r="K4" s="22"/>
      <c r="L4" s="22"/>
      <c r="M4" s="22"/>
      <c r="N4" s="22"/>
      <c r="O4" s="22"/>
      <c r="P4" s="21" t="s">
        <v>262</v>
      </c>
      <c r="Q4" s="21" t="s">
        <v>339</v>
      </c>
      <c r="R4" s="21"/>
      <c r="S4" s="23">
        <f t="shared" si="1"/>
        <v>0</v>
      </c>
    </row>
    <row r="5" spans="1:21">
      <c r="A5" s="42">
        <v>17292</v>
      </c>
      <c r="B5" s="34">
        <v>108300</v>
      </c>
      <c r="C5" s="34">
        <v>108300</v>
      </c>
      <c r="D5" s="21"/>
      <c r="E5" s="21" t="e">
        <f>VLOOKUP(A5,GLOSAS!$A$2:$A$3,1,0)</f>
        <v>#N/A</v>
      </c>
      <c r="F5" s="21" t="e">
        <f>VLOOKUP(A5,CANCELADAS!$A$2:$A$29,1,0)</f>
        <v>#N/A</v>
      </c>
      <c r="G5" s="21">
        <f>VLOOKUP(A5,DEVOLUCIONES!$A$2:$A$59,1,0)</f>
        <v>17292</v>
      </c>
      <c r="H5" s="22"/>
      <c r="I5" s="22">
        <f t="shared" si="0"/>
        <v>108300</v>
      </c>
      <c r="J5" s="22"/>
      <c r="K5" s="22"/>
      <c r="L5" s="22"/>
      <c r="M5" s="22"/>
      <c r="N5" s="22"/>
      <c r="O5" s="22"/>
      <c r="P5" s="21" t="s">
        <v>360</v>
      </c>
      <c r="Q5" s="21" t="s">
        <v>358</v>
      </c>
      <c r="R5" s="21"/>
      <c r="S5" s="23">
        <f t="shared" si="1"/>
        <v>0</v>
      </c>
    </row>
    <row r="6" spans="1:21">
      <c r="A6" s="42">
        <v>29656</v>
      </c>
      <c r="B6" s="34">
        <v>6105663</v>
      </c>
      <c r="C6" s="34">
        <v>6105663</v>
      </c>
      <c r="D6" s="21"/>
      <c r="E6" s="21" t="e">
        <f>VLOOKUP(A6,GLOSAS!$A$2:$A$3,1,0)</f>
        <v>#N/A</v>
      </c>
      <c r="F6" s="21" t="e">
        <f>VLOOKUP(A6,CANCELADAS!$A$2:$A$29,1,0)</f>
        <v>#N/A</v>
      </c>
      <c r="G6" s="21">
        <f>VLOOKUP(A6,DEVOLUCIONES!$A$2:$A$59,1,0)</f>
        <v>29656</v>
      </c>
      <c r="H6" s="22"/>
      <c r="I6" s="22">
        <f t="shared" si="0"/>
        <v>6105663</v>
      </c>
      <c r="J6" s="22"/>
      <c r="K6" s="22"/>
      <c r="L6" s="22"/>
      <c r="M6" s="22"/>
      <c r="N6" s="22"/>
      <c r="O6" s="22"/>
      <c r="P6" s="21" t="s">
        <v>255</v>
      </c>
      <c r="Q6" s="21" t="s">
        <v>342</v>
      </c>
      <c r="R6" s="21"/>
      <c r="S6" s="23">
        <f t="shared" si="1"/>
        <v>0</v>
      </c>
    </row>
    <row r="7" spans="1:21">
      <c r="A7" s="42">
        <v>31781</v>
      </c>
      <c r="B7" s="34">
        <v>1221305</v>
      </c>
      <c r="C7" s="34">
        <v>1221305</v>
      </c>
      <c r="D7" s="21"/>
      <c r="E7" s="21" t="e">
        <f>VLOOKUP(A7,GLOSAS!$A$2:$A$3,1,0)</f>
        <v>#N/A</v>
      </c>
      <c r="F7" s="21" t="e">
        <f>VLOOKUP(A7,CANCELADAS!$A$2:$A$29,1,0)</f>
        <v>#N/A</v>
      </c>
      <c r="G7" s="21">
        <f>VLOOKUP(A7,DEVOLUCIONES!$A$2:$A$59,1,0)</f>
        <v>31781</v>
      </c>
      <c r="H7" s="22"/>
      <c r="I7" s="22">
        <f t="shared" si="0"/>
        <v>1221305</v>
      </c>
      <c r="J7" s="22"/>
      <c r="K7" s="22"/>
      <c r="L7" s="22"/>
      <c r="M7" s="22"/>
      <c r="N7" s="22"/>
      <c r="O7" s="22"/>
      <c r="P7" s="21" t="s">
        <v>259</v>
      </c>
      <c r="Q7" s="21" t="s">
        <v>340</v>
      </c>
      <c r="R7" s="21"/>
      <c r="S7" s="23">
        <f t="shared" si="1"/>
        <v>0</v>
      </c>
    </row>
    <row r="8" spans="1:21">
      <c r="A8" s="42">
        <v>34073</v>
      </c>
      <c r="B8" s="34">
        <v>845811</v>
      </c>
      <c r="C8" s="34">
        <v>845811</v>
      </c>
      <c r="D8" s="21"/>
      <c r="E8" s="21" t="e">
        <f>VLOOKUP(A8,GLOSAS!$A$2:$A$3,1,0)</f>
        <v>#N/A</v>
      </c>
      <c r="F8" s="21" t="e">
        <f>VLOOKUP(A8,CANCELADAS!$A$2:$A$29,1,0)</f>
        <v>#N/A</v>
      </c>
      <c r="G8" s="21">
        <f>VLOOKUP(A8,DEVOLUCIONES!$A$2:$A$59,1,0)</f>
        <v>34073</v>
      </c>
      <c r="H8" s="22"/>
      <c r="I8" s="22">
        <f t="shared" si="0"/>
        <v>845811</v>
      </c>
      <c r="J8" s="22"/>
      <c r="K8" s="22"/>
      <c r="L8" s="22"/>
      <c r="M8" s="22"/>
      <c r="N8" s="22"/>
      <c r="O8" s="22"/>
      <c r="P8" s="21" t="s">
        <v>252</v>
      </c>
      <c r="Q8" s="21" t="s">
        <v>343</v>
      </c>
      <c r="R8" s="21"/>
      <c r="S8" s="23">
        <f t="shared" si="1"/>
        <v>0</v>
      </c>
    </row>
    <row r="9" spans="1:21">
      <c r="A9" s="42">
        <v>36722</v>
      </c>
      <c r="B9" s="34">
        <v>214183</v>
      </c>
      <c r="C9" s="34">
        <v>214183</v>
      </c>
      <c r="D9" s="21"/>
      <c r="E9" s="21" t="e">
        <f>VLOOKUP(A9,GLOSAS!$A$2:$A$3,1,0)</f>
        <v>#N/A</v>
      </c>
      <c r="F9" s="21" t="e">
        <f>VLOOKUP(A9,CANCELADAS!$A$2:$A$29,1,0)</f>
        <v>#N/A</v>
      </c>
      <c r="G9" s="21">
        <f>VLOOKUP(A9,DEVOLUCIONES!$A$2:$A$59,1,0)</f>
        <v>36722</v>
      </c>
      <c r="H9" s="22"/>
      <c r="I9" s="22">
        <f t="shared" si="0"/>
        <v>214183</v>
      </c>
      <c r="J9" s="22"/>
      <c r="K9" s="22"/>
      <c r="L9" s="22"/>
      <c r="M9" s="22"/>
      <c r="N9" s="22"/>
      <c r="O9" s="22"/>
      <c r="P9" s="21" t="s">
        <v>272</v>
      </c>
      <c r="Q9" s="21" t="s">
        <v>335</v>
      </c>
      <c r="R9" s="21"/>
      <c r="S9" s="23">
        <f t="shared" si="1"/>
        <v>0</v>
      </c>
    </row>
    <row r="10" spans="1:21">
      <c r="A10" s="42">
        <v>48179</v>
      </c>
      <c r="B10" s="34">
        <v>220100</v>
      </c>
      <c r="C10" s="34">
        <v>220100</v>
      </c>
      <c r="D10" s="21"/>
      <c r="E10" s="21" t="e">
        <f>VLOOKUP(A10,GLOSAS!$A$2:$A$3,1,0)</f>
        <v>#N/A</v>
      </c>
      <c r="F10" s="21" t="e">
        <f>VLOOKUP(A10,CANCELADAS!$A$2:$A$29,1,0)</f>
        <v>#N/A</v>
      </c>
      <c r="G10" s="21">
        <f>VLOOKUP(A10,DEVOLUCIONES!$A$2:$A$59,1,0)</f>
        <v>48179</v>
      </c>
      <c r="H10" s="22"/>
      <c r="I10" s="22">
        <f t="shared" si="0"/>
        <v>220100</v>
      </c>
      <c r="J10" s="22"/>
      <c r="K10" s="22"/>
      <c r="L10" s="22"/>
      <c r="M10" s="22"/>
      <c r="N10" s="22"/>
      <c r="O10" s="22"/>
      <c r="P10" s="21" t="s">
        <v>266</v>
      </c>
      <c r="Q10" s="21" t="s">
        <v>338</v>
      </c>
      <c r="R10" s="21"/>
      <c r="S10" s="23">
        <f t="shared" si="1"/>
        <v>0</v>
      </c>
    </row>
    <row r="11" spans="1:21">
      <c r="A11" s="42">
        <v>50156</v>
      </c>
      <c r="B11" s="34">
        <v>170200</v>
      </c>
      <c r="C11" s="34">
        <v>170200</v>
      </c>
      <c r="D11" s="21"/>
      <c r="E11" s="21" t="e">
        <f>VLOOKUP(A11,GLOSAS!$A$2:$A$3,1,0)</f>
        <v>#N/A</v>
      </c>
      <c r="F11" s="21" t="e">
        <f>VLOOKUP(A11,CANCELADAS!$A$2:$A$29,1,0)</f>
        <v>#N/A</v>
      </c>
      <c r="G11" s="21">
        <f>VLOOKUP(A11,DEVOLUCIONES!$A$2:$A$59,1,0)</f>
        <v>50156</v>
      </c>
      <c r="H11" s="22"/>
      <c r="I11" s="22">
        <f t="shared" si="0"/>
        <v>170200</v>
      </c>
      <c r="J11" s="22"/>
      <c r="K11" s="22"/>
      <c r="L11" s="22"/>
      <c r="M11" s="22"/>
      <c r="N11" s="22"/>
      <c r="O11" s="22"/>
      <c r="P11" s="21" t="s">
        <v>256</v>
      </c>
      <c r="Q11" s="21" t="s">
        <v>341</v>
      </c>
      <c r="R11" s="21"/>
      <c r="S11" s="23">
        <f t="shared" si="1"/>
        <v>0</v>
      </c>
    </row>
    <row r="12" spans="1:21">
      <c r="A12" s="42">
        <v>50940</v>
      </c>
      <c r="B12" s="34">
        <v>912605</v>
      </c>
      <c r="C12" s="34">
        <v>912605</v>
      </c>
      <c r="D12" s="21"/>
      <c r="E12" s="21" t="e">
        <f>VLOOKUP(A12,GLOSAS!$A$2:$A$3,1,0)</f>
        <v>#N/A</v>
      </c>
      <c r="F12" s="21" t="e">
        <f>VLOOKUP(A12,CANCELADAS!$A$2:$A$29,1,0)</f>
        <v>#N/A</v>
      </c>
      <c r="G12" s="21">
        <f>VLOOKUP(A12,DEVOLUCIONES!$A$2:$A$59,1,0)</f>
        <v>50940</v>
      </c>
      <c r="H12" s="22"/>
      <c r="I12" s="22">
        <f t="shared" si="0"/>
        <v>912605</v>
      </c>
      <c r="J12" s="22"/>
      <c r="K12" s="22"/>
      <c r="L12" s="22"/>
      <c r="M12" s="22"/>
      <c r="N12" s="22"/>
      <c r="O12" s="22"/>
      <c r="P12" s="21" t="s">
        <v>347</v>
      </c>
      <c r="Q12" s="21" t="s">
        <v>345</v>
      </c>
      <c r="R12" s="21"/>
      <c r="S12" s="23">
        <f t="shared" si="1"/>
        <v>0</v>
      </c>
    </row>
    <row r="13" spans="1:21">
      <c r="A13" s="42">
        <v>55077</v>
      </c>
      <c r="B13" s="34">
        <v>153479</v>
      </c>
      <c r="C13" s="34">
        <v>153479</v>
      </c>
      <c r="D13" s="21"/>
      <c r="E13" s="21" t="e">
        <f>VLOOKUP(A13,GLOSAS!$A$2:$A$3,1,0)</f>
        <v>#N/A</v>
      </c>
      <c r="F13" s="21" t="e">
        <f>VLOOKUP(A13,CANCELADAS!$A$2:$A$29,1,0)</f>
        <v>#N/A</v>
      </c>
      <c r="G13" s="21">
        <f>VLOOKUP(A13,DEVOLUCIONES!$A$2:$A$59,1,0)</f>
        <v>55077</v>
      </c>
      <c r="H13" s="22"/>
      <c r="I13" s="22">
        <f t="shared" si="0"/>
        <v>153479</v>
      </c>
      <c r="J13" s="22"/>
      <c r="K13" s="22"/>
      <c r="L13" s="22"/>
      <c r="M13" s="22"/>
      <c r="N13" s="22"/>
      <c r="O13" s="22"/>
      <c r="P13" s="21" t="s">
        <v>271</v>
      </c>
      <c r="Q13" s="21" t="s">
        <v>336</v>
      </c>
      <c r="R13" s="21"/>
      <c r="S13" s="23">
        <f t="shared" si="1"/>
        <v>0</v>
      </c>
    </row>
    <row r="14" spans="1:21">
      <c r="A14" s="42">
        <v>65963</v>
      </c>
      <c r="B14" s="34">
        <v>1214724</v>
      </c>
      <c r="C14" s="34">
        <v>22110</v>
      </c>
      <c r="D14" s="21"/>
      <c r="E14" s="21">
        <f>VLOOKUP(A14,GLOSAS!$A$2:$A$3,1,0)</f>
        <v>65963</v>
      </c>
      <c r="F14" s="21">
        <f>VLOOKUP(A14,CANCELADAS!$A$2:$A$29,1,0)</f>
        <v>65963</v>
      </c>
      <c r="G14" s="21" t="e">
        <f>VLOOKUP(A14,DEVOLUCIONES!$A$2:$A$59,1,0)</f>
        <v>#N/A</v>
      </c>
      <c r="H14" s="22"/>
      <c r="I14" s="22"/>
      <c r="J14" s="22"/>
      <c r="K14" s="22"/>
      <c r="L14" s="22">
        <f>VLOOKUP(A14,GLOSAS!$A$2:$K$3,11,0)</f>
        <v>22110</v>
      </c>
      <c r="M14" s="22"/>
      <c r="N14" s="22"/>
      <c r="O14" s="22"/>
      <c r="P14" s="21"/>
      <c r="Q14" s="21"/>
      <c r="R14" s="21"/>
      <c r="S14" s="23">
        <f t="shared" si="1"/>
        <v>0</v>
      </c>
    </row>
    <row r="15" spans="1:21">
      <c r="A15" s="42">
        <v>72471</v>
      </c>
      <c r="B15" s="34">
        <v>54400</v>
      </c>
      <c r="C15" s="34">
        <v>54400</v>
      </c>
      <c r="D15" s="21"/>
      <c r="E15" s="21" t="e">
        <f>VLOOKUP(A15,GLOSAS!$A$2:$A$3,1,0)</f>
        <v>#N/A</v>
      </c>
      <c r="F15" s="21" t="e">
        <f>VLOOKUP(A15,CANCELADAS!$A$2:$A$29,1,0)</f>
        <v>#N/A</v>
      </c>
      <c r="G15" s="21">
        <f>VLOOKUP(A15,DEVOLUCIONES!$A$2:$A$59,1,0)</f>
        <v>72471</v>
      </c>
      <c r="H15" s="22"/>
      <c r="I15" s="22">
        <f t="shared" ref="I15:I20" si="2">+C15</f>
        <v>54400</v>
      </c>
      <c r="J15" s="22"/>
      <c r="K15" s="22"/>
      <c r="L15" s="22"/>
      <c r="M15" s="22"/>
      <c r="N15" s="22"/>
      <c r="O15" s="22"/>
      <c r="P15" s="21" t="s">
        <v>257</v>
      </c>
      <c r="Q15" s="21" t="s">
        <v>341</v>
      </c>
      <c r="R15" s="21"/>
      <c r="S15" s="23">
        <f t="shared" si="1"/>
        <v>0</v>
      </c>
    </row>
    <row r="16" spans="1:21">
      <c r="A16" s="42">
        <v>72869</v>
      </c>
      <c r="B16" s="34">
        <v>127300</v>
      </c>
      <c r="C16" s="34">
        <v>127300</v>
      </c>
      <c r="D16" s="21"/>
      <c r="E16" s="21" t="e">
        <f>VLOOKUP(A16,GLOSAS!$A$2:$A$3,1,0)</f>
        <v>#N/A</v>
      </c>
      <c r="F16" s="21" t="e">
        <f>VLOOKUP(A16,CANCELADAS!$A$2:$A$29,1,0)</f>
        <v>#N/A</v>
      </c>
      <c r="G16" s="21">
        <f>VLOOKUP(A16,DEVOLUCIONES!$A$2:$A$59,1,0)</f>
        <v>72869</v>
      </c>
      <c r="H16" s="22"/>
      <c r="I16" s="22">
        <f t="shared" si="2"/>
        <v>127300</v>
      </c>
      <c r="J16" s="22"/>
      <c r="K16" s="22"/>
      <c r="L16" s="22"/>
      <c r="M16" s="22"/>
      <c r="N16" s="22"/>
      <c r="O16" s="22"/>
      <c r="P16" s="21" t="s">
        <v>258</v>
      </c>
      <c r="Q16" s="21" t="s">
        <v>341</v>
      </c>
      <c r="R16" s="21"/>
      <c r="S16" s="23">
        <f t="shared" si="1"/>
        <v>0</v>
      </c>
    </row>
    <row r="17" spans="1:19">
      <c r="A17" s="42">
        <v>74270</v>
      </c>
      <c r="B17" s="34">
        <v>108400</v>
      </c>
      <c r="C17" s="34">
        <v>1300</v>
      </c>
      <c r="D17" s="21"/>
      <c r="E17" s="21">
        <f>VLOOKUP(A17,GLOSAS!$A$2:$A$3,1,0)</f>
        <v>74270</v>
      </c>
      <c r="F17" s="21">
        <f>VLOOKUP(A17,CANCELADAS!$A$2:$A$29,1,0)</f>
        <v>74270</v>
      </c>
      <c r="G17" s="21" t="e">
        <f>VLOOKUP(A17,DEVOLUCIONES!$A$2:$A$59,1,0)</f>
        <v>#N/A</v>
      </c>
      <c r="H17" s="22"/>
      <c r="I17" s="22"/>
      <c r="J17" s="22"/>
      <c r="K17" s="22"/>
      <c r="L17" s="22">
        <f>VLOOKUP(A17,GLOSAS!$A$2:$K$3,11,0)</f>
        <v>1300</v>
      </c>
      <c r="M17" s="22"/>
      <c r="N17" s="22"/>
      <c r="O17" s="22"/>
      <c r="P17" s="21"/>
      <c r="Q17" s="21"/>
      <c r="R17" s="21"/>
      <c r="S17" s="23">
        <f t="shared" si="1"/>
        <v>0</v>
      </c>
    </row>
    <row r="18" spans="1:19">
      <c r="A18" s="42">
        <v>75778</v>
      </c>
      <c r="B18" s="34">
        <v>270196</v>
      </c>
      <c r="C18" s="34">
        <v>270196</v>
      </c>
      <c r="D18" s="21"/>
      <c r="E18" s="21" t="e">
        <f>VLOOKUP(A18,GLOSAS!$A$2:$A$3,1,0)</f>
        <v>#N/A</v>
      </c>
      <c r="F18" s="21" t="e">
        <f>VLOOKUP(A18,CANCELADAS!$A$2:$A$29,1,0)</f>
        <v>#N/A</v>
      </c>
      <c r="G18" s="21">
        <f>VLOOKUP(A18,DEVOLUCIONES!$A$2:$A$59,1,0)</f>
        <v>75778</v>
      </c>
      <c r="H18" s="22"/>
      <c r="I18" s="22">
        <f t="shared" si="2"/>
        <v>270196</v>
      </c>
      <c r="J18" s="22"/>
      <c r="K18" s="22"/>
      <c r="L18" s="22"/>
      <c r="M18" s="22"/>
      <c r="N18" s="22"/>
      <c r="O18" s="22"/>
      <c r="P18" s="21" t="s">
        <v>354</v>
      </c>
      <c r="Q18" s="21" t="s">
        <v>352</v>
      </c>
      <c r="R18" s="21"/>
      <c r="S18" s="23">
        <f t="shared" si="1"/>
        <v>0</v>
      </c>
    </row>
    <row r="19" spans="1:19">
      <c r="A19" s="42">
        <v>79185</v>
      </c>
      <c r="B19" s="34">
        <v>1638209</v>
      </c>
      <c r="C19" s="34">
        <v>1638209</v>
      </c>
      <c r="D19" s="21"/>
      <c r="E19" s="21" t="e">
        <f>VLOOKUP(A19,GLOSAS!$A$2:$A$3,1,0)</f>
        <v>#N/A</v>
      </c>
      <c r="F19" s="21" t="e">
        <f>VLOOKUP(A19,CANCELADAS!$A$2:$A$29,1,0)</f>
        <v>#N/A</v>
      </c>
      <c r="G19" s="21">
        <f>VLOOKUP(A19,DEVOLUCIONES!$A$2:$A$59,1,0)</f>
        <v>79185</v>
      </c>
      <c r="H19" s="22"/>
      <c r="I19" s="22">
        <f t="shared" si="2"/>
        <v>1638209</v>
      </c>
      <c r="J19" s="22"/>
      <c r="K19" s="22"/>
      <c r="L19" s="22"/>
      <c r="M19" s="22"/>
      <c r="N19" s="22"/>
      <c r="O19" s="22"/>
      <c r="P19" s="21" t="s">
        <v>351</v>
      </c>
      <c r="Q19" s="21" t="s">
        <v>350</v>
      </c>
      <c r="R19" s="21"/>
      <c r="S19" s="23">
        <f t="shared" si="1"/>
        <v>0</v>
      </c>
    </row>
    <row r="20" spans="1:19">
      <c r="A20" s="42">
        <v>79233</v>
      </c>
      <c r="B20" s="34">
        <v>997570</v>
      </c>
      <c r="C20" s="34">
        <v>997570</v>
      </c>
      <c r="D20" s="21"/>
      <c r="E20" s="21" t="e">
        <f>VLOOKUP(A20,GLOSAS!$A$2:$A$3,1,0)</f>
        <v>#N/A</v>
      </c>
      <c r="F20" s="21" t="e">
        <f>VLOOKUP(A20,CANCELADAS!$A$2:$A$29,1,0)</f>
        <v>#N/A</v>
      </c>
      <c r="G20" s="21">
        <f>VLOOKUP(A20,DEVOLUCIONES!$A$2:$A$59,1,0)</f>
        <v>79233</v>
      </c>
      <c r="H20" s="22"/>
      <c r="I20" s="22">
        <f t="shared" si="2"/>
        <v>997570</v>
      </c>
      <c r="J20" s="22"/>
      <c r="K20" s="22"/>
      <c r="L20" s="22"/>
      <c r="M20" s="22"/>
      <c r="N20" s="22"/>
      <c r="O20" s="22"/>
      <c r="P20" s="21" t="s">
        <v>349</v>
      </c>
      <c r="Q20" s="21" t="s">
        <v>348</v>
      </c>
      <c r="R20" s="21"/>
      <c r="S20" s="23">
        <f t="shared" si="1"/>
        <v>0</v>
      </c>
    </row>
    <row r="21" spans="1:19">
      <c r="A21" s="42">
        <v>95581</v>
      </c>
      <c r="B21" s="50">
        <v>66200</v>
      </c>
      <c r="C21" s="51">
        <v>66200</v>
      </c>
      <c r="D21" s="21"/>
      <c r="E21" s="21" t="e">
        <f>VLOOKUP(A21,GLOSAS!$A$2:$A$3,1,0)</f>
        <v>#N/A</v>
      </c>
      <c r="F21" s="21" t="e">
        <f>VLOOKUP(A21,CANCELADAS!$A$2:$A$29,1,0)</f>
        <v>#N/A</v>
      </c>
      <c r="G21" s="21" t="e">
        <f>VLOOKUP(A21,DEVOLUCIONES!$A$2:$A$59,1,0)</f>
        <v>#N/A</v>
      </c>
      <c r="H21" s="22"/>
      <c r="I21" s="22"/>
      <c r="J21" s="22"/>
      <c r="K21" s="22">
        <f>+C21</f>
        <v>66200</v>
      </c>
      <c r="L21" s="22"/>
      <c r="M21" s="22"/>
      <c r="N21" s="22"/>
      <c r="O21" s="22"/>
      <c r="P21" s="21"/>
      <c r="Q21" s="21" t="s">
        <v>361</v>
      </c>
      <c r="R21" s="21"/>
      <c r="S21" s="23">
        <f t="shared" si="1"/>
        <v>0</v>
      </c>
    </row>
    <row r="22" spans="1:19">
      <c r="C22" s="49">
        <f>SUM(C2:C21)</f>
        <v>13830846</v>
      </c>
      <c r="H22" s="24">
        <f t="shared" ref="H22:O22" si="3">SUM(H2:H21)</f>
        <v>0</v>
      </c>
      <c r="I22" s="24">
        <f t="shared" si="3"/>
        <v>13741236</v>
      </c>
      <c r="J22" s="24">
        <f t="shared" si="3"/>
        <v>0</v>
      </c>
      <c r="K22" s="24">
        <f t="shared" si="3"/>
        <v>66200</v>
      </c>
      <c r="L22" s="24">
        <f t="shared" si="3"/>
        <v>23410</v>
      </c>
      <c r="M22" s="24">
        <f t="shared" si="3"/>
        <v>0</v>
      </c>
      <c r="N22" s="24">
        <f t="shared" si="3"/>
        <v>0</v>
      </c>
      <c r="O22" s="24">
        <f t="shared" si="3"/>
        <v>0</v>
      </c>
      <c r="S22" s="24">
        <f>SUM(S2:S21)</f>
        <v>0</v>
      </c>
    </row>
  </sheetData>
  <autoFilter ref="A1:S22" xr:uid="{5DE620C6-2145-4365-84FA-7C3C095837E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60596-60CA-4011-B1EC-F6C095B242CB}">
  <sheetPr>
    <tabColor rgb="FF92D050"/>
  </sheetPr>
  <dimension ref="G6:H18"/>
  <sheetViews>
    <sheetView tabSelected="1" workbookViewId="0">
      <selection activeCell="H24" sqref="H24"/>
    </sheetView>
  </sheetViews>
  <sheetFormatPr baseColWidth="10" defaultRowHeight="15"/>
  <cols>
    <col min="7" max="7" width="36" bestFit="1" customWidth="1"/>
    <col min="8" max="8" width="33.5703125" customWidth="1"/>
  </cols>
  <sheetData>
    <row r="6" spans="7:8" ht="15.75">
      <c r="G6" s="46" t="s">
        <v>197</v>
      </c>
      <c r="H6" s="46"/>
    </row>
    <row r="7" spans="7:8">
      <c r="G7" s="14" t="s">
        <v>35</v>
      </c>
      <c r="H7" s="15">
        <f>+CRUCE!C22</f>
        <v>13830846</v>
      </c>
    </row>
    <row r="8" spans="7:8">
      <c r="G8" s="16"/>
      <c r="H8" s="16"/>
    </row>
    <row r="9" spans="7:8">
      <c r="G9" s="17" t="s">
        <v>36</v>
      </c>
      <c r="H9" s="18">
        <f>+CRUCE!H22</f>
        <v>0</v>
      </c>
    </row>
    <row r="10" spans="7:8">
      <c r="G10" s="17" t="s">
        <v>37</v>
      </c>
      <c r="H10" s="18">
        <f>+CRUCE!I22</f>
        <v>13741236</v>
      </c>
    </row>
    <row r="11" spans="7:8">
      <c r="G11" s="17" t="s">
        <v>38</v>
      </c>
      <c r="H11" s="18">
        <f>+CRUCE!J22</f>
        <v>0</v>
      </c>
    </row>
    <row r="12" spans="7:8">
      <c r="G12" s="17" t="s">
        <v>39</v>
      </c>
      <c r="H12" s="18">
        <f>+CRUCE!K22</f>
        <v>66200</v>
      </c>
    </row>
    <row r="13" spans="7:8">
      <c r="G13" s="17" t="s">
        <v>40</v>
      </c>
      <c r="H13" s="18">
        <f>+CRUCE!L22</f>
        <v>23410</v>
      </c>
    </row>
    <row r="14" spans="7:8">
      <c r="G14" s="17" t="s">
        <v>41</v>
      </c>
      <c r="H14" s="18">
        <f>+CRUCE!M22</f>
        <v>0</v>
      </c>
    </row>
    <row r="15" spans="7:8">
      <c r="G15" s="17" t="s">
        <v>42</v>
      </c>
      <c r="H15" s="18">
        <f>+CRUCE!N22</f>
        <v>0</v>
      </c>
    </row>
    <row r="16" spans="7:8">
      <c r="G16" s="17" t="s">
        <v>43</v>
      </c>
      <c r="H16" s="18">
        <f>+CRUCE!O22</f>
        <v>0</v>
      </c>
    </row>
    <row r="17" spans="7:8">
      <c r="G17" s="17" t="s">
        <v>44</v>
      </c>
      <c r="H17" s="18">
        <f>+CRUCE!S22</f>
        <v>0</v>
      </c>
    </row>
    <row r="18" spans="7:8">
      <c r="G18" s="19"/>
      <c r="H18" s="20">
        <f>SUM(H9:H17)</f>
        <v>13830846</v>
      </c>
    </row>
  </sheetData>
  <mergeCells count="1">
    <mergeCell ref="G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1387-E855-49C0-94FC-4AD5B30EE620}">
  <dimension ref="A1:T3"/>
  <sheetViews>
    <sheetView workbookViewId="0">
      <selection activeCell="E19" sqref="E19"/>
    </sheetView>
  </sheetViews>
  <sheetFormatPr baseColWidth="10" defaultRowHeight="12.75"/>
  <cols>
    <col min="1" max="16384" width="11.42578125" style="26"/>
  </cols>
  <sheetData>
    <row r="1" spans="1:20">
      <c r="A1" s="25" t="s">
        <v>45</v>
      </c>
      <c r="B1" s="25" t="s">
        <v>45</v>
      </c>
      <c r="C1" s="25" t="s">
        <v>46</v>
      </c>
      <c r="D1" s="25" t="s">
        <v>47</v>
      </c>
      <c r="E1" s="25" t="s">
        <v>48</v>
      </c>
      <c r="F1" s="25" t="s">
        <v>49</v>
      </c>
      <c r="G1" s="25" t="s">
        <v>50</v>
      </c>
      <c r="H1" s="25" t="s">
        <v>51</v>
      </c>
      <c r="I1" s="25" t="s">
        <v>52</v>
      </c>
      <c r="J1" s="25" t="s">
        <v>53</v>
      </c>
      <c r="K1" s="25" t="s">
        <v>54</v>
      </c>
      <c r="L1" s="25" t="s">
        <v>55</v>
      </c>
      <c r="M1" s="25" t="s">
        <v>56</v>
      </c>
      <c r="N1" s="25" t="s">
        <v>57</v>
      </c>
      <c r="O1" s="25" t="s">
        <v>58</v>
      </c>
      <c r="P1" s="25" t="s">
        <v>59</v>
      </c>
      <c r="Q1" s="25" t="s">
        <v>60</v>
      </c>
      <c r="R1" s="25" t="s">
        <v>61</v>
      </c>
      <c r="S1" s="25" t="s">
        <v>62</v>
      </c>
      <c r="T1" s="25" t="s">
        <v>63</v>
      </c>
    </row>
    <row r="2" spans="1:20">
      <c r="A2" s="26">
        <v>65963</v>
      </c>
      <c r="B2" s="26" t="s">
        <v>188</v>
      </c>
      <c r="C2" s="26" t="s">
        <v>189</v>
      </c>
      <c r="D2" s="26" t="s">
        <v>165</v>
      </c>
      <c r="E2" s="26" t="s">
        <v>190</v>
      </c>
      <c r="F2" s="26" t="s">
        <v>67</v>
      </c>
      <c r="G2" s="26" t="s">
        <v>210</v>
      </c>
      <c r="H2" s="27">
        <v>43788</v>
      </c>
      <c r="J2" s="27">
        <v>43961</v>
      </c>
      <c r="K2" s="28">
        <v>22110</v>
      </c>
      <c r="M2" s="26" t="s">
        <v>193</v>
      </c>
      <c r="N2" s="26" t="s">
        <v>69</v>
      </c>
      <c r="O2" s="28">
        <v>92</v>
      </c>
      <c r="P2" s="26" t="s">
        <v>205</v>
      </c>
      <c r="Q2" s="26" t="s">
        <v>192</v>
      </c>
      <c r="R2" s="26" t="s">
        <v>88</v>
      </c>
      <c r="S2" s="26" t="s">
        <v>89</v>
      </c>
      <c r="T2" s="26" t="s">
        <v>72</v>
      </c>
    </row>
    <row r="3" spans="1:20">
      <c r="A3" s="26">
        <v>74270</v>
      </c>
      <c r="B3" s="26" t="s">
        <v>199</v>
      </c>
      <c r="C3" s="26" t="s">
        <v>209</v>
      </c>
      <c r="D3" s="26" t="s">
        <v>165</v>
      </c>
      <c r="E3" s="26" t="s">
        <v>208</v>
      </c>
      <c r="F3" s="26" t="s">
        <v>67</v>
      </c>
      <c r="G3" s="26" t="s">
        <v>207</v>
      </c>
      <c r="H3" s="27">
        <v>43822</v>
      </c>
      <c r="J3" s="27">
        <v>43964</v>
      </c>
      <c r="K3" s="28">
        <v>1300</v>
      </c>
      <c r="M3" s="26" t="s">
        <v>206</v>
      </c>
      <c r="N3" s="26" t="s">
        <v>69</v>
      </c>
      <c r="O3" s="28">
        <v>18385</v>
      </c>
      <c r="P3" s="26" t="s">
        <v>205</v>
      </c>
      <c r="Q3" s="26" t="s">
        <v>77</v>
      </c>
      <c r="R3" s="26" t="s">
        <v>88</v>
      </c>
      <c r="S3" s="26" t="s">
        <v>89</v>
      </c>
      <c r="T3" s="26" t="s">
        <v>72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2879D-00DA-4C78-A4F6-B5E5623C963D}">
  <dimension ref="A1:T48"/>
  <sheetViews>
    <sheetView workbookViewId="0">
      <selection activeCell="G19" sqref="G19"/>
    </sheetView>
  </sheetViews>
  <sheetFormatPr baseColWidth="10" defaultRowHeight="12.75"/>
  <cols>
    <col min="1" max="16384" width="11.42578125" style="26"/>
  </cols>
  <sheetData>
    <row r="1" spans="1:20">
      <c r="A1" s="25" t="s">
        <v>45</v>
      </c>
      <c r="B1" s="25" t="s">
        <v>45</v>
      </c>
      <c r="C1" s="25" t="s">
        <v>46</v>
      </c>
      <c r="D1" s="25" t="s">
        <v>47</v>
      </c>
      <c r="E1" s="25" t="s">
        <v>48</v>
      </c>
      <c r="F1" s="25" t="s">
        <v>49</v>
      </c>
      <c r="G1" s="25" t="s">
        <v>50</v>
      </c>
      <c r="H1" s="25" t="s">
        <v>51</v>
      </c>
      <c r="I1" s="25" t="s">
        <v>52</v>
      </c>
      <c r="J1" s="25" t="s">
        <v>53</v>
      </c>
      <c r="K1" s="25" t="s">
        <v>54</v>
      </c>
      <c r="L1" s="25" t="s">
        <v>55</v>
      </c>
      <c r="M1" s="25" t="s">
        <v>56</v>
      </c>
      <c r="N1" s="25" t="s">
        <v>57</v>
      </c>
      <c r="O1" s="25" t="s">
        <v>58</v>
      </c>
      <c r="P1" s="25" t="s">
        <v>59</v>
      </c>
      <c r="Q1" s="25" t="s">
        <v>60</v>
      </c>
      <c r="R1" s="25" t="s">
        <v>61</v>
      </c>
      <c r="S1" s="25" t="s">
        <v>62</v>
      </c>
      <c r="T1" s="25" t="s">
        <v>63</v>
      </c>
    </row>
    <row r="2" spans="1:20">
      <c r="A2" s="26">
        <v>49991</v>
      </c>
      <c r="B2" s="26" t="s">
        <v>82</v>
      </c>
      <c r="C2" s="26" t="s">
        <v>83</v>
      </c>
      <c r="D2" s="26" t="s">
        <v>74</v>
      </c>
      <c r="E2" s="26" t="s">
        <v>84</v>
      </c>
      <c r="F2" s="26" t="s">
        <v>67</v>
      </c>
      <c r="G2" s="26" t="s">
        <v>85</v>
      </c>
      <c r="H2" s="27">
        <v>43343</v>
      </c>
      <c r="J2" s="27">
        <v>43450</v>
      </c>
      <c r="K2" s="28">
        <v>-68100</v>
      </c>
      <c r="L2" s="26" t="s">
        <v>212</v>
      </c>
      <c r="M2" s="26" t="s">
        <v>86</v>
      </c>
      <c r="N2" s="26" t="s">
        <v>69</v>
      </c>
      <c r="O2" s="28">
        <v>532</v>
      </c>
      <c r="P2" s="26" t="s">
        <v>70</v>
      </c>
      <c r="Q2" s="26" t="s">
        <v>87</v>
      </c>
      <c r="R2" s="26" t="s">
        <v>88</v>
      </c>
      <c r="S2" s="26" t="s">
        <v>89</v>
      </c>
      <c r="T2" s="26" t="s">
        <v>72</v>
      </c>
    </row>
    <row r="3" spans="1:20">
      <c r="A3" s="26">
        <v>47903</v>
      </c>
      <c r="B3" s="26" t="s">
        <v>90</v>
      </c>
      <c r="C3" s="26" t="s">
        <v>91</v>
      </c>
      <c r="D3" s="26" t="s">
        <v>74</v>
      </c>
      <c r="E3" s="26" t="s">
        <v>92</v>
      </c>
      <c r="F3" s="26" t="s">
        <v>67</v>
      </c>
      <c r="G3" s="26" t="s">
        <v>85</v>
      </c>
      <c r="H3" s="27">
        <v>43343</v>
      </c>
      <c r="J3" s="27">
        <v>43450</v>
      </c>
      <c r="K3" s="28">
        <v>-58300</v>
      </c>
      <c r="L3" s="26" t="s">
        <v>212</v>
      </c>
      <c r="M3" s="26" t="s">
        <v>86</v>
      </c>
      <c r="N3" s="26" t="s">
        <v>69</v>
      </c>
      <c r="O3" s="28">
        <v>532</v>
      </c>
      <c r="P3" s="26" t="s">
        <v>70</v>
      </c>
      <c r="Q3" s="26" t="s">
        <v>87</v>
      </c>
      <c r="R3" s="26" t="s">
        <v>88</v>
      </c>
      <c r="S3" s="26" t="s">
        <v>89</v>
      </c>
      <c r="T3" s="26" t="s">
        <v>72</v>
      </c>
    </row>
    <row r="4" spans="1:20">
      <c r="A4" s="26">
        <v>49989</v>
      </c>
      <c r="B4" s="26" t="s">
        <v>93</v>
      </c>
      <c r="C4" s="26" t="s">
        <v>94</v>
      </c>
      <c r="D4" s="26" t="s">
        <v>74</v>
      </c>
      <c r="E4" s="26" t="s">
        <v>95</v>
      </c>
      <c r="F4" s="26" t="s">
        <v>67</v>
      </c>
      <c r="G4" s="26" t="s">
        <v>96</v>
      </c>
      <c r="H4" s="27">
        <v>43343</v>
      </c>
      <c r="J4" s="27">
        <v>43453</v>
      </c>
      <c r="K4" s="28">
        <v>-195200</v>
      </c>
      <c r="L4" s="26" t="s">
        <v>212</v>
      </c>
      <c r="M4" s="26" t="s">
        <v>97</v>
      </c>
      <c r="N4" s="26" t="s">
        <v>69</v>
      </c>
      <c r="O4" s="28">
        <v>532</v>
      </c>
      <c r="P4" s="26" t="s">
        <v>70</v>
      </c>
      <c r="Q4" s="26" t="s">
        <v>98</v>
      </c>
      <c r="R4" s="26" t="s">
        <v>88</v>
      </c>
      <c r="S4" s="26" t="s">
        <v>89</v>
      </c>
      <c r="T4" s="26" t="s">
        <v>72</v>
      </c>
    </row>
    <row r="5" spans="1:20">
      <c r="A5" s="26">
        <v>49990</v>
      </c>
      <c r="B5" s="26" t="s">
        <v>99</v>
      </c>
      <c r="C5" s="26" t="s">
        <v>100</v>
      </c>
      <c r="D5" s="26" t="s">
        <v>74</v>
      </c>
      <c r="E5" s="26" t="s">
        <v>101</v>
      </c>
      <c r="F5" s="26" t="s">
        <v>67</v>
      </c>
      <c r="G5" s="26" t="s">
        <v>102</v>
      </c>
      <c r="H5" s="27">
        <v>43343</v>
      </c>
      <c r="J5" s="27">
        <v>43450</v>
      </c>
      <c r="K5" s="28">
        <v>-160650</v>
      </c>
      <c r="L5" s="26" t="s">
        <v>212</v>
      </c>
      <c r="M5" s="26" t="s">
        <v>103</v>
      </c>
      <c r="N5" s="26" t="s">
        <v>69</v>
      </c>
      <c r="O5" s="28">
        <v>532</v>
      </c>
      <c r="P5" s="26" t="s">
        <v>70</v>
      </c>
      <c r="Q5" s="26" t="s">
        <v>104</v>
      </c>
      <c r="R5" s="26" t="s">
        <v>88</v>
      </c>
      <c r="S5" s="26" t="s">
        <v>89</v>
      </c>
      <c r="T5" s="26" t="s">
        <v>72</v>
      </c>
    </row>
    <row r="6" spans="1:20">
      <c r="A6" s="26">
        <v>49988</v>
      </c>
      <c r="B6" s="26" t="s">
        <v>105</v>
      </c>
      <c r="C6" s="26" t="s">
        <v>106</v>
      </c>
      <c r="D6" s="26" t="s">
        <v>74</v>
      </c>
      <c r="E6" s="26" t="s">
        <v>107</v>
      </c>
      <c r="F6" s="26" t="s">
        <v>67</v>
      </c>
      <c r="G6" s="26" t="s">
        <v>108</v>
      </c>
      <c r="H6" s="27">
        <v>43343</v>
      </c>
      <c r="J6" s="27">
        <v>43451</v>
      </c>
      <c r="K6" s="28">
        <v>-64350</v>
      </c>
      <c r="L6" s="26" t="s">
        <v>212</v>
      </c>
      <c r="M6" s="26" t="s">
        <v>109</v>
      </c>
      <c r="N6" s="26" t="s">
        <v>69</v>
      </c>
      <c r="O6" s="28">
        <v>531</v>
      </c>
      <c r="P6" s="26" t="s">
        <v>70</v>
      </c>
      <c r="Q6" s="26" t="s">
        <v>110</v>
      </c>
      <c r="R6" s="26" t="s">
        <v>88</v>
      </c>
      <c r="S6" s="26" t="s">
        <v>89</v>
      </c>
      <c r="T6" s="26" t="s">
        <v>72</v>
      </c>
    </row>
    <row r="7" spans="1:20">
      <c r="A7" s="26">
        <v>43588</v>
      </c>
      <c r="B7" s="26" t="s">
        <v>111</v>
      </c>
      <c r="C7" s="26" t="s">
        <v>112</v>
      </c>
      <c r="D7" s="26" t="s">
        <v>74</v>
      </c>
      <c r="E7" s="26" t="s">
        <v>113</v>
      </c>
      <c r="F7" s="26" t="s">
        <v>67</v>
      </c>
      <c r="G7" s="26" t="s">
        <v>114</v>
      </c>
      <c r="H7" s="27">
        <v>43251</v>
      </c>
      <c r="J7" s="27">
        <v>43451</v>
      </c>
      <c r="K7" s="28">
        <v>-128900</v>
      </c>
      <c r="L7" s="26" t="s">
        <v>212</v>
      </c>
      <c r="M7" s="26" t="s">
        <v>115</v>
      </c>
      <c r="N7" s="26" t="s">
        <v>69</v>
      </c>
      <c r="O7" s="28">
        <v>531</v>
      </c>
      <c r="P7" s="26" t="s">
        <v>70</v>
      </c>
      <c r="Q7" s="26" t="s">
        <v>110</v>
      </c>
      <c r="R7" s="26" t="s">
        <v>88</v>
      </c>
      <c r="S7" s="26" t="s">
        <v>89</v>
      </c>
      <c r="T7" s="26" t="s">
        <v>72</v>
      </c>
    </row>
    <row r="8" spans="1:20">
      <c r="A8" s="26">
        <v>77423</v>
      </c>
      <c r="B8" s="26" t="s">
        <v>116</v>
      </c>
      <c r="C8" s="26" t="s">
        <v>117</v>
      </c>
      <c r="D8" s="26" t="s">
        <v>74</v>
      </c>
      <c r="E8" s="26" t="s">
        <v>118</v>
      </c>
      <c r="F8" s="26" t="s">
        <v>67</v>
      </c>
      <c r="G8" s="26" t="s">
        <v>108</v>
      </c>
      <c r="H8" s="27">
        <v>43343</v>
      </c>
      <c r="J8" s="27">
        <v>43451</v>
      </c>
      <c r="K8" s="28">
        <v>-2340500</v>
      </c>
      <c r="L8" s="26" t="s">
        <v>212</v>
      </c>
      <c r="M8" s="26" t="s">
        <v>109</v>
      </c>
      <c r="N8" s="26" t="s">
        <v>69</v>
      </c>
      <c r="O8" s="28">
        <v>531</v>
      </c>
      <c r="P8" s="26" t="s">
        <v>70</v>
      </c>
      <c r="Q8" s="26" t="s">
        <v>110</v>
      </c>
      <c r="R8" s="26" t="s">
        <v>88</v>
      </c>
      <c r="S8" s="26" t="s">
        <v>89</v>
      </c>
      <c r="T8" s="26" t="s">
        <v>72</v>
      </c>
    </row>
    <row r="9" spans="1:20">
      <c r="A9" s="26">
        <v>65317</v>
      </c>
      <c r="B9" s="26" t="s">
        <v>184</v>
      </c>
      <c r="C9" s="26" t="s">
        <v>185</v>
      </c>
      <c r="D9" s="26" t="s">
        <v>74</v>
      </c>
      <c r="E9" s="26" t="s">
        <v>186</v>
      </c>
      <c r="F9" s="26" t="s">
        <v>67</v>
      </c>
      <c r="G9" s="26" t="s">
        <v>114</v>
      </c>
      <c r="H9" s="27">
        <v>43786</v>
      </c>
      <c r="J9" s="27">
        <v>43964</v>
      </c>
      <c r="K9" s="28">
        <v>-66150</v>
      </c>
      <c r="L9" s="26" t="s">
        <v>212</v>
      </c>
      <c r="M9" s="26" t="s">
        <v>187</v>
      </c>
      <c r="N9" s="26" t="s">
        <v>69</v>
      </c>
      <c r="O9" s="28">
        <v>89</v>
      </c>
      <c r="P9" s="26" t="s">
        <v>205</v>
      </c>
      <c r="Q9" s="26" t="s">
        <v>77</v>
      </c>
      <c r="R9" s="26" t="s">
        <v>88</v>
      </c>
      <c r="S9" s="26" t="s">
        <v>89</v>
      </c>
      <c r="T9" s="26" t="s">
        <v>72</v>
      </c>
    </row>
    <row r="10" spans="1:20">
      <c r="A10" s="26">
        <v>65963</v>
      </c>
      <c r="B10" s="26" t="s">
        <v>188</v>
      </c>
      <c r="C10" s="26" t="s">
        <v>189</v>
      </c>
      <c r="D10" s="26" t="s">
        <v>74</v>
      </c>
      <c r="E10" s="26" t="s">
        <v>190</v>
      </c>
      <c r="F10" s="26" t="s">
        <v>67</v>
      </c>
      <c r="G10" s="26" t="s">
        <v>210</v>
      </c>
      <c r="H10" s="27">
        <v>43788</v>
      </c>
      <c r="J10" s="27">
        <v>43961</v>
      </c>
      <c r="K10" s="28">
        <v>-1192614</v>
      </c>
      <c r="L10" s="26" t="s">
        <v>212</v>
      </c>
      <c r="M10" s="26" t="s">
        <v>191</v>
      </c>
      <c r="N10" s="26" t="s">
        <v>69</v>
      </c>
      <c r="O10" s="28">
        <v>89</v>
      </c>
      <c r="P10" s="26" t="s">
        <v>205</v>
      </c>
      <c r="Q10" s="26" t="s">
        <v>192</v>
      </c>
      <c r="R10" s="26" t="s">
        <v>88</v>
      </c>
      <c r="S10" s="26" t="s">
        <v>89</v>
      </c>
      <c r="T10" s="26" t="s">
        <v>72</v>
      </c>
    </row>
    <row r="11" spans="1:20">
      <c r="A11" s="26">
        <v>60038</v>
      </c>
      <c r="B11" s="26" t="s">
        <v>119</v>
      </c>
      <c r="C11" s="26" t="s">
        <v>120</v>
      </c>
      <c r="D11" s="26" t="s">
        <v>74</v>
      </c>
      <c r="E11" s="26" t="s">
        <v>121</v>
      </c>
      <c r="F11" s="26" t="s">
        <v>67</v>
      </c>
      <c r="G11" s="26" t="s">
        <v>114</v>
      </c>
      <c r="H11" s="27">
        <v>43404</v>
      </c>
      <c r="J11" s="27">
        <v>43437</v>
      </c>
      <c r="K11" s="28">
        <v>-920352</v>
      </c>
      <c r="L11" s="26" t="s">
        <v>212</v>
      </c>
      <c r="M11" s="26" t="s">
        <v>122</v>
      </c>
      <c r="N11" s="26" t="s">
        <v>69</v>
      </c>
      <c r="O11" s="28">
        <v>484</v>
      </c>
      <c r="P11" s="26" t="s">
        <v>70</v>
      </c>
      <c r="Q11" s="26" t="s">
        <v>77</v>
      </c>
      <c r="R11" s="26" t="s">
        <v>88</v>
      </c>
      <c r="S11" s="26" t="s">
        <v>89</v>
      </c>
      <c r="T11" s="26" t="s">
        <v>72</v>
      </c>
    </row>
    <row r="12" spans="1:20">
      <c r="A12" s="26">
        <v>51038</v>
      </c>
      <c r="B12" s="26" t="s">
        <v>182</v>
      </c>
      <c r="C12" s="26" t="s">
        <v>239</v>
      </c>
      <c r="D12" s="26" t="s">
        <v>74</v>
      </c>
      <c r="E12" s="26" t="s">
        <v>238</v>
      </c>
      <c r="F12" s="26" t="s">
        <v>67</v>
      </c>
      <c r="G12" s="26" t="s">
        <v>237</v>
      </c>
      <c r="H12" s="27">
        <v>43723</v>
      </c>
      <c r="J12" s="27">
        <v>43961</v>
      </c>
      <c r="K12" s="28">
        <v>-104100</v>
      </c>
      <c r="L12" s="26" t="s">
        <v>212</v>
      </c>
      <c r="M12" s="26" t="s">
        <v>236</v>
      </c>
      <c r="N12" s="26" t="s">
        <v>69</v>
      </c>
      <c r="O12" s="28">
        <v>57</v>
      </c>
      <c r="P12" s="26" t="s">
        <v>205</v>
      </c>
      <c r="Q12" s="26" t="s">
        <v>87</v>
      </c>
      <c r="R12" s="26" t="s">
        <v>88</v>
      </c>
      <c r="S12" s="26" t="s">
        <v>89</v>
      </c>
      <c r="T12" s="26" t="s">
        <v>72</v>
      </c>
    </row>
    <row r="13" spans="1:20">
      <c r="A13" s="26">
        <v>4445</v>
      </c>
      <c r="B13" s="26" t="s">
        <v>15</v>
      </c>
      <c r="C13" s="26" t="s">
        <v>235</v>
      </c>
      <c r="D13" s="26" t="s">
        <v>74</v>
      </c>
      <c r="E13" s="26" t="s">
        <v>234</v>
      </c>
      <c r="F13" s="26" t="s">
        <v>67</v>
      </c>
      <c r="G13" s="26" t="s">
        <v>207</v>
      </c>
      <c r="H13" s="27">
        <v>43448</v>
      </c>
      <c r="J13" s="27">
        <v>43953</v>
      </c>
      <c r="K13" s="28">
        <v>-298832</v>
      </c>
      <c r="L13" s="26" t="s">
        <v>212</v>
      </c>
      <c r="M13" s="26" t="s">
        <v>233</v>
      </c>
      <c r="N13" s="26" t="s">
        <v>69</v>
      </c>
      <c r="O13" s="28">
        <v>57</v>
      </c>
      <c r="P13" s="26" t="s">
        <v>205</v>
      </c>
      <c r="Q13" s="26" t="s">
        <v>77</v>
      </c>
      <c r="R13" s="26" t="s">
        <v>88</v>
      </c>
      <c r="S13" s="26" t="s">
        <v>89</v>
      </c>
      <c r="T13" s="26" t="s">
        <v>72</v>
      </c>
    </row>
    <row r="14" spans="1:20">
      <c r="A14" s="26">
        <v>74270</v>
      </c>
      <c r="B14" s="26" t="s">
        <v>199</v>
      </c>
      <c r="C14" s="26" t="s">
        <v>209</v>
      </c>
      <c r="D14" s="26" t="s">
        <v>74</v>
      </c>
      <c r="E14" s="26" t="s">
        <v>208</v>
      </c>
      <c r="F14" s="26" t="s">
        <v>67</v>
      </c>
      <c r="G14" s="26" t="s">
        <v>207</v>
      </c>
      <c r="H14" s="27">
        <v>43822</v>
      </c>
      <c r="J14" s="27">
        <v>43964</v>
      </c>
      <c r="K14" s="28">
        <v>-107100</v>
      </c>
      <c r="L14" s="26" t="s">
        <v>212</v>
      </c>
      <c r="M14" s="26" t="s">
        <v>232</v>
      </c>
      <c r="N14" s="26" t="s">
        <v>69</v>
      </c>
      <c r="O14" s="28">
        <v>57</v>
      </c>
      <c r="P14" s="26" t="s">
        <v>205</v>
      </c>
      <c r="Q14" s="26" t="s">
        <v>77</v>
      </c>
      <c r="R14" s="26" t="s">
        <v>88</v>
      </c>
      <c r="S14" s="26" t="s">
        <v>89</v>
      </c>
      <c r="T14" s="26" t="s">
        <v>72</v>
      </c>
    </row>
    <row r="15" spans="1:20">
      <c r="A15" s="26">
        <v>78654</v>
      </c>
      <c r="B15" s="26" t="s">
        <v>231</v>
      </c>
      <c r="C15" s="26" t="s">
        <v>230</v>
      </c>
      <c r="D15" s="26" t="s">
        <v>213</v>
      </c>
      <c r="E15" s="26" t="s">
        <v>229</v>
      </c>
      <c r="F15" s="26" t="s">
        <v>67</v>
      </c>
      <c r="G15" s="26" t="s">
        <v>228</v>
      </c>
      <c r="H15" s="27">
        <v>43847</v>
      </c>
      <c r="J15" s="27">
        <v>43980</v>
      </c>
      <c r="K15" s="28">
        <v>-54400</v>
      </c>
      <c r="L15" s="26" t="s">
        <v>212</v>
      </c>
      <c r="M15" s="26" t="s">
        <v>227</v>
      </c>
      <c r="N15" s="26" t="s">
        <v>69</v>
      </c>
      <c r="O15" s="28">
        <v>29</v>
      </c>
      <c r="P15" s="26" t="s">
        <v>226</v>
      </c>
      <c r="Q15" s="26" t="s">
        <v>225</v>
      </c>
      <c r="R15" s="26" t="s">
        <v>88</v>
      </c>
      <c r="S15" s="26" t="s">
        <v>89</v>
      </c>
      <c r="T15" s="26" t="s">
        <v>72</v>
      </c>
    </row>
    <row r="16" spans="1:20">
      <c r="A16" s="26">
        <v>72414</v>
      </c>
      <c r="B16" s="26" t="s">
        <v>123</v>
      </c>
      <c r="C16" s="26" t="s">
        <v>124</v>
      </c>
      <c r="D16" s="26" t="s">
        <v>74</v>
      </c>
      <c r="E16" s="26" t="s">
        <v>125</v>
      </c>
      <c r="F16" s="26" t="s">
        <v>67</v>
      </c>
      <c r="G16" s="26" t="s">
        <v>102</v>
      </c>
      <c r="H16" s="27">
        <v>43080</v>
      </c>
      <c r="J16" s="27">
        <v>43192</v>
      </c>
      <c r="K16" s="28">
        <v>-3895574</v>
      </c>
      <c r="L16" s="26" t="s">
        <v>212</v>
      </c>
      <c r="M16" s="26" t="s">
        <v>126</v>
      </c>
      <c r="N16" s="26" t="s">
        <v>69</v>
      </c>
      <c r="O16" s="28">
        <v>742</v>
      </c>
      <c r="P16" s="26" t="s">
        <v>70</v>
      </c>
      <c r="Q16" s="26" t="s">
        <v>104</v>
      </c>
      <c r="R16" s="26" t="s">
        <v>88</v>
      </c>
      <c r="S16" s="26" t="s">
        <v>89</v>
      </c>
      <c r="T16" s="26" t="s">
        <v>72</v>
      </c>
    </row>
    <row r="17" spans="1:20">
      <c r="A17" s="26">
        <v>40423</v>
      </c>
      <c r="B17" s="26" t="s">
        <v>127</v>
      </c>
      <c r="C17" s="26" t="s">
        <v>128</v>
      </c>
      <c r="D17" s="26" t="s">
        <v>74</v>
      </c>
      <c r="E17" s="26" t="s">
        <v>129</v>
      </c>
      <c r="F17" s="26" t="s">
        <v>67</v>
      </c>
      <c r="G17" s="26" t="s">
        <v>130</v>
      </c>
      <c r="H17" s="27">
        <v>43100</v>
      </c>
      <c r="J17" s="27">
        <v>43179</v>
      </c>
      <c r="K17" s="28">
        <v>-141250</v>
      </c>
      <c r="L17" s="26" t="s">
        <v>212</v>
      </c>
      <c r="M17" s="26" t="s">
        <v>131</v>
      </c>
      <c r="N17" s="26" t="s">
        <v>69</v>
      </c>
      <c r="O17" s="28">
        <v>742</v>
      </c>
      <c r="P17" s="26" t="s">
        <v>70</v>
      </c>
      <c r="Q17" s="26" t="s">
        <v>132</v>
      </c>
      <c r="R17" s="26" t="s">
        <v>88</v>
      </c>
      <c r="S17" s="26" t="s">
        <v>89</v>
      </c>
      <c r="T17" s="26" t="s">
        <v>72</v>
      </c>
    </row>
    <row r="18" spans="1:20">
      <c r="A18" s="26">
        <v>40701</v>
      </c>
      <c r="B18" s="26" t="s">
        <v>133</v>
      </c>
      <c r="C18" s="26" t="s">
        <v>128</v>
      </c>
      <c r="D18" s="26" t="s">
        <v>74</v>
      </c>
      <c r="E18" s="26" t="s">
        <v>134</v>
      </c>
      <c r="F18" s="26" t="s">
        <v>67</v>
      </c>
      <c r="G18" s="26" t="s">
        <v>130</v>
      </c>
      <c r="H18" s="27">
        <v>43100</v>
      </c>
      <c r="J18" s="27">
        <v>43179</v>
      </c>
      <c r="K18" s="28">
        <v>-57950</v>
      </c>
      <c r="L18" s="26" t="s">
        <v>212</v>
      </c>
      <c r="M18" s="26" t="s">
        <v>131</v>
      </c>
      <c r="N18" s="26" t="s">
        <v>69</v>
      </c>
      <c r="O18" s="28">
        <v>742</v>
      </c>
      <c r="P18" s="26" t="s">
        <v>70</v>
      </c>
      <c r="Q18" s="26" t="s">
        <v>132</v>
      </c>
      <c r="R18" s="26" t="s">
        <v>88</v>
      </c>
      <c r="S18" s="26" t="s">
        <v>89</v>
      </c>
      <c r="T18" s="26" t="s">
        <v>72</v>
      </c>
    </row>
    <row r="19" spans="1:20">
      <c r="A19" s="26">
        <v>40702</v>
      </c>
      <c r="B19" s="26" t="s">
        <v>135</v>
      </c>
      <c r="C19" s="26" t="s">
        <v>128</v>
      </c>
      <c r="D19" s="26" t="s">
        <v>74</v>
      </c>
      <c r="E19" s="26" t="s">
        <v>136</v>
      </c>
      <c r="F19" s="26" t="s">
        <v>67</v>
      </c>
      <c r="G19" s="26" t="s">
        <v>137</v>
      </c>
      <c r="H19" s="27">
        <v>43100</v>
      </c>
      <c r="J19" s="27">
        <v>43179</v>
      </c>
      <c r="K19" s="28">
        <v>-81400</v>
      </c>
      <c r="L19" s="26" t="s">
        <v>212</v>
      </c>
      <c r="M19" s="26" t="s">
        <v>138</v>
      </c>
      <c r="N19" s="26" t="s">
        <v>69</v>
      </c>
      <c r="O19" s="28">
        <v>742</v>
      </c>
      <c r="P19" s="26" t="s">
        <v>70</v>
      </c>
      <c r="Q19" s="26" t="s">
        <v>132</v>
      </c>
      <c r="R19" s="26" t="s">
        <v>88</v>
      </c>
      <c r="S19" s="26" t="s">
        <v>89</v>
      </c>
      <c r="T19" s="26" t="s">
        <v>72</v>
      </c>
    </row>
    <row r="20" spans="1:20">
      <c r="A20" s="26">
        <v>17956</v>
      </c>
      <c r="B20" s="26" t="s">
        <v>13</v>
      </c>
      <c r="C20" s="26" t="s">
        <v>64</v>
      </c>
      <c r="D20" s="26" t="s">
        <v>65</v>
      </c>
      <c r="E20" s="26" t="s">
        <v>66</v>
      </c>
      <c r="F20" s="26" t="s">
        <v>67</v>
      </c>
      <c r="G20" s="26" t="s">
        <v>224</v>
      </c>
      <c r="H20" s="27">
        <v>43530</v>
      </c>
      <c r="J20" s="27">
        <v>43970</v>
      </c>
      <c r="K20" s="28">
        <v>-299400</v>
      </c>
      <c r="L20" s="26" t="s">
        <v>212</v>
      </c>
      <c r="M20" s="26" t="s">
        <v>68</v>
      </c>
      <c r="N20" s="26" t="s">
        <v>69</v>
      </c>
      <c r="O20" s="28">
        <v>334</v>
      </c>
      <c r="P20" s="26" t="s">
        <v>205</v>
      </c>
      <c r="Q20" s="26" t="s">
        <v>71</v>
      </c>
      <c r="R20" s="26" t="s">
        <v>88</v>
      </c>
      <c r="S20" s="26" t="s">
        <v>89</v>
      </c>
      <c r="T20" s="26" t="s">
        <v>72</v>
      </c>
    </row>
    <row r="21" spans="1:20">
      <c r="A21" s="26">
        <v>5266</v>
      </c>
      <c r="B21" s="26" t="s">
        <v>12</v>
      </c>
      <c r="C21" s="26" t="s">
        <v>73</v>
      </c>
      <c r="D21" s="26" t="s">
        <v>74</v>
      </c>
      <c r="E21" s="26" t="s">
        <v>75</v>
      </c>
      <c r="F21" s="26" t="s">
        <v>67</v>
      </c>
      <c r="G21" s="26" t="s">
        <v>114</v>
      </c>
      <c r="H21" s="27">
        <v>43454</v>
      </c>
      <c r="J21" s="27">
        <v>43955</v>
      </c>
      <c r="K21" s="28">
        <v>-421976</v>
      </c>
      <c r="L21" s="26" t="s">
        <v>212</v>
      </c>
      <c r="M21" s="26" t="s">
        <v>76</v>
      </c>
      <c r="N21" s="26" t="s">
        <v>69</v>
      </c>
      <c r="O21" s="28">
        <v>334</v>
      </c>
      <c r="P21" s="26" t="s">
        <v>205</v>
      </c>
      <c r="Q21" s="26" t="s">
        <v>77</v>
      </c>
      <c r="R21" s="26" t="s">
        <v>88</v>
      </c>
      <c r="S21" s="26" t="s">
        <v>89</v>
      </c>
      <c r="T21" s="26" t="s">
        <v>72</v>
      </c>
    </row>
    <row r="22" spans="1:20">
      <c r="A22" s="26">
        <v>34125</v>
      </c>
      <c r="B22" s="26" t="s">
        <v>78</v>
      </c>
      <c r="C22" s="26" t="s">
        <v>79</v>
      </c>
      <c r="D22" s="26" t="s">
        <v>74</v>
      </c>
      <c r="E22" s="26" t="s">
        <v>80</v>
      </c>
      <c r="F22" s="26" t="s">
        <v>67</v>
      </c>
      <c r="G22" s="26" t="s">
        <v>145</v>
      </c>
      <c r="H22" s="27">
        <v>43621</v>
      </c>
      <c r="J22" s="27">
        <v>43952</v>
      </c>
      <c r="K22" s="28">
        <v>-368400</v>
      </c>
      <c r="L22" s="26" t="s">
        <v>212</v>
      </c>
      <c r="M22" s="26" t="s">
        <v>81</v>
      </c>
      <c r="N22" s="26" t="s">
        <v>69</v>
      </c>
      <c r="O22" s="28">
        <v>242</v>
      </c>
      <c r="P22" s="26" t="s">
        <v>205</v>
      </c>
      <c r="Q22" s="26" t="s">
        <v>77</v>
      </c>
      <c r="R22" s="26" t="s">
        <v>88</v>
      </c>
      <c r="S22" s="26" t="s">
        <v>89</v>
      </c>
      <c r="T22" s="26" t="s">
        <v>72</v>
      </c>
    </row>
    <row r="23" spans="1:20">
      <c r="A23" s="26">
        <v>42057</v>
      </c>
      <c r="B23" s="26" t="s">
        <v>139</v>
      </c>
      <c r="C23" s="26" t="s">
        <v>140</v>
      </c>
      <c r="D23" s="26" t="s">
        <v>74</v>
      </c>
      <c r="E23" s="26" t="s">
        <v>141</v>
      </c>
      <c r="F23" s="26" t="s">
        <v>67</v>
      </c>
      <c r="G23" s="26" t="s">
        <v>114</v>
      </c>
      <c r="H23" s="27">
        <v>43235</v>
      </c>
      <c r="J23" s="27">
        <v>43326</v>
      </c>
      <c r="K23" s="28">
        <v>-304798</v>
      </c>
      <c r="L23" s="26" t="s">
        <v>212</v>
      </c>
      <c r="M23" s="26" t="s">
        <v>142</v>
      </c>
      <c r="N23" s="26" t="s">
        <v>69</v>
      </c>
      <c r="O23" s="28">
        <v>595</v>
      </c>
      <c r="P23" s="26" t="s">
        <v>70</v>
      </c>
      <c r="Q23" s="26" t="s">
        <v>77</v>
      </c>
      <c r="R23" s="26" t="s">
        <v>88</v>
      </c>
      <c r="S23" s="26" t="s">
        <v>89</v>
      </c>
      <c r="T23" s="26" t="s">
        <v>72</v>
      </c>
    </row>
    <row r="24" spans="1:20">
      <c r="A24" s="26">
        <v>43587</v>
      </c>
      <c r="B24" s="26" t="s">
        <v>143</v>
      </c>
      <c r="C24" s="26" t="s">
        <v>140</v>
      </c>
      <c r="D24" s="26" t="s">
        <v>65</v>
      </c>
      <c r="E24" s="26" t="s">
        <v>144</v>
      </c>
      <c r="F24" s="26" t="s">
        <v>67</v>
      </c>
      <c r="G24" s="26" t="s">
        <v>145</v>
      </c>
      <c r="H24" s="27">
        <v>43235</v>
      </c>
      <c r="J24" s="27">
        <v>43326</v>
      </c>
      <c r="K24" s="28">
        <v>-100900</v>
      </c>
      <c r="L24" s="26" t="s">
        <v>212</v>
      </c>
      <c r="M24" s="26" t="s">
        <v>146</v>
      </c>
      <c r="N24" s="26" t="s">
        <v>69</v>
      </c>
      <c r="O24" s="28">
        <v>595</v>
      </c>
      <c r="P24" s="26" t="s">
        <v>70</v>
      </c>
      <c r="Q24" s="26" t="s">
        <v>77</v>
      </c>
      <c r="R24" s="26" t="s">
        <v>88</v>
      </c>
      <c r="S24" s="26" t="s">
        <v>89</v>
      </c>
      <c r="T24" s="26" t="s">
        <v>72</v>
      </c>
    </row>
    <row r="25" spans="1:20">
      <c r="A25" s="26">
        <v>74644</v>
      </c>
      <c r="B25" s="26" t="s">
        <v>147</v>
      </c>
      <c r="C25" s="26" t="s">
        <v>148</v>
      </c>
      <c r="D25" s="26" t="s">
        <v>74</v>
      </c>
      <c r="E25" s="26" t="s">
        <v>149</v>
      </c>
      <c r="F25" s="26" t="s">
        <v>67</v>
      </c>
      <c r="G25" s="26" t="s">
        <v>150</v>
      </c>
      <c r="H25" s="27">
        <v>43235</v>
      </c>
      <c r="J25" s="27">
        <v>43326</v>
      </c>
      <c r="K25" s="28">
        <v>-1985729</v>
      </c>
      <c r="L25" s="26" t="s">
        <v>212</v>
      </c>
      <c r="M25" s="26" t="s">
        <v>151</v>
      </c>
      <c r="N25" s="26" t="s">
        <v>69</v>
      </c>
      <c r="O25" s="28">
        <v>595</v>
      </c>
      <c r="P25" s="26" t="s">
        <v>70</v>
      </c>
      <c r="Q25" s="26" t="s">
        <v>152</v>
      </c>
      <c r="R25" s="26" t="s">
        <v>88</v>
      </c>
      <c r="S25" s="26" t="s">
        <v>89</v>
      </c>
      <c r="T25" s="26" t="s">
        <v>72</v>
      </c>
    </row>
    <row r="26" spans="1:20">
      <c r="A26" s="26">
        <v>74716</v>
      </c>
      <c r="B26" s="26" t="s">
        <v>153</v>
      </c>
      <c r="C26" s="26" t="s">
        <v>154</v>
      </c>
      <c r="D26" s="26" t="s">
        <v>74</v>
      </c>
      <c r="E26" s="26" t="s">
        <v>155</v>
      </c>
      <c r="F26" s="26" t="s">
        <v>67</v>
      </c>
      <c r="G26" s="26" t="s">
        <v>156</v>
      </c>
      <c r="H26" s="27">
        <v>43235</v>
      </c>
      <c r="J26" s="27">
        <v>43445</v>
      </c>
      <c r="K26" s="28">
        <v>-1583516</v>
      </c>
      <c r="L26" s="26" t="s">
        <v>212</v>
      </c>
      <c r="M26" s="26" t="s">
        <v>157</v>
      </c>
      <c r="N26" s="26" t="s">
        <v>69</v>
      </c>
      <c r="O26" s="28">
        <v>595</v>
      </c>
      <c r="P26" s="26" t="s">
        <v>70</v>
      </c>
      <c r="Q26" s="26" t="s">
        <v>158</v>
      </c>
      <c r="R26" s="26" t="s">
        <v>88</v>
      </c>
      <c r="S26" s="26" t="s">
        <v>89</v>
      </c>
      <c r="T26" s="26" t="s">
        <v>72</v>
      </c>
    </row>
    <row r="27" spans="1:20">
      <c r="A27" s="26">
        <v>77423</v>
      </c>
      <c r="B27" s="26" t="s">
        <v>116</v>
      </c>
      <c r="C27" s="26" t="s">
        <v>216</v>
      </c>
      <c r="D27" s="26" t="s">
        <v>74</v>
      </c>
      <c r="E27" s="26" t="s">
        <v>159</v>
      </c>
      <c r="F27" s="26" t="s">
        <v>160</v>
      </c>
      <c r="G27" s="26" t="s">
        <v>108</v>
      </c>
      <c r="H27" s="27">
        <v>43588</v>
      </c>
      <c r="J27" s="27">
        <v>43635</v>
      </c>
      <c r="K27" s="28">
        <v>-4627454</v>
      </c>
      <c r="L27" s="26" t="s">
        <v>212</v>
      </c>
      <c r="M27" s="26" t="s">
        <v>215</v>
      </c>
      <c r="N27" s="26" t="s">
        <v>69</v>
      </c>
      <c r="O27" s="28">
        <v>286</v>
      </c>
      <c r="P27" s="26" t="s">
        <v>161</v>
      </c>
      <c r="Q27" s="26" t="s">
        <v>162</v>
      </c>
      <c r="R27" s="26" t="s">
        <v>88</v>
      </c>
      <c r="S27" s="26" t="s">
        <v>89</v>
      </c>
      <c r="T27" s="26" t="s">
        <v>72</v>
      </c>
    </row>
    <row r="28" spans="1:20">
      <c r="A28" s="26">
        <v>74644</v>
      </c>
      <c r="B28" s="26" t="s">
        <v>147</v>
      </c>
      <c r="C28" s="26" t="s">
        <v>214</v>
      </c>
      <c r="D28" s="26" t="s">
        <v>213</v>
      </c>
      <c r="E28" s="26" t="s">
        <v>163</v>
      </c>
      <c r="F28" s="26" t="s">
        <v>160</v>
      </c>
      <c r="G28" s="26" t="s">
        <v>150</v>
      </c>
      <c r="H28" s="27">
        <v>43588</v>
      </c>
      <c r="J28" s="27">
        <v>43635</v>
      </c>
      <c r="K28" s="28">
        <v>-14800</v>
      </c>
      <c r="L28" s="26" t="s">
        <v>212</v>
      </c>
      <c r="M28" s="26" t="s">
        <v>211</v>
      </c>
      <c r="N28" s="26" t="s">
        <v>69</v>
      </c>
      <c r="O28" s="28">
        <v>286</v>
      </c>
      <c r="P28" s="26" t="s">
        <v>161</v>
      </c>
      <c r="Q28" s="26" t="s">
        <v>162</v>
      </c>
      <c r="R28" s="26" t="s">
        <v>88</v>
      </c>
      <c r="S28" s="26" t="s">
        <v>89</v>
      </c>
      <c r="T28" s="26" t="s">
        <v>72</v>
      </c>
    </row>
    <row r="29" spans="1:20">
      <c r="A29" s="26" t="s">
        <v>223</v>
      </c>
      <c r="B29" s="26" t="s">
        <v>223</v>
      </c>
      <c r="C29" s="26" t="s">
        <v>222</v>
      </c>
      <c r="D29" s="26" t="s">
        <v>74</v>
      </c>
      <c r="E29" s="26" t="s">
        <v>221</v>
      </c>
      <c r="F29" s="26" t="s">
        <v>220</v>
      </c>
      <c r="G29" s="26" t="s">
        <v>219</v>
      </c>
      <c r="H29" s="27">
        <v>43980</v>
      </c>
      <c r="J29" s="27">
        <v>43980</v>
      </c>
      <c r="K29" s="28">
        <v>19642695</v>
      </c>
      <c r="L29" s="26" t="s">
        <v>212</v>
      </c>
      <c r="M29" s="26" t="s">
        <v>218</v>
      </c>
      <c r="N29" s="26" t="s">
        <v>167</v>
      </c>
      <c r="O29" s="28">
        <v>1</v>
      </c>
      <c r="P29" s="26" t="s">
        <v>217</v>
      </c>
      <c r="Q29" s="26" t="s">
        <v>174</v>
      </c>
      <c r="R29" s="26" t="s">
        <v>88</v>
      </c>
      <c r="S29" s="26" t="s">
        <v>89</v>
      </c>
      <c r="T29" s="26" t="s">
        <v>72</v>
      </c>
    </row>
    <row r="42" spans="1:20">
      <c r="A42" s="25" t="s">
        <v>45</v>
      </c>
      <c r="B42" s="25" t="s">
        <v>45</v>
      </c>
      <c r="C42" s="25" t="s">
        <v>46</v>
      </c>
      <c r="D42" s="25" t="s">
        <v>47</v>
      </c>
      <c r="E42" s="25" t="s">
        <v>48</v>
      </c>
      <c r="F42" s="25" t="s">
        <v>49</v>
      </c>
      <c r="G42" s="25" t="s">
        <v>50</v>
      </c>
      <c r="H42" s="25" t="s">
        <v>51</v>
      </c>
      <c r="I42" s="25" t="s">
        <v>52</v>
      </c>
      <c r="J42" s="25" t="s">
        <v>53</v>
      </c>
      <c r="K42" s="25" t="s">
        <v>54</v>
      </c>
      <c r="L42" s="25" t="s">
        <v>55</v>
      </c>
      <c r="M42" s="25" t="s">
        <v>56</v>
      </c>
      <c r="N42" s="25" t="s">
        <v>57</v>
      </c>
      <c r="O42" s="25" t="s">
        <v>58</v>
      </c>
      <c r="P42" s="25" t="s">
        <v>59</v>
      </c>
      <c r="Q42" s="25" t="s">
        <v>60</v>
      </c>
      <c r="R42" s="25" t="s">
        <v>61</v>
      </c>
      <c r="S42" s="25" t="s">
        <v>62</v>
      </c>
      <c r="T42" s="25" t="s">
        <v>63</v>
      </c>
    </row>
    <row r="43" spans="1:20">
      <c r="A43" s="26">
        <v>74644</v>
      </c>
      <c r="B43" s="26" t="s">
        <v>147</v>
      </c>
      <c r="C43" s="26" t="s">
        <v>164</v>
      </c>
      <c r="D43" s="26" t="s">
        <v>165</v>
      </c>
      <c r="E43" s="26" t="s">
        <v>163</v>
      </c>
      <c r="F43" s="26" t="s">
        <v>160</v>
      </c>
      <c r="G43" s="26" t="s">
        <v>150</v>
      </c>
      <c r="H43" s="27">
        <v>43588</v>
      </c>
      <c r="J43" s="27">
        <v>43635</v>
      </c>
      <c r="K43" s="28">
        <v>14800</v>
      </c>
      <c r="L43" s="26" t="s">
        <v>163</v>
      </c>
      <c r="M43" s="26" t="s">
        <v>166</v>
      </c>
      <c r="N43" s="26" t="s">
        <v>167</v>
      </c>
      <c r="O43" s="28">
        <v>47</v>
      </c>
      <c r="P43" s="26" t="s">
        <v>161</v>
      </c>
      <c r="Q43" s="26" t="s">
        <v>162</v>
      </c>
      <c r="R43" s="26" t="s">
        <v>88</v>
      </c>
      <c r="S43" s="26" t="s">
        <v>89</v>
      </c>
      <c r="T43" s="26" t="s">
        <v>72</v>
      </c>
    </row>
    <row r="44" spans="1:20">
      <c r="A44" s="26">
        <v>74644</v>
      </c>
      <c r="B44" s="26" t="s">
        <v>147</v>
      </c>
      <c r="C44" s="26" t="s">
        <v>148</v>
      </c>
      <c r="D44" s="26" t="s">
        <v>165</v>
      </c>
      <c r="E44" s="26" t="s">
        <v>149</v>
      </c>
      <c r="F44" s="26" t="s">
        <v>67</v>
      </c>
      <c r="G44" s="26" t="s">
        <v>150</v>
      </c>
      <c r="H44" s="27">
        <v>43235</v>
      </c>
      <c r="J44" s="27">
        <v>43326</v>
      </c>
      <c r="K44" s="28">
        <v>-14800</v>
      </c>
      <c r="L44" s="26" t="s">
        <v>163</v>
      </c>
      <c r="M44" s="26" t="s">
        <v>168</v>
      </c>
      <c r="N44" s="26" t="s">
        <v>69</v>
      </c>
      <c r="O44" s="28">
        <v>239</v>
      </c>
      <c r="P44" s="26" t="s">
        <v>70</v>
      </c>
      <c r="Q44" s="26" t="s">
        <v>152</v>
      </c>
      <c r="R44" s="26" t="s">
        <v>88</v>
      </c>
      <c r="S44" s="26" t="s">
        <v>89</v>
      </c>
      <c r="T44" s="26" t="s">
        <v>72</v>
      </c>
    </row>
    <row r="45" spans="1:20">
      <c r="A45" s="26">
        <v>74716</v>
      </c>
      <c r="B45" s="26" t="s">
        <v>153</v>
      </c>
      <c r="C45" s="26" t="s">
        <v>164</v>
      </c>
      <c r="D45" s="26" t="s">
        <v>165</v>
      </c>
      <c r="E45" s="26" t="s">
        <v>169</v>
      </c>
      <c r="F45" s="26" t="s">
        <v>160</v>
      </c>
      <c r="G45" s="26" t="s">
        <v>156</v>
      </c>
      <c r="H45" s="27">
        <v>43588</v>
      </c>
      <c r="J45" s="27">
        <v>43635</v>
      </c>
      <c r="K45" s="28">
        <v>16359</v>
      </c>
      <c r="L45" s="26" t="s">
        <v>169</v>
      </c>
      <c r="M45" s="26" t="s">
        <v>170</v>
      </c>
      <c r="N45" s="26" t="s">
        <v>167</v>
      </c>
      <c r="O45" s="28">
        <v>47</v>
      </c>
      <c r="P45" s="26" t="s">
        <v>161</v>
      </c>
      <c r="Q45" s="26" t="s">
        <v>162</v>
      </c>
      <c r="R45" s="26" t="s">
        <v>88</v>
      </c>
      <c r="S45" s="26" t="s">
        <v>89</v>
      </c>
      <c r="T45" s="26" t="s">
        <v>72</v>
      </c>
    </row>
    <row r="46" spans="1:20">
      <c r="A46" s="26">
        <v>74716</v>
      </c>
      <c r="B46" s="26" t="s">
        <v>153</v>
      </c>
      <c r="C46" s="26" t="s">
        <v>154</v>
      </c>
      <c r="D46" s="26" t="s">
        <v>165</v>
      </c>
      <c r="E46" s="26" t="s">
        <v>155</v>
      </c>
      <c r="F46" s="26" t="s">
        <v>67</v>
      </c>
      <c r="G46" s="26" t="s">
        <v>156</v>
      </c>
      <c r="H46" s="27">
        <v>43235</v>
      </c>
      <c r="J46" s="27">
        <v>43445</v>
      </c>
      <c r="K46" s="28">
        <v>-16359</v>
      </c>
      <c r="L46" s="26" t="s">
        <v>169</v>
      </c>
      <c r="M46" s="26" t="s">
        <v>171</v>
      </c>
      <c r="N46" s="26" t="s">
        <v>69</v>
      </c>
      <c r="O46" s="28">
        <v>234</v>
      </c>
      <c r="P46" s="26" t="s">
        <v>70</v>
      </c>
      <c r="Q46" s="26" t="s">
        <v>158</v>
      </c>
      <c r="R46" s="26" t="s">
        <v>88</v>
      </c>
      <c r="S46" s="26" t="s">
        <v>89</v>
      </c>
      <c r="T46" s="26" t="s">
        <v>72</v>
      </c>
    </row>
    <row r="47" spans="1:20">
      <c r="A47" s="26">
        <v>77423</v>
      </c>
      <c r="B47" s="26" t="s">
        <v>116</v>
      </c>
      <c r="C47" s="26" t="s">
        <v>117</v>
      </c>
      <c r="D47" s="26" t="s">
        <v>165</v>
      </c>
      <c r="E47" s="26" t="s">
        <v>118</v>
      </c>
      <c r="F47" s="26" t="s">
        <v>67</v>
      </c>
      <c r="G47" s="26" t="s">
        <v>108</v>
      </c>
      <c r="H47" s="27">
        <v>43343</v>
      </c>
      <c r="J47" s="27">
        <v>43451</v>
      </c>
      <c r="K47" s="28">
        <v>-4627454</v>
      </c>
      <c r="L47" s="26" t="s">
        <v>159</v>
      </c>
      <c r="M47" s="26" t="s">
        <v>172</v>
      </c>
      <c r="N47" s="26" t="s">
        <v>69</v>
      </c>
      <c r="O47" s="28">
        <v>165</v>
      </c>
      <c r="P47" s="26" t="s">
        <v>70</v>
      </c>
      <c r="Q47" s="26" t="s">
        <v>110</v>
      </c>
      <c r="R47" s="26" t="s">
        <v>88</v>
      </c>
      <c r="S47" s="26" t="s">
        <v>89</v>
      </c>
      <c r="T47" s="26" t="s">
        <v>72</v>
      </c>
    </row>
    <row r="48" spans="1:20">
      <c r="A48" s="26">
        <v>77423</v>
      </c>
      <c r="B48" s="26" t="s">
        <v>116</v>
      </c>
      <c r="C48" s="26" t="s">
        <v>164</v>
      </c>
      <c r="D48" s="26" t="s">
        <v>165</v>
      </c>
      <c r="E48" s="26" t="s">
        <v>159</v>
      </c>
      <c r="F48" s="26" t="s">
        <v>160</v>
      </c>
      <c r="G48" s="26" t="s">
        <v>108</v>
      </c>
      <c r="H48" s="27">
        <v>43588</v>
      </c>
      <c r="J48" s="27">
        <v>43635</v>
      </c>
      <c r="K48" s="28">
        <v>4627454</v>
      </c>
      <c r="L48" s="26" t="s">
        <v>159</v>
      </c>
      <c r="M48" s="26" t="s">
        <v>166</v>
      </c>
      <c r="N48" s="26" t="s">
        <v>167</v>
      </c>
      <c r="O48" s="28">
        <v>47</v>
      </c>
      <c r="P48" s="26" t="s">
        <v>161</v>
      </c>
      <c r="Q48" s="26" t="s">
        <v>162</v>
      </c>
      <c r="R48" s="26" t="s">
        <v>88</v>
      </c>
      <c r="S48" s="26" t="s">
        <v>89</v>
      </c>
      <c r="T48" s="26" t="s">
        <v>72</v>
      </c>
    </row>
  </sheetData>
  <autoFilter ref="A1:T28" xr:uid="{CA977AB5-51EB-4BD6-BDB7-5D236A0EAEA3}">
    <sortState xmlns:xlrd2="http://schemas.microsoft.com/office/spreadsheetml/2017/richdata2" ref="A2:T28">
      <sortCondition descending="1" ref="L1:L28"/>
    </sortState>
  </autoFilter>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B0E0F-F7D6-41F4-8726-FC33B1DB9744}">
  <dimension ref="A1:J59"/>
  <sheetViews>
    <sheetView workbookViewId="0"/>
  </sheetViews>
  <sheetFormatPr baseColWidth="10" defaultRowHeight="14.25"/>
  <cols>
    <col min="1" max="10" width="12.140625" style="47" customWidth="1"/>
    <col min="11" max="16384" width="11.42578125" style="47"/>
  </cols>
  <sheetData>
    <row r="1" spans="1:10">
      <c r="A1" s="47" t="s">
        <v>240</v>
      </c>
      <c r="B1" s="47" t="s">
        <v>241</v>
      </c>
      <c r="C1" s="47" t="s">
        <v>240</v>
      </c>
      <c r="D1" s="47" t="s">
        <v>242</v>
      </c>
      <c r="E1" s="47" t="s">
        <v>243</v>
      </c>
      <c r="F1" s="47" t="s">
        <v>244</v>
      </c>
      <c r="G1" s="47" t="s">
        <v>245</v>
      </c>
      <c r="H1" s="47" t="s">
        <v>246</v>
      </c>
      <c r="I1" s="47" t="s">
        <v>247</v>
      </c>
      <c r="J1" s="47" t="s">
        <v>248</v>
      </c>
    </row>
    <row r="2" spans="1:10">
      <c r="A2" s="47">
        <v>17292</v>
      </c>
      <c r="B2" s="47" t="s">
        <v>360</v>
      </c>
      <c r="C2" s="47" t="s">
        <v>16</v>
      </c>
      <c r="D2" s="48">
        <v>43943</v>
      </c>
      <c r="E2" s="48">
        <v>43943</v>
      </c>
      <c r="F2" s="47" t="s">
        <v>316</v>
      </c>
      <c r="G2" s="47" t="s">
        <v>359</v>
      </c>
      <c r="H2" s="47">
        <v>21</v>
      </c>
      <c r="I2" s="47" t="s">
        <v>267</v>
      </c>
      <c r="J2" s="47" t="s">
        <v>358</v>
      </c>
    </row>
    <row r="3" spans="1:10">
      <c r="A3" s="47">
        <v>60440</v>
      </c>
      <c r="B3" s="47" t="s">
        <v>357</v>
      </c>
      <c r="C3" s="47" t="s">
        <v>269</v>
      </c>
      <c r="D3" s="48">
        <v>43929</v>
      </c>
      <c r="E3" s="48">
        <v>43929</v>
      </c>
      <c r="F3" s="47" t="s">
        <v>316</v>
      </c>
      <c r="G3" s="47" t="s">
        <v>356</v>
      </c>
      <c r="H3" s="47">
        <v>16</v>
      </c>
      <c r="I3" s="47" t="s">
        <v>251</v>
      </c>
      <c r="J3" s="47" t="s">
        <v>355</v>
      </c>
    </row>
    <row r="4" spans="1:10">
      <c r="A4" s="47">
        <v>75778</v>
      </c>
      <c r="B4" s="47" t="s">
        <v>354</v>
      </c>
      <c r="C4" s="47" t="s">
        <v>200</v>
      </c>
      <c r="D4" s="48">
        <v>43913</v>
      </c>
      <c r="E4" s="48">
        <v>43892</v>
      </c>
      <c r="F4" s="47" t="s">
        <v>316</v>
      </c>
      <c r="G4" s="47" t="s">
        <v>346</v>
      </c>
      <c r="H4" s="47">
        <v>17</v>
      </c>
      <c r="I4" s="47" t="s">
        <v>353</v>
      </c>
      <c r="J4" s="47" t="s">
        <v>352</v>
      </c>
    </row>
    <row r="5" spans="1:10">
      <c r="A5" s="47">
        <v>79185</v>
      </c>
      <c r="B5" s="47" t="s">
        <v>351</v>
      </c>
      <c r="C5" s="47" t="s">
        <v>201</v>
      </c>
      <c r="D5" s="48">
        <v>43895</v>
      </c>
      <c r="E5" s="48">
        <v>43895</v>
      </c>
      <c r="F5" s="47" t="s">
        <v>316</v>
      </c>
      <c r="G5" s="47" t="s">
        <v>253</v>
      </c>
      <c r="H5" s="47">
        <v>49</v>
      </c>
      <c r="I5" s="47" t="s">
        <v>254</v>
      </c>
      <c r="J5" s="47" t="s">
        <v>350</v>
      </c>
    </row>
    <row r="6" spans="1:10">
      <c r="A6" s="47">
        <v>79233</v>
      </c>
      <c r="B6" s="47" t="s">
        <v>349</v>
      </c>
      <c r="C6" s="47" t="s">
        <v>202</v>
      </c>
      <c r="D6" s="48">
        <v>43895</v>
      </c>
      <c r="E6" s="48">
        <v>43895</v>
      </c>
      <c r="F6" s="47" t="s">
        <v>316</v>
      </c>
      <c r="G6" s="47" t="s">
        <v>253</v>
      </c>
      <c r="H6" s="47">
        <v>49</v>
      </c>
      <c r="I6" s="47" t="s">
        <v>254</v>
      </c>
      <c r="J6" s="47" t="s">
        <v>348</v>
      </c>
    </row>
    <row r="7" spans="1:10">
      <c r="A7" s="47">
        <v>50940</v>
      </c>
      <c r="B7" s="47" t="s">
        <v>347</v>
      </c>
      <c r="C7" s="47" t="s">
        <v>181</v>
      </c>
      <c r="D7" s="48">
        <v>43883</v>
      </c>
      <c r="E7" s="48">
        <v>43864</v>
      </c>
      <c r="F7" s="47" t="s">
        <v>316</v>
      </c>
      <c r="G7" s="47" t="s">
        <v>346</v>
      </c>
      <c r="H7" s="47">
        <v>21</v>
      </c>
      <c r="I7" s="47" t="s">
        <v>267</v>
      </c>
      <c r="J7" s="47" t="s">
        <v>345</v>
      </c>
    </row>
    <row r="8" spans="1:10">
      <c r="A8" s="47">
        <v>17292</v>
      </c>
      <c r="B8" s="47" t="s">
        <v>249</v>
      </c>
      <c r="C8" s="47" t="s">
        <v>16</v>
      </c>
      <c r="D8" s="48">
        <v>43868</v>
      </c>
      <c r="E8" s="48">
        <v>43868</v>
      </c>
      <c r="F8" s="47" t="s">
        <v>316</v>
      </c>
      <c r="G8" s="47" t="s">
        <v>250</v>
      </c>
      <c r="H8" s="47">
        <v>16</v>
      </c>
      <c r="I8" s="47" t="s">
        <v>251</v>
      </c>
      <c r="J8" s="47" t="s">
        <v>344</v>
      </c>
    </row>
    <row r="9" spans="1:10">
      <c r="A9" s="47">
        <v>34073</v>
      </c>
      <c r="B9" s="47" t="s">
        <v>252</v>
      </c>
      <c r="C9" s="47" t="s">
        <v>178</v>
      </c>
      <c r="D9" s="48">
        <v>43865</v>
      </c>
      <c r="E9" s="48">
        <v>43864</v>
      </c>
      <c r="F9" s="47" t="s">
        <v>316</v>
      </c>
      <c r="G9" s="47" t="s">
        <v>253</v>
      </c>
      <c r="H9" s="47">
        <v>49</v>
      </c>
      <c r="I9" s="47" t="s">
        <v>254</v>
      </c>
      <c r="J9" s="47" t="s">
        <v>343</v>
      </c>
    </row>
    <row r="10" spans="1:10">
      <c r="A10" s="47">
        <v>29656</v>
      </c>
      <c r="B10" s="47" t="s">
        <v>255</v>
      </c>
      <c r="C10" s="47" t="s">
        <v>173</v>
      </c>
      <c r="D10" s="48">
        <v>43865</v>
      </c>
      <c r="E10" s="48">
        <v>43864</v>
      </c>
      <c r="F10" s="47" t="s">
        <v>316</v>
      </c>
      <c r="G10" s="47" t="s">
        <v>253</v>
      </c>
      <c r="H10" s="47">
        <v>49</v>
      </c>
      <c r="I10" s="47" t="s">
        <v>254</v>
      </c>
      <c r="J10" s="47" t="s">
        <v>342</v>
      </c>
    </row>
    <row r="11" spans="1:10">
      <c r="A11" s="47">
        <v>50156</v>
      </c>
      <c r="B11" s="47" t="s">
        <v>256</v>
      </c>
      <c r="C11" s="47" t="s">
        <v>180</v>
      </c>
      <c r="D11" s="48">
        <v>43864</v>
      </c>
      <c r="E11" s="48">
        <v>43864</v>
      </c>
      <c r="F11" s="47" t="s">
        <v>316</v>
      </c>
      <c r="G11" s="47" t="s">
        <v>253</v>
      </c>
      <c r="H11" s="47">
        <v>49</v>
      </c>
      <c r="I11" s="47" t="s">
        <v>254</v>
      </c>
      <c r="J11" s="47" t="s">
        <v>341</v>
      </c>
    </row>
    <row r="12" spans="1:10">
      <c r="A12" s="47">
        <v>72471</v>
      </c>
      <c r="B12" s="47" t="s">
        <v>257</v>
      </c>
      <c r="C12" s="47" t="s">
        <v>194</v>
      </c>
      <c r="D12" s="48">
        <v>43864</v>
      </c>
      <c r="E12" s="48">
        <v>43864</v>
      </c>
      <c r="F12" s="47" t="s">
        <v>316</v>
      </c>
      <c r="G12" s="47" t="s">
        <v>253</v>
      </c>
      <c r="H12" s="47">
        <v>49</v>
      </c>
      <c r="I12" s="47" t="s">
        <v>254</v>
      </c>
      <c r="J12" s="47" t="s">
        <v>341</v>
      </c>
    </row>
    <row r="13" spans="1:10">
      <c r="A13" s="47">
        <v>72869</v>
      </c>
      <c r="B13" s="47" t="s">
        <v>258</v>
      </c>
      <c r="C13" s="47" t="s">
        <v>195</v>
      </c>
      <c r="D13" s="48">
        <v>43864</v>
      </c>
      <c r="E13" s="48">
        <v>43864</v>
      </c>
      <c r="F13" s="47" t="s">
        <v>316</v>
      </c>
      <c r="G13" s="47" t="s">
        <v>253</v>
      </c>
      <c r="H13" s="47">
        <v>49</v>
      </c>
      <c r="I13" s="47" t="s">
        <v>254</v>
      </c>
      <c r="J13" s="47" t="s">
        <v>341</v>
      </c>
    </row>
    <row r="14" spans="1:10">
      <c r="A14" s="47">
        <v>31781</v>
      </c>
      <c r="B14" s="47" t="s">
        <v>259</v>
      </c>
      <c r="C14" s="47" t="s">
        <v>177</v>
      </c>
      <c r="D14" s="48">
        <v>43864</v>
      </c>
      <c r="E14" s="48">
        <v>43864</v>
      </c>
      <c r="F14" s="47" t="s">
        <v>316</v>
      </c>
      <c r="G14" s="47" t="s">
        <v>253</v>
      </c>
      <c r="H14" s="47">
        <v>49</v>
      </c>
      <c r="I14" s="47" t="s">
        <v>254</v>
      </c>
      <c r="J14" s="47" t="s">
        <v>340</v>
      </c>
    </row>
    <row r="15" spans="1:10">
      <c r="A15" s="47">
        <v>52435</v>
      </c>
      <c r="B15" s="47" t="s">
        <v>260</v>
      </c>
      <c r="C15" s="47" t="s">
        <v>261</v>
      </c>
      <c r="D15" s="48">
        <v>43864</v>
      </c>
      <c r="E15" s="48">
        <v>43864</v>
      </c>
      <c r="F15" s="47" t="s">
        <v>316</v>
      </c>
      <c r="G15" s="47" t="s">
        <v>253</v>
      </c>
      <c r="H15" s="47">
        <v>49</v>
      </c>
      <c r="I15" s="47" t="s">
        <v>254</v>
      </c>
      <c r="J15" s="47" t="s">
        <v>339</v>
      </c>
    </row>
    <row r="16" spans="1:10">
      <c r="A16" s="47">
        <v>58310</v>
      </c>
      <c r="B16" s="47" t="s">
        <v>262</v>
      </c>
      <c r="C16" s="47" t="s">
        <v>263</v>
      </c>
      <c r="D16" s="48">
        <v>43864</v>
      </c>
      <c r="E16" s="48">
        <v>43864</v>
      </c>
      <c r="F16" s="47" t="s">
        <v>316</v>
      </c>
      <c r="G16" s="47" t="s">
        <v>253</v>
      </c>
      <c r="H16" s="47">
        <v>49</v>
      </c>
      <c r="I16" s="47" t="s">
        <v>254</v>
      </c>
      <c r="J16" s="47" t="s">
        <v>339</v>
      </c>
    </row>
    <row r="17" spans="1:10">
      <c r="A17" s="47">
        <v>49994</v>
      </c>
      <c r="B17" s="47" t="s">
        <v>264</v>
      </c>
      <c r="C17" s="47" t="s">
        <v>265</v>
      </c>
      <c r="D17" s="48">
        <v>43864</v>
      </c>
      <c r="E17" s="48">
        <v>43864</v>
      </c>
      <c r="F17" s="47" t="s">
        <v>316</v>
      </c>
      <c r="G17" s="47" t="s">
        <v>253</v>
      </c>
      <c r="H17" s="47">
        <v>49</v>
      </c>
      <c r="I17" s="47" t="s">
        <v>254</v>
      </c>
      <c r="J17" s="47" t="s">
        <v>339</v>
      </c>
    </row>
    <row r="18" spans="1:10">
      <c r="A18" s="47">
        <v>48179</v>
      </c>
      <c r="B18" s="47" t="s">
        <v>266</v>
      </c>
      <c r="C18" s="47" t="s">
        <v>196</v>
      </c>
      <c r="D18" s="48">
        <v>43843</v>
      </c>
      <c r="E18" s="48">
        <v>43843</v>
      </c>
      <c r="F18" s="47" t="s">
        <v>316</v>
      </c>
      <c r="G18" s="47" t="s">
        <v>253</v>
      </c>
      <c r="H18" s="47">
        <v>21</v>
      </c>
      <c r="I18" s="47" t="s">
        <v>267</v>
      </c>
      <c r="J18" s="47" t="s">
        <v>338</v>
      </c>
    </row>
    <row r="19" spans="1:10">
      <c r="A19" s="47">
        <v>60440</v>
      </c>
      <c r="B19" s="47" t="s">
        <v>268</v>
      </c>
      <c r="C19" s="47" t="s">
        <v>269</v>
      </c>
      <c r="D19" s="48">
        <v>43840</v>
      </c>
      <c r="E19" s="48">
        <v>43840</v>
      </c>
      <c r="F19" s="47" t="s">
        <v>316</v>
      </c>
      <c r="G19" s="47" t="s">
        <v>270</v>
      </c>
      <c r="H19" s="47">
        <v>49</v>
      </c>
      <c r="I19" s="47" t="s">
        <v>254</v>
      </c>
      <c r="J19" s="47" t="s">
        <v>337</v>
      </c>
    </row>
    <row r="20" spans="1:10">
      <c r="A20" s="47">
        <v>55077</v>
      </c>
      <c r="B20" s="47" t="s">
        <v>271</v>
      </c>
      <c r="C20" s="47" t="s">
        <v>183</v>
      </c>
      <c r="D20" s="48">
        <v>43833</v>
      </c>
      <c r="E20" s="48">
        <v>43833</v>
      </c>
      <c r="F20" s="47" t="s">
        <v>316</v>
      </c>
      <c r="G20" s="47" t="s">
        <v>253</v>
      </c>
      <c r="H20" s="47">
        <v>49</v>
      </c>
      <c r="I20" s="47" t="s">
        <v>254</v>
      </c>
      <c r="J20" s="47" t="s">
        <v>336</v>
      </c>
    </row>
    <row r="21" spans="1:10">
      <c r="A21" s="47">
        <v>36722</v>
      </c>
      <c r="B21" s="47" t="s">
        <v>272</v>
      </c>
      <c r="C21" s="47" t="s">
        <v>179</v>
      </c>
      <c r="D21" s="48">
        <v>43818</v>
      </c>
      <c r="E21" s="48">
        <v>43818</v>
      </c>
      <c r="F21" s="47" t="s">
        <v>316</v>
      </c>
      <c r="G21" s="47" t="s">
        <v>253</v>
      </c>
      <c r="H21" s="47">
        <v>49</v>
      </c>
      <c r="I21" s="47" t="s">
        <v>254</v>
      </c>
      <c r="J21" s="47" t="s">
        <v>335</v>
      </c>
    </row>
    <row r="22" spans="1:10">
      <c r="A22" s="47">
        <v>34073</v>
      </c>
      <c r="B22" s="47" t="s">
        <v>273</v>
      </c>
      <c r="C22" s="47" t="s">
        <v>178</v>
      </c>
      <c r="D22" s="48">
        <v>43787</v>
      </c>
      <c r="E22" s="48">
        <v>43787</v>
      </c>
      <c r="F22" s="47" t="s">
        <v>316</v>
      </c>
      <c r="G22" s="47" t="s">
        <v>253</v>
      </c>
      <c r="H22" s="47">
        <v>21</v>
      </c>
      <c r="I22" s="47" t="s">
        <v>267</v>
      </c>
      <c r="J22" s="47" t="s">
        <v>334</v>
      </c>
    </row>
    <row r="23" spans="1:10">
      <c r="A23" s="47">
        <v>31781</v>
      </c>
      <c r="B23" s="47" t="s">
        <v>274</v>
      </c>
      <c r="C23" s="47" t="s">
        <v>177</v>
      </c>
      <c r="D23" s="48">
        <v>43787</v>
      </c>
      <c r="E23" s="48">
        <v>43787</v>
      </c>
      <c r="F23" s="47" t="s">
        <v>316</v>
      </c>
      <c r="G23" s="47" t="s">
        <v>253</v>
      </c>
      <c r="H23" s="47">
        <v>21</v>
      </c>
      <c r="I23" s="47" t="s">
        <v>267</v>
      </c>
      <c r="J23" s="47" t="s">
        <v>327</v>
      </c>
    </row>
    <row r="24" spans="1:10">
      <c r="A24" s="47">
        <v>34073</v>
      </c>
      <c r="B24" s="47" t="s">
        <v>273</v>
      </c>
      <c r="C24" s="47" t="s">
        <v>178</v>
      </c>
      <c r="D24" s="48">
        <v>43787</v>
      </c>
      <c r="E24" s="48">
        <v>43787</v>
      </c>
      <c r="F24" s="47" t="s">
        <v>316</v>
      </c>
      <c r="G24" s="47" t="s">
        <v>253</v>
      </c>
      <c r="H24" s="47">
        <v>49</v>
      </c>
      <c r="I24" s="47" t="s">
        <v>254</v>
      </c>
      <c r="J24" s="47" t="s">
        <v>334</v>
      </c>
    </row>
    <row r="25" spans="1:10">
      <c r="A25" s="47">
        <v>31781</v>
      </c>
      <c r="B25" s="47" t="s">
        <v>274</v>
      </c>
      <c r="C25" s="47" t="s">
        <v>177</v>
      </c>
      <c r="D25" s="48">
        <v>43787</v>
      </c>
      <c r="E25" s="48">
        <v>43787</v>
      </c>
      <c r="F25" s="47" t="s">
        <v>316</v>
      </c>
      <c r="G25" s="47" t="s">
        <v>253</v>
      </c>
      <c r="H25" s="47">
        <v>49</v>
      </c>
      <c r="I25" s="47" t="s">
        <v>254</v>
      </c>
      <c r="J25" s="47" t="s">
        <v>328</v>
      </c>
    </row>
    <row r="26" spans="1:10">
      <c r="A26" s="47">
        <v>29656</v>
      </c>
      <c r="B26" s="47" t="s">
        <v>275</v>
      </c>
      <c r="C26" s="47" t="s">
        <v>173</v>
      </c>
      <c r="D26" s="48">
        <v>43787</v>
      </c>
      <c r="E26" s="48">
        <v>43787</v>
      </c>
      <c r="F26" s="47" t="s">
        <v>316</v>
      </c>
      <c r="G26" s="47" t="s">
        <v>253</v>
      </c>
      <c r="H26" s="47">
        <v>49</v>
      </c>
      <c r="I26" s="47" t="s">
        <v>254</v>
      </c>
      <c r="J26" s="47" t="s">
        <v>333</v>
      </c>
    </row>
    <row r="27" spans="1:10">
      <c r="A27" s="47">
        <v>50156</v>
      </c>
      <c r="B27" s="47" t="s">
        <v>276</v>
      </c>
      <c r="C27" s="47" t="s">
        <v>180</v>
      </c>
      <c r="D27" s="48">
        <v>43782</v>
      </c>
      <c r="E27" s="48">
        <v>43782</v>
      </c>
      <c r="F27" s="47" t="s">
        <v>316</v>
      </c>
      <c r="G27" s="47" t="s">
        <v>253</v>
      </c>
      <c r="H27" s="47">
        <v>49</v>
      </c>
      <c r="I27" s="47" t="s">
        <v>254</v>
      </c>
      <c r="J27" s="47" t="s">
        <v>332</v>
      </c>
    </row>
    <row r="28" spans="1:10">
      <c r="A28" s="47">
        <v>50940</v>
      </c>
      <c r="B28" s="47" t="s">
        <v>277</v>
      </c>
      <c r="C28" s="47" t="s">
        <v>181</v>
      </c>
      <c r="D28" s="48">
        <v>43782</v>
      </c>
      <c r="E28" s="48">
        <v>43782</v>
      </c>
      <c r="F28" s="47" t="s">
        <v>316</v>
      </c>
      <c r="G28" s="47" t="s">
        <v>253</v>
      </c>
      <c r="H28" s="47">
        <v>49</v>
      </c>
      <c r="I28" s="47" t="s">
        <v>254</v>
      </c>
      <c r="J28" s="47" t="s">
        <v>331</v>
      </c>
    </row>
    <row r="29" spans="1:10">
      <c r="A29" s="47">
        <v>51038</v>
      </c>
      <c r="B29" s="47" t="s">
        <v>278</v>
      </c>
      <c r="C29" s="47" t="s">
        <v>182</v>
      </c>
      <c r="D29" s="48">
        <v>43782</v>
      </c>
      <c r="E29" s="48">
        <v>43782</v>
      </c>
      <c r="F29" s="47" t="s">
        <v>316</v>
      </c>
      <c r="G29" s="47" t="s">
        <v>253</v>
      </c>
      <c r="H29" s="47">
        <v>49</v>
      </c>
      <c r="I29" s="47" t="s">
        <v>254</v>
      </c>
      <c r="J29" s="47" t="s">
        <v>330</v>
      </c>
    </row>
    <row r="30" spans="1:10">
      <c r="A30" s="47">
        <v>48179</v>
      </c>
      <c r="B30" s="47" t="s">
        <v>279</v>
      </c>
      <c r="C30" s="47" t="s">
        <v>196</v>
      </c>
      <c r="D30" s="48">
        <v>43770</v>
      </c>
      <c r="E30" s="48">
        <v>43770</v>
      </c>
      <c r="F30" s="47" t="s">
        <v>316</v>
      </c>
      <c r="G30" s="47" t="s">
        <v>253</v>
      </c>
      <c r="H30" s="47">
        <v>21</v>
      </c>
      <c r="I30" s="47" t="s">
        <v>267</v>
      </c>
      <c r="J30" s="47" t="s">
        <v>329</v>
      </c>
    </row>
    <row r="31" spans="1:10">
      <c r="A31" s="47">
        <v>48179</v>
      </c>
      <c r="B31" s="47" t="s">
        <v>279</v>
      </c>
      <c r="C31" s="47" t="s">
        <v>196</v>
      </c>
      <c r="D31" s="48">
        <v>43770</v>
      </c>
      <c r="E31" s="48">
        <v>43770</v>
      </c>
      <c r="F31" s="47" t="s">
        <v>316</v>
      </c>
      <c r="G31" s="47" t="s">
        <v>253</v>
      </c>
      <c r="H31" s="47">
        <v>49</v>
      </c>
      <c r="I31" s="47" t="s">
        <v>254</v>
      </c>
      <c r="J31" s="47" t="s">
        <v>329</v>
      </c>
    </row>
    <row r="32" spans="1:10">
      <c r="A32" s="47">
        <v>31781</v>
      </c>
      <c r="B32" s="47" t="s">
        <v>280</v>
      </c>
      <c r="C32" s="47" t="s">
        <v>281</v>
      </c>
      <c r="D32" s="48">
        <v>43665</v>
      </c>
      <c r="E32" s="48">
        <v>43665</v>
      </c>
      <c r="F32" s="47" t="s">
        <v>316</v>
      </c>
      <c r="G32" s="47" t="s">
        <v>253</v>
      </c>
      <c r="H32" s="47">
        <v>21</v>
      </c>
      <c r="I32" s="47" t="s">
        <v>267</v>
      </c>
      <c r="J32" s="47" t="s">
        <v>328</v>
      </c>
    </row>
    <row r="33" spans="1:10">
      <c r="A33" s="47">
        <v>31781</v>
      </c>
      <c r="B33" s="47" t="s">
        <v>280</v>
      </c>
      <c r="C33" s="47" t="s">
        <v>281</v>
      </c>
      <c r="D33" s="48">
        <v>43665</v>
      </c>
      <c r="E33" s="48">
        <v>43665</v>
      </c>
      <c r="F33" s="47" t="s">
        <v>316</v>
      </c>
      <c r="G33" s="47" t="s">
        <v>253</v>
      </c>
      <c r="H33" s="47">
        <v>49</v>
      </c>
      <c r="I33" s="47" t="s">
        <v>254</v>
      </c>
      <c r="J33" s="47" t="s">
        <v>327</v>
      </c>
    </row>
    <row r="34" spans="1:10">
      <c r="A34" s="47">
        <v>34073</v>
      </c>
      <c r="B34" s="47" t="s">
        <v>282</v>
      </c>
      <c r="C34" s="47" t="s">
        <v>283</v>
      </c>
      <c r="D34" s="48">
        <v>43665</v>
      </c>
      <c r="E34" s="48">
        <v>43665</v>
      </c>
      <c r="F34" s="47" t="s">
        <v>316</v>
      </c>
      <c r="G34" s="47" t="s">
        <v>253</v>
      </c>
      <c r="H34" s="47">
        <v>49</v>
      </c>
      <c r="I34" s="47" t="s">
        <v>254</v>
      </c>
      <c r="J34" s="47" t="s">
        <v>326</v>
      </c>
    </row>
    <row r="35" spans="1:10">
      <c r="A35" s="47">
        <v>29656</v>
      </c>
      <c r="B35" s="47" t="s">
        <v>284</v>
      </c>
      <c r="C35" s="47" t="s">
        <v>173</v>
      </c>
      <c r="D35" s="48">
        <v>43665</v>
      </c>
      <c r="E35" s="48">
        <v>43665</v>
      </c>
      <c r="F35" s="47" t="s">
        <v>316</v>
      </c>
      <c r="G35" s="47" t="s">
        <v>253</v>
      </c>
      <c r="H35" s="47">
        <v>49</v>
      </c>
      <c r="I35" s="47" t="s">
        <v>254</v>
      </c>
      <c r="J35" s="47" t="s">
        <v>325</v>
      </c>
    </row>
    <row r="36" spans="1:10">
      <c r="A36" s="47">
        <v>17292</v>
      </c>
      <c r="B36" s="47" t="s">
        <v>285</v>
      </c>
      <c r="C36" s="47" t="s">
        <v>16</v>
      </c>
      <c r="D36" s="48">
        <v>43588</v>
      </c>
      <c r="E36" s="48">
        <v>43588</v>
      </c>
      <c r="F36" s="47" t="s">
        <v>316</v>
      </c>
      <c r="G36" s="47" t="s">
        <v>253</v>
      </c>
      <c r="H36" s="47">
        <v>49</v>
      </c>
      <c r="I36" s="47" t="s">
        <v>254</v>
      </c>
      <c r="J36" s="47" t="s">
        <v>324</v>
      </c>
    </row>
    <row r="37" spans="1:10">
      <c r="A37" s="47">
        <v>4445</v>
      </c>
      <c r="B37" s="47" t="s">
        <v>286</v>
      </c>
      <c r="C37" s="47" t="s">
        <v>15</v>
      </c>
      <c r="D37" s="48">
        <v>43588</v>
      </c>
      <c r="E37" s="48">
        <v>43588</v>
      </c>
      <c r="F37" s="47" t="s">
        <v>316</v>
      </c>
      <c r="G37" s="47" t="s">
        <v>253</v>
      </c>
      <c r="H37" s="47">
        <v>49</v>
      </c>
      <c r="I37" s="47" t="s">
        <v>254</v>
      </c>
      <c r="J37" s="47" t="s">
        <v>323</v>
      </c>
    </row>
    <row r="38" spans="1:10">
      <c r="A38" s="47">
        <v>5266</v>
      </c>
      <c r="B38" s="47" t="s">
        <v>287</v>
      </c>
      <c r="C38" s="47" t="s">
        <v>12</v>
      </c>
      <c r="D38" s="48">
        <v>43500</v>
      </c>
      <c r="E38" s="48">
        <v>43500</v>
      </c>
      <c r="F38" s="47" t="s">
        <v>316</v>
      </c>
      <c r="G38" s="47" t="s">
        <v>253</v>
      </c>
      <c r="H38" s="47">
        <v>49</v>
      </c>
      <c r="I38" s="47" t="s">
        <v>254</v>
      </c>
      <c r="J38" s="47" t="s">
        <v>322</v>
      </c>
    </row>
    <row r="39" spans="1:10">
      <c r="A39" s="47">
        <v>4445</v>
      </c>
      <c r="B39" s="47" t="s">
        <v>288</v>
      </c>
      <c r="C39" s="47" t="s">
        <v>15</v>
      </c>
      <c r="D39" s="48">
        <v>43500</v>
      </c>
      <c r="E39" s="48">
        <v>43500</v>
      </c>
      <c r="F39" s="47" t="s">
        <v>316</v>
      </c>
      <c r="G39" s="47" t="s">
        <v>253</v>
      </c>
      <c r="H39" s="47">
        <v>49</v>
      </c>
      <c r="I39" s="47" t="s">
        <v>254</v>
      </c>
      <c r="J39" s="47" t="s">
        <v>322</v>
      </c>
    </row>
    <row r="40" spans="1:10">
      <c r="A40" s="47">
        <v>58310</v>
      </c>
      <c r="B40" s="47" t="s">
        <v>289</v>
      </c>
      <c r="C40" s="47" t="s">
        <v>263</v>
      </c>
      <c r="D40" s="48">
        <v>43389</v>
      </c>
      <c r="E40" s="48">
        <v>43389</v>
      </c>
      <c r="F40" s="47" t="s">
        <v>316</v>
      </c>
      <c r="G40" s="47" t="s">
        <v>253</v>
      </c>
      <c r="H40" s="47">
        <v>49</v>
      </c>
      <c r="I40" s="47" t="s">
        <v>254</v>
      </c>
      <c r="J40" s="47" t="s">
        <v>290</v>
      </c>
    </row>
    <row r="41" spans="1:10">
      <c r="A41" s="47">
        <v>49994</v>
      </c>
      <c r="B41" s="47" t="s">
        <v>291</v>
      </c>
      <c r="C41" s="47" t="s">
        <v>265</v>
      </c>
      <c r="D41" s="48">
        <v>43389</v>
      </c>
      <c r="E41" s="48">
        <v>43389</v>
      </c>
      <c r="F41" s="47" t="s">
        <v>316</v>
      </c>
      <c r="G41" s="47" t="s">
        <v>253</v>
      </c>
      <c r="H41" s="47">
        <v>49</v>
      </c>
      <c r="I41" s="47" t="s">
        <v>254</v>
      </c>
      <c r="J41" s="47" t="s">
        <v>321</v>
      </c>
    </row>
    <row r="42" spans="1:10">
      <c r="A42" s="47">
        <v>52435</v>
      </c>
      <c r="B42" s="47" t="s">
        <v>292</v>
      </c>
      <c r="C42" s="47" t="s">
        <v>261</v>
      </c>
      <c r="D42" s="48">
        <v>43360</v>
      </c>
      <c r="E42" s="48">
        <v>43360</v>
      </c>
      <c r="F42" s="47" t="s">
        <v>316</v>
      </c>
      <c r="G42" s="47" t="s">
        <v>253</v>
      </c>
      <c r="H42" s="47">
        <v>49</v>
      </c>
      <c r="I42" s="47" t="s">
        <v>254</v>
      </c>
      <c r="J42" s="47" t="s">
        <v>320</v>
      </c>
    </row>
    <row r="43" spans="1:10">
      <c r="A43" s="47">
        <v>43588</v>
      </c>
      <c r="B43" s="47" t="s">
        <v>293</v>
      </c>
      <c r="C43" s="47" t="s">
        <v>111</v>
      </c>
      <c r="D43" s="48">
        <v>43326</v>
      </c>
      <c r="E43" s="48">
        <v>43326</v>
      </c>
      <c r="F43" s="47" t="s">
        <v>316</v>
      </c>
      <c r="G43" s="47" t="s">
        <v>294</v>
      </c>
      <c r="H43" s="47">
        <v>49</v>
      </c>
      <c r="I43" s="47" t="s">
        <v>254</v>
      </c>
      <c r="J43" s="47" t="s">
        <v>319</v>
      </c>
    </row>
    <row r="44" spans="1:10" ht="17.25" customHeight="1">
      <c r="A44" s="47">
        <v>47903</v>
      </c>
      <c r="B44" s="47" t="s">
        <v>295</v>
      </c>
      <c r="C44" s="47" t="s">
        <v>90</v>
      </c>
      <c r="D44" s="48">
        <v>43326</v>
      </c>
      <c r="E44" s="48">
        <v>43326</v>
      </c>
      <c r="F44" s="47" t="s">
        <v>316</v>
      </c>
      <c r="G44" s="47" t="s">
        <v>294</v>
      </c>
      <c r="H44" s="47">
        <v>49</v>
      </c>
      <c r="I44" s="47" t="s">
        <v>254</v>
      </c>
      <c r="J44" s="47" t="s">
        <v>319</v>
      </c>
    </row>
    <row r="45" spans="1:10">
      <c r="A45" s="47">
        <v>49988</v>
      </c>
      <c r="B45" s="47" t="s">
        <v>296</v>
      </c>
      <c r="C45" s="47" t="s">
        <v>105</v>
      </c>
      <c r="D45" s="48">
        <v>43326</v>
      </c>
      <c r="E45" s="48">
        <v>43326</v>
      </c>
      <c r="F45" s="47" t="s">
        <v>316</v>
      </c>
      <c r="G45" s="47" t="s">
        <v>294</v>
      </c>
      <c r="H45" s="47">
        <v>49</v>
      </c>
      <c r="I45" s="47" t="s">
        <v>254</v>
      </c>
      <c r="J45" s="47" t="s">
        <v>319</v>
      </c>
    </row>
    <row r="46" spans="1:10">
      <c r="A46" s="47">
        <v>49989</v>
      </c>
      <c r="B46" s="47" t="s">
        <v>297</v>
      </c>
      <c r="C46" s="47" t="s">
        <v>93</v>
      </c>
      <c r="D46" s="48">
        <v>43326</v>
      </c>
      <c r="E46" s="48">
        <v>43326</v>
      </c>
      <c r="F46" s="47" t="s">
        <v>316</v>
      </c>
      <c r="G46" s="47" t="s">
        <v>294</v>
      </c>
      <c r="H46" s="47">
        <v>49</v>
      </c>
      <c r="I46" s="47" t="s">
        <v>254</v>
      </c>
      <c r="J46" s="47" t="s">
        <v>319</v>
      </c>
    </row>
    <row r="47" spans="1:10">
      <c r="A47" s="47">
        <v>49990</v>
      </c>
      <c r="B47" s="47" t="s">
        <v>298</v>
      </c>
      <c r="C47" s="47" t="s">
        <v>99</v>
      </c>
      <c r="D47" s="48">
        <v>43326</v>
      </c>
      <c r="E47" s="48">
        <v>43326</v>
      </c>
      <c r="F47" s="47" t="s">
        <v>316</v>
      </c>
      <c r="G47" s="47" t="s">
        <v>294</v>
      </c>
      <c r="H47" s="47">
        <v>49</v>
      </c>
      <c r="I47" s="47" t="s">
        <v>254</v>
      </c>
      <c r="J47" s="47" t="s">
        <v>319</v>
      </c>
    </row>
    <row r="48" spans="1:10">
      <c r="A48" s="47">
        <v>49991</v>
      </c>
      <c r="B48" s="47" t="s">
        <v>299</v>
      </c>
      <c r="C48" s="47" t="s">
        <v>82</v>
      </c>
      <c r="D48" s="48">
        <v>43326</v>
      </c>
      <c r="E48" s="48">
        <v>43326</v>
      </c>
      <c r="F48" s="47" t="s">
        <v>316</v>
      </c>
      <c r="G48" s="47" t="s">
        <v>294</v>
      </c>
      <c r="H48" s="47">
        <v>49</v>
      </c>
      <c r="I48" s="47" t="s">
        <v>254</v>
      </c>
      <c r="J48" s="47" t="s">
        <v>319</v>
      </c>
    </row>
    <row r="49" spans="1:10">
      <c r="A49" s="47">
        <v>49994</v>
      </c>
      <c r="B49" s="47" t="s">
        <v>300</v>
      </c>
      <c r="C49" s="47" t="s">
        <v>265</v>
      </c>
      <c r="D49" s="48">
        <v>43326</v>
      </c>
      <c r="E49" s="48">
        <v>43326</v>
      </c>
      <c r="F49" s="47" t="s">
        <v>316</v>
      </c>
      <c r="G49" s="47" t="s">
        <v>294</v>
      </c>
      <c r="H49" s="47">
        <v>49</v>
      </c>
      <c r="I49" s="47" t="s">
        <v>254</v>
      </c>
      <c r="J49" s="47" t="s">
        <v>319</v>
      </c>
    </row>
    <row r="50" spans="1:10">
      <c r="A50" s="47">
        <v>77423</v>
      </c>
      <c r="B50" s="47" t="s">
        <v>301</v>
      </c>
      <c r="C50" s="47" t="s">
        <v>116</v>
      </c>
      <c r="D50" s="48">
        <v>43326</v>
      </c>
      <c r="E50" s="48">
        <v>43326</v>
      </c>
      <c r="F50" s="47" t="s">
        <v>316</v>
      </c>
      <c r="G50" s="47" t="s">
        <v>294</v>
      </c>
      <c r="H50" s="47">
        <v>49</v>
      </c>
      <c r="I50" s="47" t="s">
        <v>254</v>
      </c>
      <c r="J50" s="47" t="s">
        <v>319</v>
      </c>
    </row>
    <row r="51" spans="1:10">
      <c r="A51" s="47">
        <v>42057</v>
      </c>
      <c r="B51" s="47" t="s">
        <v>302</v>
      </c>
      <c r="C51" s="47" t="s">
        <v>139</v>
      </c>
      <c r="D51" s="48">
        <v>43244</v>
      </c>
      <c r="E51" s="48">
        <v>43244</v>
      </c>
      <c r="F51" s="47" t="s">
        <v>316</v>
      </c>
      <c r="G51" s="47" t="s">
        <v>253</v>
      </c>
      <c r="H51" s="47">
        <v>49</v>
      </c>
      <c r="I51" s="47" t="s">
        <v>254</v>
      </c>
      <c r="J51" s="47" t="s">
        <v>318</v>
      </c>
    </row>
    <row r="52" spans="1:10">
      <c r="A52" s="47">
        <v>43587</v>
      </c>
      <c r="B52" s="47" t="s">
        <v>303</v>
      </c>
      <c r="C52" s="47" t="s">
        <v>143</v>
      </c>
      <c r="D52" s="48">
        <v>43244</v>
      </c>
      <c r="E52" s="48">
        <v>43244</v>
      </c>
      <c r="F52" s="47" t="s">
        <v>316</v>
      </c>
      <c r="G52" s="47" t="s">
        <v>253</v>
      </c>
      <c r="H52" s="47">
        <v>49</v>
      </c>
      <c r="I52" s="47" t="s">
        <v>254</v>
      </c>
      <c r="J52" s="47" t="s">
        <v>318</v>
      </c>
    </row>
    <row r="53" spans="1:10">
      <c r="A53" s="47">
        <v>43588</v>
      </c>
      <c r="B53" s="47" t="s">
        <v>304</v>
      </c>
      <c r="C53" s="47" t="s">
        <v>111</v>
      </c>
      <c r="D53" s="48">
        <v>43244</v>
      </c>
      <c r="E53" s="48">
        <v>43244</v>
      </c>
      <c r="F53" s="47" t="s">
        <v>316</v>
      </c>
      <c r="G53" s="47" t="s">
        <v>253</v>
      </c>
      <c r="H53" s="47">
        <v>49</v>
      </c>
      <c r="I53" s="47" t="s">
        <v>254</v>
      </c>
      <c r="J53" s="47" t="s">
        <v>318</v>
      </c>
    </row>
    <row r="54" spans="1:10">
      <c r="A54" s="47">
        <v>74644</v>
      </c>
      <c r="B54" s="47" t="s">
        <v>305</v>
      </c>
      <c r="C54" s="47" t="s">
        <v>147</v>
      </c>
      <c r="D54" s="48">
        <v>43244</v>
      </c>
      <c r="E54" s="48">
        <v>43244</v>
      </c>
      <c r="F54" s="47" t="s">
        <v>316</v>
      </c>
      <c r="G54" s="47" t="s">
        <v>253</v>
      </c>
      <c r="H54" s="47">
        <v>49</v>
      </c>
      <c r="I54" s="47" t="s">
        <v>254</v>
      </c>
      <c r="J54" s="47" t="s">
        <v>318</v>
      </c>
    </row>
    <row r="55" spans="1:10">
      <c r="A55" s="47">
        <v>74716</v>
      </c>
      <c r="B55" s="47" t="s">
        <v>306</v>
      </c>
      <c r="C55" s="47" t="s">
        <v>153</v>
      </c>
      <c r="D55" s="48">
        <v>43244</v>
      </c>
      <c r="E55" s="48">
        <v>43244</v>
      </c>
      <c r="F55" s="47" t="s">
        <v>316</v>
      </c>
      <c r="G55" s="47" t="s">
        <v>253</v>
      </c>
      <c r="H55" s="47">
        <v>49</v>
      </c>
      <c r="I55" s="47" t="s">
        <v>254</v>
      </c>
      <c r="J55" s="47" t="s">
        <v>318</v>
      </c>
    </row>
    <row r="56" spans="1:10">
      <c r="A56" s="47">
        <v>40423</v>
      </c>
      <c r="B56" s="47" t="s">
        <v>307</v>
      </c>
      <c r="C56" s="47" t="s">
        <v>308</v>
      </c>
      <c r="D56" s="48">
        <v>43117</v>
      </c>
      <c r="E56" s="48">
        <v>43117</v>
      </c>
      <c r="F56" s="47" t="s">
        <v>316</v>
      </c>
      <c r="G56" s="47" t="s">
        <v>253</v>
      </c>
      <c r="H56" s="47">
        <v>49</v>
      </c>
      <c r="I56" s="47" t="s">
        <v>254</v>
      </c>
      <c r="J56" s="47" t="s">
        <v>317</v>
      </c>
    </row>
    <row r="57" spans="1:10">
      <c r="A57" s="47">
        <v>40701</v>
      </c>
      <c r="B57" s="47" t="s">
        <v>309</v>
      </c>
      <c r="C57" s="47" t="s">
        <v>310</v>
      </c>
      <c r="D57" s="48">
        <v>43117</v>
      </c>
      <c r="E57" s="48">
        <v>43117</v>
      </c>
      <c r="F57" s="47" t="s">
        <v>316</v>
      </c>
      <c r="G57" s="47" t="s">
        <v>253</v>
      </c>
      <c r="H57" s="47">
        <v>49</v>
      </c>
      <c r="I57" s="47" t="s">
        <v>254</v>
      </c>
      <c r="J57" s="47" t="s">
        <v>317</v>
      </c>
    </row>
    <row r="58" spans="1:10">
      <c r="A58" s="47">
        <v>40702</v>
      </c>
      <c r="B58" s="47" t="s">
        <v>311</v>
      </c>
      <c r="C58" s="47" t="s">
        <v>312</v>
      </c>
      <c r="D58" s="48">
        <v>43117</v>
      </c>
      <c r="E58" s="48">
        <v>43117</v>
      </c>
      <c r="F58" s="47" t="s">
        <v>316</v>
      </c>
      <c r="G58" s="47" t="s">
        <v>253</v>
      </c>
      <c r="H58" s="47">
        <v>49</v>
      </c>
      <c r="I58" s="47" t="s">
        <v>254</v>
      </c>
      <c r="J58" s="47" t="s">
        <v>317</v>
      </c>
    </row>
    <row r="59" spans="1:10">
      <c r="A59" s="47">
        <v>72414</v>
      </c>
      <c r="B59" s="47" t="s">
        <v>313</v>
      </c>
      <c r="C59" s="47" t="s">
        <v>314</v>
      </c>
      <c r="D59" s="48">
        <v>43111</v>
      </c>
      <c r="E59" s="48">
        <v>43081</v>
      </c>
      <c r="F59" s="47" t="s">
        <v>316</v>
      </c>
      <c r="G59" s="47" t="s">
        <v>270</v>
      </c>
      <c r="H59" s="47">
        <v>49</v>
      </c>
      <c r="I59" s="47" t="s">
        <v>254</v>
      </c>
      <c r="J59" s="47" t="s">
        <v>315</v>
      </c>
    </row>
  </sheetData>
  <autoFilter ref="A1:J59" xr:uid="{A40D252F-7F0C-42C2-BE0C-B7544407E9EA}"/>
  <pageMargins left="0" right="0" top="0.39370078740157477" bottom="0.39370078740157477" header="0" footer="0"/>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NIT 900</vt:lpstr>
      <vt:lpstr>CRUCE</vt:lpstr>
      <vt:lpstr>RESUMEN</vt:lpstr>
      <vt:lpstr>GLOSAS</vt:lpstr>
      <vt:lpstr>CANCELADAS</vt:lpstr>
      <vt:lpstr>DEVOLUCIONES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Edwin Camilo Arias Salinas</cp:lastModifiedBy>
  <cp:lastPrinted>2019-10-16T22:10:20Z</cp:lastPrinted>
  <dcterms:created xsi:type="dcterms:W3CDTF">2019-08-01T14:07:39Z</dcterms:created>
  <dcterms:modified xsi:type="dcterms:W3CDTF">2020-07-01T20:37:20Z</dcterms:modified>
</cp:coreProperties>
</file>