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jimenez\OneDrive - COOSALUD EPS-S\Desktop\ESCRITORIO COOSALUD\CRUCES CARTERA\SOCIEDAD DE CIRUGIA HOSPITAL SAN JOSE\"/>
    </mc:Choice>
  </mc:AlternateContent>
  <xr:revisionPtr revIDLastSave="377" documentId="13_ncr:1_{6560D875-F131-4889-A694-6063AF99459D}" xr6:coauthVersionLast="44" xr6:coauthVersionMax="44" xr10:uidLastSave="{BC3D645A-567D-4A46-B615-F76DE36AEF1B}"/>
  <bookViews>
    <workbookView xWindow="-120" yWindow="-120" windowWidth="29040" windowHeight="15840" tabRatio="849" activeTab="2" xr2:uid="{F099C7B9-E07D-48FF-BE6F-C01D005DAA20}"/>
  </bookViews>
  <sheets>
    <sheet name="Sheet" sheetId="16" r:id="rId1"/>
    <sheet name="CRUCE DE CARTERA 900" sheetId="6" r:id="rId2"/>
    <sheet name="RESUMEN 900" sheetId="10" r:id="rId3"/>
    <sheet name="CXP" sheetId="21" r:id="rId4"/>
    <sheet name="GLOSAS" sheetId="20" r:id="rId5"/>
    <sheet name="CANCELADAS" sheetId="19" r:id="rId6"/>
    <sheet name="DEVOLUCIONES" sheetId="15" r:id="rId7"/>
  </sheets>
  <definedNames>
    <definedName name="_xlnm._FilterDatabase" localSheetId="5" hidden="1">CANCELADAS!$A$1:$T$811</definedName>
    <definedName name="_xlnm._FilterDatabase" localSheetId="1" hidden="1">'CRUCE DE CARTERA 900'!$A$1:$T$862</definedName>
    <definedName name="_xlnm._FilterDatabase" localSheetId="3" hidden="1">CXP!$B$1:$T$353</definedName>
    <definedName name="_xlnm._FilterDatabase" localSheetId="6" hidden="1">DEVOLUCIONES!$A$1:$J$453</definedName>
    <definedName name="_xlnm._FilterDatabase" localSheetId="4" hidden="1">GLOSAS!$A$1:$T$413</definedName>
    <definedName name="_xlnm._FilterDatabase" localSheetId="0" hidden="1">Sheet!$A$1:$X$865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0" l="1"/>
  <c r="G18" i="10"/>
  <c r="N862" i="6"/>
  <c r="M862" i="6"/>
  <c r="J862" i="6"/>
  <c r="C862" i="6"/>
  <c r="P853" i="6"/>
  <c r="T853" i="6" s="1"/>
  <c r="P835" i="6"/>
  <c r="T835" i="6" s="1"/>
  <c r="P453" i="6"/>
  <c r="T453" i="6" s="1"/>
  <c r="P452" i="6"/>
  <c r="T452" i="6" s="1"/>
  <c r="P451" i="6"/>
  <c r="T451" i="6" s="1"/>
  <c r="P450" i="6"/>
  <c r="T450" i="6" s="1"/>
  <c r="P449" i="6"/>
  <c r="T449" i="6" s="1"/>
  <c r="P448" i="6"/>
  <c r="T448" i="6" s="1"/>
  <c r="P447" i="6"/>
  <c r="T447" i="6" s="1"/>
  <c r="P446" i="6"/>
  <c r="T446" i="6" s="1"/>
  <c r="P341" i="6"/>
  <c r="T341" i="6" s="1"/>
  <c r="P340" i="6"/>
  <c r="T340" i="6" s="1"/>
  <c r="P339" i="6"/>
  <c r="T339" i="6" s="1"/>
  <c r="P124" i="6"/>
  <c r="T124" i="6" s="1"/>
  <c r="P123" i="6"/>
  <c r="T123" i="6" s="1"/>
  <c r="P121" i="6"/>
  <c r="T121" i="6" s="1"/>
  <c r="P116" i="6"/>
  <c r="T116" i="6" s="1"/>
  <c r="P115" i="6"/>
  <c r="T115" i="6" s="1"/>
  <c r="P114" i="6"/>
  <c r="T114" i="6" s="1"/>
  <c r="P113" i="6"/>
  <c r="T113" i="6" s="1"/>
  <c r="P112" i="6"/>
  <c r="T112" i="6" s="1"/>
  <c r="P111" i="6"/>
  <c r="T111" i="6" s="1"/>
  <c r="P110" i="6"/>
  <c r="T110" i="6" s="1"/>
  <c r="P109" i="6"/>
  <c r="T109" i="6" s="1"/>
  <c r="P108" i="6"/>
  <c r="T108" i="6" s="1"/>
  <c r="P107" i="6"/>
  <c r="T107" i="6" s="1"/>
  <c r="P106" i="6"/>
  <c r="T106" i="6" s="1"/>
  <c r="P105" i="6"/>
  <c r="T105" i="6" s="1"/>
  <c r="P104" i="6"/>
  <c r="T104" i="6" s="1"/>
  <c r="P12" i="6"/>
  <c r="T12" i="6" s="1"/>
  <c r="P11" i="6"/>
  <c r="T11" i="6" s="1"/>
  <c r="P10" i="6"/>
  <c r="T10" i="6" s="1"/>
  <c r="P9" i="6"/>
  <c r="T9" i="6" s="1"/>
  <c r="P8" i="6"/>
  <c r="T8" i="6" s="1"/>
  <c r="P7" i="6"/>
  <c r="T7" i="6" s="1"/>
  <c r="P6" i="6"/>
  <c r="T6" i="6" s="1"/>
  <c r="P5" i="6"/>
  <c r="T5" i="6" s="1"/>
  <c r="P4" i="6"/>
  <c r="T4" i="6" s="1"/>
  <c r="P3" i="6"/>
  <c r="T3" i="6" s="1"/>
  <c r="P2" i="6"/>
  <c r="T2" i="6" s="1"/>
  <c r="K859" i="6"/>
  <c r="K858" i="6"/>
  <c r="K852" i="6"/>
  <c r="K851" i="6"/>
  <c r="K850" i="6"/>
  <c r="K831" i="6"/>
  <c r="K826" i="6"/>
  <c r="K825" i="6"/>
  <c r="K824" i="6"/>
  <c r="K823" i="6"/>
  <c r="K822" i="6"/>
  <c r="K821" i="6"/>
  <c r="K820" i="6"/>
  <c r="K819" i="6"/>
  <c r="K818" i="6"/>
  <c r="K817" i="6"/>
  <c r="K816" i="6"/>
  <c r="K815" i="6"/>
  <c r="K814" i="6"/>
  <c r="K813" i="6"/>
  <c r="K812" i="6"/>
  <c r="K810" i="6"/>
  <c r="K809" i="6"/>
  <c r="K808" i="6"/>
  <c r="K807" i="6"/>
  <c r="K806" i="6"/>
  <c r="K805" i="6"/>
  <c r="K804" i="6"/>
  <c r="K803" i="6"/>
  <c r="K801" i="6"/>
  <c r="K462" i="6"/>
  <c r="K461" i="6"/>
  <c r="K460" i="6"/>
  <c r="K459" i="6"/>
  <c r="K458" i="6"/>
  <c r="K457" i="6"/>
  <c r="K456" i="6"/>
  <c r="K455" i="6"/>
  <c r="K454" i="6"/>
  <c r="K445" i="6"/>
  <c r="K444" i="6"/>
  <c r="K443" i="6"/>
  <c r="K442" i="6"/>
  <c r="K441" i="6"/>
  <c r="K440" i="6"/>
  <c r="K439" i="6"/>
  <c r="K438" i="6"/>
  <c r="K437" i="6"/>
  <c r="K338" i="6"/>
  <c r="K337" i="6"/>
  <c r="K336" i="6"/>
  <c r="K335" i="6"/>
  <c r="K334" i="6"/>
  <c r="K333" i="6"/>
  <c r="K332" i="6"/>
  <c r="K331" i="6"/>
  <c r="K328" i="6"/>
  <c r="K327" i="6"/>
  <c r="K326" i="6"/>
  <c r="K325" i="6"/>
  <c r="K324" i="6"/>
  <c r="K323" i="6"/>
  <c r="K160" i="6"/>
  <c r="K122" i="6"/>
  <c r="K103" i="6"/>
  <c r="K102" i="6"/>
  <c r="K101" i="6"/>
  <c r="K100" i="6"/>
  <c r="K99" i="6"/>
  <c r="K98" i="6"/>
  <c r="K97" i="6"/>
  <c r="K96" i="6"/>
  <c r="K95" i="6"/>
  <c r="K94" i="6"/>
  <c r="K93" i="6"/>
  <c r="K91" i="6"/>
  <c r="K88" i="6"/>
  <c r="K85" i="6"/>
  <c r="I861" i="6"/>
  <c r="I860" i="6"/>
  <c r="I855" i="6"/>
  <c r="I849" i="6"/>
  <c r="I848" i="6"/>
  <c r="I847" i="6"/>
  <c r="I846" i="6"/>
  <c r="I843" i="6"/>
  <c r="I842" i="6"/>
  <c r="I837" i="6"/>
  <c r="I836" i="6"/>
  <c r="I833" i="6"/>
  <c r="I830" i="6"/>
  <c r="I829" i="6"/>
  <c r="I827" i="6"/>
  <c r="I811" i="6"/>
  <c r="I802" i="6"/>
  <c r="I791" i="6"/>
  <c r="I785" i="6"/>
  <c r="I784" i="6"/>
  <c r="I783" i="6"/>
  <c r="I781" i="6"/>
  <c r="I780" i="6"/>
  <c r="I779" i="6"/>
  <c r="I778" i="6"/>
  <c r="I773" i="6"/>
  <c r="I763" i="6"/>
  <c r="I760" i="6"/>
  <c r="I750" i="6"/>
  <c r="I721" i="6"/>
  <c r="I719" i="6"/>
  <c r="I712" i="6"/>
  <c r="I699" i="6"/>
  <c r="I684" i="6"/>
  <c r="I679" i="6"/>
  <c r="I677" i="6"/>
  <c r="I672" i="6"/>
  <c r="I671" i="6"/>
  <c r="I656" i="6"/>
  <c r="I655" i="6"/>
  <c r="I636" i="6"/>
  <c r="I634" i="6"/>
  <c r="I629" i="6"/>
  <c r="I625" i="6"/>
  <c r="I613" i="6"/>
  <c r="I606" i="6"/>
  <c r="I586" i="6"/>
  <c r="I572" i="6"/>
  <c r="I560" i="6"/>
  <c r="I515" i="6"/>
  <c r="I504" i="6"/>
  <c r="I490" i="6"/>
  <c r="I488" i="6"/>
  <c r="I474" i="6"/>
  <c r="I465" i="6"/>
  <c r="I435" i="6"/>
  <c r="I434" i="6"/>
  <c r="I424" i="6"/>
  <c r="I423" i="6"/>
  <c r="I422" i="6"/>
  <c r="I415" i="6"/>
  <c r="I412" i="6"/>
  <c r="I399" i="6"/>
  <c r="I396" i="6"/>
  <c r="I394" i="6"/>
  <c r="I393" i="6"/>
  <c r="I392" i="6"/>
  <c r="I391" i="6"/>
  <c r="I385" i="6"/>
  <c r="I379" i="6"/>
  <c r="I361" i="6"/>
  <c r="I355" i="6"/>
  <c r="I354" i="6"/>
  <c r="I353" i="6"/>
  <c r="I352" i="6"/>
  <c r="I343" i="6"/>
  <c r="I342" i="6"/>
  <c r="I330" i="6"/>
  <c r="I329" i="6"/>
  <c r="I322" i="6"/>
  <c r="I321" i="6"/>
  <c r="I320" i="6"/>
  <c r="I319" i="6"/>
  <c r="I318" i="6"/>
  <c r="I317" i="6"/>
  <c r="I316" i="6"/>
  <c r="I315" i="6"/>
  <c r="I314" i="6"/>
  <c r="I313" i="6"/>
  <c r="I312" i="6"/>
  <c r="I311" i="6"/>
  <c r="I310" i="6"/>
  <c r="I309" i="6"/>
  <c r="I308" i="6"/>
  <c r="I307" i="6"/>
  <c r="I305" i="6"/>
  <c r="I304" i="6"/>
  <c r="I303" i="6"/>
  <c r="I302" i="6"/>
  <c r="I301" i="6"/>
  <c r="I300" i="6"/>
  <c r="I299" i="6"/>
  <c r="I298" i="6"/>
  <c r="I297" i="6"/>
  <c r="I295" i="6"/>
  <c r="I294" i="6"/>
  <c r="I293" i="6"/>
  <c r="I292" i="6"/>
  <c r="I290" i="6"/>
  <c r="I289" i="6"/>
  <c r="I287" i="6"/>
  <c r="I280" i="6"/>
  <c r="I278" i="6"/>
  <c r="I277" i="6"/>
  <c r="I273" i="6"/>
  <c r="I272" i="6"/>
  <c r="I267" i="6"/>
  <c r="I264" i="6"/>
  <c r="I259" i="6"/>
  <c r="I258" i="6"/>
  <c r="I247" i="6"/>
  <c r="I241" i="6"/>
  <c r="I240" i="6"/>
  <c r="I236" i="6"/>
  <c r="I234" i="6"/>
  <c r="I229" i="6"/>
  <c r="I181" i="6"/>
  <c r="I174" i="6"/>
  <c r="I126" i="6"/>
  <c r="I92" i="6"/>
  <c r="I90" i="6"/>
  <c r="I87" i="6"/>
  <c r="I83" i="6"/>
  <c r="I73" i="6"/>
  <c r="I61" i="6"/>
  <c r="I56" i="6"/>
  <c r="I50" i="6"/>
  <c r="I44" i="6"/>
  <c r="I15" i="6"/>
  <c r="I13" i="6"/>
  <c r="L857" i="6"/>
  <c r="L856" i="6"/>
  <c r="L854" i="6"/>
  <c r="L845" i="6"/>
  <c r="L841" i="6"/>
  <c r="L840" i="6"/>
  <c r="L798" i="6"/>
  <c r="L797" i="6"/>
  <c r="L795" i="6"/>
  <c r="L794" i="6"/>
  <c r="L793" i="6"/>
  <c r="L792" i="6"/>
  <c r="L790" i="6"/>
  <c r="L789" i="6"/>
  <c r="L787" i="6"/>
  <c r="L777" i="6"/>
  <c r="L776" i="6"/>
  <c r="L775" i="6"/>
  <c r="L774" i="6"/>
  <c r="L772" i="6"/>
  <c r="L771" i="6"/>
  <c r="L770" i="6"/>
  <c r="L769" i="6"/>
  <c r="L768" i="6"/>
  <c r="L767" i="6"/>
  <c r="L766" i="6"/>
  <c r="L764" i="6"/>
  <c r="L762" i="6"/>
  <c r="L761" i="6"/>
  <c r="L759" i="6"/>
  <c r="L757" i="6"/>
  <c r="L756" i="6"/>
  <c r="L755" i="6"/>
  <c r="L754" i="6"/>
  <c r="L753" i="6"/>
  <c r="L752" i="6"/>
  <c r="L751" i="6"/>
  <c r="L748" i="6"/>
  <c r="L747" i="6"/>
  <c r="L745" i="6"/>
  <c r="L744" i="6"/>
  <c r="L743" i="6"/>
  <c r="L742" i="6"/>
  <c r="L741" i="6"/>
  <c r="L740" i="6"/>
  <c r="L737" i="6"/>
  <c r="L736" i="6"/>
  <c r="L735" i="6"/>
  <c r="L734" i="6"/>
  <c r="L733" i="6"/>
  <c r="L732" i="6"/>
  <c r="L731" i="6"/>
  <c r="L730" i="6"/>
  <c r="L729" i="6"/>
  <c r="L728" i="6"/>
  <c r="L727" i="6"/>
  <c r="L726" i="6"/>
  <c r="L723" i="6"/>
  <c r="L722" i="6"/>
  <c r="L717" i="6"/>
  <c r="L716" i="6"/>
  <c r="L714" i="6"/>
  <c r="L713" i="6"/>
  <c r="L711" i="6"/>
  <c r="L707" i="6"/>
  <c r="L706" i="6"/>
  <c r="L704" i="6"/>
  <c r="L702" i="6"/>
  <c r="L701" i="6"/>
  <c r="L700" i="6"/>
  <c r="L698" i="6"/>
  <c r="L697" i="6"/>
  <c r="L695" i="6"/>
  <c r="L694" i="6"/>
  <c r="L693" i="6"/>
  <c r="L692" i="6"/>
  <c r="L691" i="6"/>
  <c r="L690" i="6"/>
  <c r="L689" i="6"/>
  <c r="L688" i="6"/>
  <c r="L687" i="6"/>
  <c r="L686" i="6"/>
  <c r="L683" i="6"/>
  <c r="L680" i="6"/>
  <c r="L678" i="6"/>
  <c r="L676" i="6"/>
  <c r="L674" i="6"/>
  <c r="L673" i="6"/>
  <c r="L670" i="6"/>
  <c r="L669" i="6"/>
  <c r="L667" i="6"/>
  <c r="L666" i="6"/>
  <c r="L665" i="6"/>
  <c r="L664" i="6"/>
  <c r="L662" i="6"/>
  <c r="L660" i="6"/>
  <c r="L659" i="6"/>
  <c r="L658" i="6"/>
  <c r="L653" i="6"/>
  <c r="L651" i="6"/>
  <c r="L647" i="6"/>
  <c r="L646" i="6"/>
  <c r="L645" i="6"/>
  <c r="L643" i="6"/>
  <c r="L642" i="6"/>
  <c r="L641" i="6"/>
  <c r="L640" i="6"/>
  <c r="L637" i="6"/>
  <c r="L635" i="6"/>
  <c r="L633" i="6"/>
  <c r="L632" i="6"/>
  <c r="L631" i="6"/>
  <c r="L630" i="6"/>
  <c r="L628" i="6"/>
  <c r="L623" i="6"/>
  <c r="L622" i="6"/>
  <c r="L621" i="6"/>
  <c r="L620" i="6"/>
  <c r="L619" i="6"/>
  <c r="L617" i="6"/>
  <c r="L616" i="6"/>
  <c r="L615" i="6"/>
  <c r="L614" i="6"/>
  <c r="L612" i="6"/>
  <c r="L610" i="6"/>
  <c r="L609" i="6"/>
  <c r="L608" i="6"/>
  <c r="L607" i="6"/>
  <c r="L605" i="6"/>
  <c r="L604" i="6"/>
  <c r="L603" i="6"/>
  <c r="L602" i="6"/>
  <c r="L601" i="6"/>
  <c r="L600" i="6"/>
  <c r="L599" i="6"/>
  <c r="L598" i="6"/>
  <c r="L597" i="6"/>
  <c r="L596" i="6"/>
  <c r="L595" i="6"/>
  <c r="L594" i="6"/>
  <c r="L593" i="6"/>
  <c r="L592" i="6"/>
  <c r="L590" i="6"/>
  <c r="L587" i="6"/>
  <c r="L585" i="6"/>
  <c r="L584" i="6"/>
  <c r="L583" i="6"/>
  <c r="L582" i="6"/>
  <c r="L581" i="6"/>
  <c r="L580" i="6"/>
  <c r="L579" i="6"/>
  <c r="L578" i="6"/>
  <c r="L577" i="6"/>
  <c r="L576" i="6"/>
  <c r="L575" i="6"/>
  <c r="L574" i="6"/>
  <c r="L573" i="6"/>
  <c r="L571" i="6"/>
  <c r="L567" i="6"/>
  <c r="L566" i="6"/>
  <c r="L565" i="6"/>
  <c r="L564" i="6"/>
  <c r="L563" i="6"/>
  <c r="L562" i="6"/>
  <c r="L561" i="6"/>
  <c r="L559" i="6"/>
  <c r="L558" i="6"/>
  <c r="L557" i="6"/>
  <c r="L556" i="6"/>
  <c r="L555" i="6"/>
  <c r="L554" i="6"/>
  <c r="L552" i="6"/>
  <c r="L551" i="6"/>
  <c r="L550" i="6"/>
  <c r="L549" i="6"/>
  <c r="L548" i="6"/>
  <c r="L547" i="6"/>
  <c r="L546" i="6"/>
  <c r="L544" i="6"/>
  <c r="L543" i="6"/>
  <c r="L542" i="6"/>
  <c r="L541" i="6"/>
  <c r="L540" i="6"/>
  <c r="L539" i="6"/>
  <c r="L538" i="6"/>
  <c r="L537" i="6"/>
  <c r="L535" i="6"/>
  <c r="L534" i="6"/>
  <c r="L533" i="6"/>
  <c r="L531" i="6"/>
  <c r="L530" i="6"/>
  <c r="L529" i="6"/>
  <c r="L528" i="6"/>
  <c r="L527" i="6"/>
  <c r="L526" i="6"/>
  <c r="L525" i="6"/>
  <c r="L524" i="6"/>
  <c r="L523" i="6"/>
  <c r="L521" i="6"/>
  <c r="L520" i="6"/>
  <c r="L519" i="6"/>
  <c r="L518" i="6"/>
  <c r="L517" i="6"/>
  <c r="L516" i="6"/>
  <c r="L514" i="6"/>
  <c r="L513" i="6"/>
  <c r="L512" i="6"/>
  <c r="L511" i="6"/>
  <c r="L510" i="6"/>
  <c r="L509" i="6"/>
  <c r="L508" i="6"/>
  <c r="L507" i="6"/>
  <c r="L506" i="6"/>
  <c r="L505" i="6"/>
  <c r="L502" i="6"/>
  <c r="L501" i="6"/>
  <c r="L500" i="6"/>
  <c r="L499" i="6"/>
  <c r="L498" i="6"/>
  <c r="L497" i="6"/>
  <c r="L496" i="6"/>
  <c r="L495" i="6"/>
  <c r="L494" i="6"/>
  <c r="L493" i="6"/>
  <c r="L492" i="6"/>
  <c r="L491" i="6"/>
  <c r="L489" i="6"/>
  <c r="L487" i="6"/>
  <c r="L486" i="6"/>
  <c r="L485" i="6"/>
  <c r="L484" i="6"/>
  <c r="L483" i="6"/>
  <c r="L482" i="6"/>
  <c r="L480" i="6"/>
  <c r="L479" i="6"/>
  <c r="L478" i="6"/>
  <c r="L477" i="6"/>
  <c r="L476" i="6"/>
  <c r="L475" i="6"/>
  <c r="L473" i="6"/>
  <c r="L472" i="6"/>
  <c r="L471" i="6"/>
  <c r="L431" i="6"/>
  <c r="L413" i="6"/>
  <c r="L407" i="6"/>
  <c r="L405" i="6"/>
  <c r="L404" i="6"/>
  <c r="L401" i="6"/>
  <c r="L395" i="6"/>
  <c r="L380" i="6"/>
  <c r="L373" i="6"/>
  <c r="L371" i="6"/>
  <c r="L364" i="6"/>
  <c r="L363" i="6"/>
  <c r="L359" i="6"/>
  <c r="L351" i="6"/>
  <c r="L350" i="6"/>
  <c r="L349" i="6"/>
  <c r="L348" i="6"/>
  <c r="L347" i="6"/>
  <c r="L346" i="6"/>
  <c r="L291" i="6"/>
  <c r="L288" i="6"/>
  <c r="L285" i="6"/>
  <c r="L284" i="6"/>
  <c r="L283" i="6"/>
  <c r="L282" i="6"/>
  <c r="L281" i="6"/>
  <c r="L279" i="6"/>
  <c r="L276" i="6"/>
  <c r="L274" i="6"/>
  <c r="L271" i="6"/>
  <c r="L270" i="6"/>
  <c r="L269" i="6"/>
  <c r="L266" i="6"/>
  <c r="L265" i="6"/>
  <c r="L263" i="6"/>
  <c r="L262" i="6"/>
  <c r="L261" i="6"/>
  <c r="L260" i="6"/>
  <c r="L257" i="6"/>
  <c r="L256" i="6"/>
  <c r="L255" i="6"/>
  <c r="L254" i="6"/>
  <c r="L253" i="6"/>
  <c r="L252" i="6"/>
  <c r="L251" i="6"/>
  <c r="L250" i="6"/>
  <c r="L248" i="6"/>
  <c r="L246" i="6"/>
  <c r="L245" i="6"/>
  <c r="L244" i="6"/>
  <c r="L242" i="6"/>
  <c r="L239" i="6"/>
  <c r="L238" i="6"/>
  <c r="L237" i="6"/>
  <c r="L235" i="6"/>
  <c r="L233" i="6"/>
  <c r="L232" i="6"/>
  <c r="L231" i="6"/>
  <c r="L230" i="6"/>
  <c r="L228" i="6"/>
  <c r="L227" i="6"/>
  <c r="L226" i="6"/>
  <c r="L225" i="6"/>
  <c r="L224" i="6"/>
  <c r="L223" i="6"/>
  <c r="L222" i="6"/>
  <c r="L221" i="6"/>
  <c r="L220" i="6"/>
  <c r="L219" i="6"/>
  <c r="L218" i="6"/>
  <c r="L217" i="6"/>
  <c r="L216" i="6"/>
  <c r="L215" i="6"/>
  <c r="L214" i="6"/>
  <c r="L213"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0" i="6"/>
  <c r="L179" i="6"/>
  <c r="L178" i="6"/>
  <c r="L177" i="6"/>
  <c r="L176" i="6"/>
  <c r="L175" i="6"/>
  <c r="L173" i="6"/>
  <c r="L172" i="6"/>
  <c r="L171" i="6"/>
  <c r="L170" i="6"/>
  <c r="L169" i="6"/>
  <c r="L168" i="6"/>
  <c r="L167" i="6"/>
  <c r="L166" i="6"/>
  <c r="L165" i="6"/>
  <c r="L164" i="6"/>
  <c r="L163" i="6"/>
  <c r="L162" i="6"/>
  <c r="L161" i="6"/>
  <c r="L159" i="6"/>
  <c r="L158" i="6"/>
  <c r="L157" i="6"/>
  <c r="L156" i="6"/>
  <c r="L155" i="6"/>
  <c r="L154" i="6"/>
  <c r="L153" i="6"/>
  <c r="L152" i="6"/>
  <c r="L151" i="6"/>
  <c r="L150" i="6"/>
  <c r="L144" i="6"/>
  <c r="L142" i="6"/>
  <c r="L141" i="6"/>
  <c r="L140" i="6"/>
  <c r="L139" i="6"/>
  <c r="L132" i="6"/>
  <c r="L130" i="6"/>
  <c r="L127" i="6"/>
  <c r="L125" i="6"/>
  <c r="L86" i="6"/>
  <c r="L80" i="6"/>
  <c r="L79" i="6"/>
  <c r="L64" i="6"/>
  <c r="L63" i="6"/>
  <c r="L59" i="6"/>
  <c r="L55" i="6"/>
  <c r="L53" i="6"/>
  <c r="L46" i="6"/>
  <c r="L41" i="6"/>
  <c r="L38" i="6"/>
  <c r="L34" i="6"/>
  <c r="L33" i="6"/>
  <c r="L30" i="6"/>
  <c r="L29" i="6"/>
  <c r="L28" i="6"/>
  <c r="L27" i="6"/>
  <c r="L26" i="6"/>
  <c r="L24" i="6"/>
  <c r="L22" i="6"/>
  <c r="L18" i="6"/>
  <c r="H857" i="6"/>
  <c r="H856" i="6"/>
  <c r="H854" i="6"/>
  <c r="H845" i="6"/>
  <c r="H844" i="6"/>
  <c r="H800" i="6"/>
  <c r="H799" i="6"/>
  <c r="H798" i="6"/>
  <c r="H797" i="6"/>
  <c r="H796" i="6"/>
  <c r="H795" i="6"/>
  <c r="H794" i="6"/>
  <c r="H793" i="6"/>
  <c r="H792" i="6"/>
  <c r="H790" i="6"/>
  <c r="H789" i="6"/>
  <c r="H788" i="6"/>
  <c r="H787" i="6"/>
  <c r="H786" i="6"/>
  <c r="H782" i="6"/>
  <c r="H777" i="6"/>
  <c r="H776" i="6"/>
  <c r="H775" i="6"/>
  <c r="H774" i="6"/>
  <c r="H772" i="6"/>
  <c r="H771" i="6"/>
  <c r="H770" i="6"/>
  <c r="H768" i="6"/>
  <c r="H767" i="6"/>
  <c r="H766" i="6"/>
  <c r="H765" i="6"/>
  <c r="H764" i="6"/>
  <c r="H762" i="6"/>
  <c r="H761" i="6"/>
  <c r="H759" i="6"/>
  <c r="H758" i="6"/>
  <c r="H757" i="6"/>
  <c r="H756" i="6"/>
  <c r="H755" i="6"/>
  <c r="H754" i="6"/>
  <c r="H753" i="6"/>
  <c r="H752" i="6"/>
  <c r="H751"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0" i="6"/>
  <c r="H718" i="6"/>
  <c r="H717" i="6"/>
  <c r="H716" i="6"/>
  <c r="H715" i="6"/>
  <c r="H714" i="6"/>
  <c r="H713" i="6"/>
  <c r="H711" i="6"/>
  <c r="H710" i="6"/>
  <c r="H709" i="6"/>
  <c r="H708" i="6"/>
  <c r="H707" i="6"/>
  <c r="H706" i="6"/>
  <c r="H705" i="6"/>
  <c r="H704" i="6"/>
  <c r="H703" i="6"/>
  <c r="H702" i="6"/>
  <c r="H701" i="6"/>
  <c r="H700" i="6"/>
  <c r="H698" i="6"/>
  <c r="H697" i="6"/>
  <c r="H696" i="6"/>
  <c r="H695" i="6"/>
  <c r="H694" i="6"/>
  <c r="H693" i="6"/>
  <c r="H692" i="6"/>
  <c r="H691" i="6"/>
  <c r="H690" i="6"/>
  <c r="H689" i="6"/>
  <c r="H688" i="6"/>
  <c r="H687" i="6"/>
  <c r="H686" i="6"/>
  <c r="H685" i="6"/>
  <c r="H683" i="6"/>
  <c r="H682" i="6"/>
  <c r="H681" i="6"/>
  <c r="H678" i="6"/>
  <c r="H676" i="6"/>
  <c r="H675" i="6"/>
  <c r="H674" i="6"/>
  <c r="H673" i="6"/>
  <c r="H670" i="6"/>
  <c r="H669" i="6"/>
  <c r="H668" i="6"/>
  <c r="H667" i="6"/>
  <c r="H666" i="6"/>
  <c r="H665" i="6"/>
  <c r="H664" i="6"/>
  <c r="H663" i="6"/>
  <c r="H662" i="6"/>
  <c r="H661" i="6"/>
  <c r="H660" i="6"/>
  <c r="H659" i="6"/>
  <c r="H658" i="6"/>
  <c r="H657" i="6"/>
  <c r="H654" i="6"/>
  <c r="H653" i="6"/>
  <c r="H652" i="6"/>
  <c r="H650" i="6"/>
  <c r="H649" i="6"/>
  <c r="H648" i="6"/>
  <c r="H647" i="6"/>
  <c r="H646" i="6"/>
  <c r="H645" i="6"/>
  <c r="H644" i="6"/>
  <c r="H643" i="6"/>
  <c r="H642" i="6"/>
  <c r="H640" i="6"/>
  <c r="H639" i="6"/>
  <c r="H638" i="6"/>
  <c r="H637" i="6"/>
  <c r="H635" i="6"/>
  <c r="H632" i="6"/>
  <c r="H631" i="6"/>
  <c r="H630" i="6"/>
  <c r="H628" i="6"/>
  <c r="H627" i="6"/>
  <c r="H626" i="6"/>
  <c r="H624" i="6"/>
  <c r="H623" i="6"/>
  <c r="H622" i="6"/>
  <c r="H621" i="6"/>
  <c r="H620" i="6"/>
  <c r="H619" i="6"/>
  <c r="H618" i="6"/>
  <c r="H617" i="6"/>
  <c r="H616" i="6"/>
  <c r="H615" i="6"/>
  <c r="H614" i="6"/>
  <c r="H612" i="6"/>
  <c r="H611" i="6"/>
  <c r="H610" i="6"/>
  <c r="H609" i="6"/>
  <c r="H608" i="6"/>
  <c r="H607" i="6"/>
  <c r="H605" i="6"/>
  <c r="H604" i="6"/>
  <c r="H603" i="6"/>
  <c r="H602" i="6"/>
  <c r="H601" i="6"/>
  <c r="H600" i="6"/>
  <c r="H599" i="6"/>
  <c r="H598" i="6"/>
  <c r="H597" i="6"/>
  <c r="H596" i="6"/>
  <c r="H595" i="6"/>
  <c r="H594" i="6"/>
  <c r="H593" i="6"/>
  <c r="H592" i="6"/>
  <c r="H591" i="6"/>
  <c r="H590" i="6"/>
  <c r="H589" i="6"/>
  <c r="H588" i="6"/>
  <c r="H587" i="6"/>
  <c r="H585" i="6"/>
  <c r="H584" i="6"/>
  <c r="H583" i="6"/>
  <c r="H582" i="6"/>
  <c r="H581" i="6"/>
  <c r="H580" i="6"/>
  <c r="H579" i="6"/>
  <c r="H578" i="6"/>
  <c r="H577" i="6"/>
  <c r="H576" i="6"/>
  <c r="H575" i="6"/>
  <c r="H574" i="6"/>
  <c r="H573" i="6"/>
  <c r="H571" i="6"/>
  <c r="H570" i="6"/>
  <c r="H569" i="6"/>
  <c r="H568" i="6"/>
  <c r="H563" i="6"/>
  <c r="H558" i="6"/>
  <c r="H551" i="6"/>
  <c r="H543" i="6"/>
  <c r="H542" i="6"/>
  <c r="H541" i="6"/>
  <c r="H540" i="6"/>
  <c r="H539" i="6"/>
  <c r="H538" i="6"/>
  <c r="H537" i="6"/>
  <c r="H535" i="6"/>
  <c r="H534" i="6"/>
  <c r="H533" i="6"/>
  <c r="H532" i="6"/>
  <c r="H531" i="6"/>
  <c r="H530" i="6"/>
  <c r="H529" i="6"/>
  <c r="H528" i="6"/>
  <c r="H527" i="6"/>
  <c r="H526" i="6"/>
  <c r="H525" i="6"/>
  <c r="H524" i="6"/>
  <c r="H523" i="6"/>
  <c r="H522" i="6"/>
  <c r="H521" i="6"/>
  <c r="H520" i="6"/>
  <c r="H519" i="6"/>
  <c r="H518" i="6"/>
  <c r="H517" i="6"/>
  <c r="H516" i="6"/>
  <c r="H514" i="6"/>
  <c r="H513" i="6"/>
  <c r="H512" i="6"/>
  <c r="H511" i="6"/>
  <c r="H510" i="6"/>
  <c r="H503" i="6"/>
  <c r="H472" i="6"/>
  <c r="H436" i="6"/>
  <c r="H433" i="6"/>
  <c r="H432" i="6"/>
  <c r="H431" i="6"/>
  <c r="H430" i="6"/>
  <c r="H429" i="6"/>
  <c r="H428" i="6"/>
  <c r="H427" i="6"/>
  <c r="H426" i="6"/>
  <c r="H425" i="6"/>
  <c r="H421" i="6"/>
  <c r="H420" i="6"/>
  <c r="H419" i="6"/>
  <c r="H418" i="6"/>
  <c r="H417" i="6"/>
  <c r="H416" i="6"/>
  <c r="H414" i="6"/>
  <c r="H413" i="6"/>
  <c r="H411" i="6"/>
  <c r="H410" i="6"/>
  <c r="H409" i="6"/>
  <c r="H408" i="6"/>
  <c r="H407" i="6"/>
  <c r="H406" i="6"/>
  <c r="H405" i="6"/>
  <c r="H404" i="6"/>
  <c r="H403" i="6"/>
  <c r="H402" i="6"/>
  <c r="H401" i="6"/>
  <c r="H400" i="6"/>
  <c r="H398" i="6"/>
  <c r="H397" i="6"/>
  <c r="H395" i="6"/>
  <c r="H390" i="6"/>
  <c r="H389" i="6"/>
  <c r="H388" i="6"/>
  <c r="H387" i="6"/>
  <c r="H386" i="6"/>
  <c r="H384" i="6"/>
  <c r="H383" i="6"/>
  <c r="H382" i="6"/>
  <c r="H381" i="6"/>
  <c r="H380" i="6"/>
  <c r="H378" i="6"/>
  <c r="H377" i="6"/>
  <c r="H376" i="6"/>
  <c r="H375" i="6"/>
  <c r="H374" i="6"/>
  <c r="H359" i="6"/>
  <c r="H358" i="6"/>
  <c r="H357" i="6"/>
  <c r="H356" i="6"/>
  <c r="H306" i="6"/>
  <c r="H291" i="6"/>
  <c r="H288" i="6"/>
  <c r="H286" i="6"/>
  <c r="H285" i="6"/>
  <c r="H284" i="6"/>
  <c r="H283" i="6"/>
  <c r="H282" i="6"/>
  <c r="H281" i="6"/>
  <c r="H279" i="6"/>
  <c r="H276" i="6"/>
  <c r="H275" i="6"/>
  <c r="H274" i="6"/>
  <c r="H271" i="6"/>
  <c r="H270" i="6"/>
  <c r="H269" i="6"/>
  <c r="H268" i="6"/>
  <c r="H266" i="6"/>
  <c r="H265" i="6"/>
  <c r="H263" i="6"/>
  <c r="H261" i="6"/>
  <c r="H260" i="6"/>
  <c r="H257" i="6"/>
  <c r="H255" i="6"/>
  <c r="H253" i="6"/>
  <c r="H251" i="6"/>
  <c r="H250" i="6"/>
  <c r="H249" i="6"/>
  <c r="H248" i="6"/>
  <c r="H246" i="6"/>
  <c r="H239" i="6"/>
  <c r="H238" i="6"/>
  <c r="H237" i="6"/>
  <c r="H235" i="6"/>
  <c r="H233" i="6"/>
  <c r="H232" i="6"/>
  <c r="H231" i="6"/>
  <c r="H230" i="6"/>
  <c r="H228" i="6"/>
  <c r="H224" i="6"/>
  <c r="H217" i="6"/>
  <c r="H89" i="6"/>
  <c r="H86" i="6"/>
  <c r="H84" i="6"/>
  <c r="H82" i="6"/>
  <c r="H81" i="6"/>
  <c r="H80" i="6"/>
  <c r="H79" i="6"/>
  <c r="H78" i="6"/>
  <c r="H77" i="6"/>
  <c r="H76" i="6"/>
  <c r="H75" i="6"/>
  <c r="H72" i="6"/>
  <c r="H71" i="6"/>
  <c r="H69" i="6"/>
  <c r="H68" i="6"/>
  <c r="H67" i="6"/>
  <c r="H66" i="6"/>
  <c r="H65" i="6"/>
  <c r="H64" i="6"/>
  <c r="H63" i="6"/>
  <c r="K324" i="21"/>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2" i="6"/>
  <c r="H862" i="6" l="1"/>
  <c r="L862" i="6"/>
  <c r="K862" i="6"/>
  <c r="I862" i="6"/>
  <c r="P862" i="6"/>
  <c r="O828" i="6"/>
  <c r="O345" i="6"/>
  <c r="O256" i="6"/>
  <c r="O254" i="6"/>
  <c r="O212" i="6"/>
  <c r="O135" i="6"/>
  <c r="O839" i="6"/>
  <c r="O838" i="6"/>
  <c r="O680" i="6"/>
  <c r="O651" i="6"/>
  <c r="O641" i="6"/>
  <c r="O633" i="6"/>
  <c r="O567" i="6"/>
  <c r="O566" i="6"/>
  <c r="O565" i="6"/>
  <c r="O564" i="6"/>
  <c r="O562" i="6"/>
  <c r="O561" i="6"/>
  <c r="O559" i="6"/>
  <c r="O557" i="6"/>
  <c r="O556" i="6"/>
  <c r="O555" i="6"/>
  <c r="O554" i="6"/>
  <c r="O553" i="6"/>
  <c r="O552" i="6"/>
  <c r="O550" i="6"/>
  <c r="O549" i="6"/>
  <c r="O548" i="6"/>
  <c r="O547" i="6"/>
  <c r="O546" i="6"/>
  <c r="O545" i="6"/>
  <c r="O544" i="6"/>
  <c r="O536" i="6"/>
  <c r="O481" i="6"/>
  <c r="O470" i="6"/>
  <c r="O469" i="6"/>
  <c r="O468" i="6"/>
  <c r="O467" i="6"/>
  <c r="O466" i="6"/>
  <c r="O464" i="6"/>
  <c r="O463" i="6"/>
  <c r="O373" i="6"/>
  <c r="O372" i="6"/>
  <c r="O371" i="6"/>
  <c r="O370" i="6"/>
  <c r="O369" i="6"/>
  <c r="O368" i="6"/>
  <c r="O367" i="6"/>
  <c r="O366" i="6"/>
  <c r="O365" i="6"/>
  <c r="O364" i="6"/>
  <c r="O363" i="6"/>
  <c r="O362" i="6"/>
  <c r="O360" i="6"/>
  <c r="O344" i="6"/>
  <c r="O262" i="6"/>
  <c r="O252" i="6"/>
  <c r="O250" i="6"/>
  <c r="O245" i="6"/>
  <c r="O244" i="6"/>
  <c r="O243" i="6"/>
  <c r="O242" i="6"/>
  <c r="O219" i="6"/>
  <c r="O215" i="6"/>
  <c r="O150" i="6"/>
  <c r="O148" i="6"/>
  <c r="O147" i="6"/>
  <c r="O146" i="6"/>
  <c r="O145" i="6"/>
  <c r="O144" i="6"/>
  <c r="O143" i="6"/>
  <c r="O140" i="6"/>
  <c r="O139" i="6"/>
  <c r="O138" i="6"/>
  <c r="O137" i="6"/>
  <c r="O136" i="6"/>
  <c r="O134" i="6"/>
  <c r="O133" i="6"/>
  <c r="O132" i="6"/>
  <c r="O131" i="6"/>
  <c r="O130" i="6"/>
  <c r="O129" i="6"/>
  <c r="O128" i="6"/>
  <c r="O74" i="6"/>
  <c r="O70" i="6"/>
  <c r="O62" i="6"/>
  <c r="O60" i="6"/>
  <c r="O59" i="6"/>
  <c r="O58" i="6"/>
  <c r="O57" i="6"/>
  <c r="O55" i="6"/>
  <c r="O54" i="6"/>
  <c r="O53" i="6"/>
  <c r="O52" i="6"/>
  <c r="O51" i="6"/>
  <c r="O49" i="6"/>
  <c r="O48" i="6"/>
  <c r="O47" i="6"/>
  <c r="O46" i="6"/>
  <c r="O45" i="6"/>
  <c r="O43" i="6"/>
  <c r="O42" i="6"/>
  <c r="O40" i="6"/>
  <c r="O39" i="6"/>
  <c r="O37" i="6"/>
  <c r="O36" i="6"/>
  <c r="O35" i="6"/>
  <c r="O32" i="6"/>
  <c r="O31" i="6"/>
  <c r="O25" i="6"/>
  <c r="O24" i="6"/>
  <c r="O23" i="6"/>
  <c r="O21" i="6"/>
  <c r="O20" i="6"/>
  <c r="O19" i="6"/>
  <c r="O17" i="6"/>
  <c r="O16" i="6"/>
  <c r="O14"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4" i="6"/>
  <c r="G855" i="6"/>
  <c r="G856" i="6"/>
  <c r="G857" i="6"/>
  <c r="G858" i="6"/>
  <c r="G859" i="6"/>
  <c r="G860" i="6"/>
  <c r="G861" i="6"/>
  <c r="G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2" i="6"/>
  <c r="O862" i="6" l="1"/>
  <c r="T741" i="6"/>
  <c r="T742" i="6"/>
  <c r="T743" i="6"/>
  <c r="T744" i="6"/>
  <c r="T745" i="6"/>
  <c r="T746" i="6"/>
  <c r="T747" i="6"/>
  <c r="T748" i="6"/>
  <c r="T749" i="6"/>
  <c r="T750" i="6"/>
  <c r="T751" i="6"/>
  <c r="T752" i="6"/>
  <c r="T753" i="6"/>
  <c r="T754" i="6"/>
  <c r="T755" i="6"/>
  <c r="T756" i="6"/>
  <c r="T757" i="6"/>
  <c r="T758" i="6"/>
  <c r="T759" i="6"/>
  <c r="T760" i="6"/>
  <c r="T761" i="6"/>
  <c r="T762" i="6"/>
  <c r="T763" i="6"/>
  <c r="T764" i="6"/>
  <c r="T765" i="6"/>
  <c r="T766" i="6"/>
  <c r="T767" i="6"/>
  <c r="T768" i="6"/>
  <c r="T769" i="6"/>
  <c r="T770" i="6"/>
  <c r="T771" i="6"/>
  <c r="T772" i="6"/>
  <c r="T773" i="6"/>
  <c r="T774" i="6"/>
  <c r="T775" i="6"/>
  <c r="T776" i="6"/>
  <c r="T777" i="6"/>
  <c r="T778" i="6"/>
  <c r="T779" i="6"/>
  <c r="T780" i="6"/>
  <c r="T781" i="6"/>
  <c r="T782" i="6"/>
  <c r="T783" i="6"/>
  <c r="T784" i="6"/>
  <c r="T785" i="6"/>
  <c r="T786" i="6"/>
  <c r="T787" i="6"/>
  <c r="T788" i="6"/>
  <c r="T789" i="6"/>
  <c r="T790" i="6"/>
  <c r="T791" i="6"/>
  <c r="T792" i="6"/>
  <c r="T793" i="6"/>
  <c r="T794" i="6"/>
  <c r="T795" i="6"/>
  <c r="T796" i="6"/>
  <c r="T797" i="6"/>
  <c r="T798" i="6"/>
  <c r="T799" i="6"/>
  <c r="T800" i="6"/>
  <c r="T801" i="6"/>
  <c r="T802" i="6"/>
  <c r="T803" i="6"/>
  <c r="T804" i="6"/>
  <c r="T805" i="6"/>
  <c r="T806" i="6"/>
  <c r="T807" i="6"/>
  <c r="T808" i="6"/>
  <c r="T809" i="6"/>
  <c r="T810" i="6"/>
  <c r="T811" i="6"/>
  <c r="T812" i="6"/>
  <c r="T813" i="6"/>
  <c r="T814" i="6"/>
  <c r="T815" i="6"/>
  <c r="T816" i="6"/>
  <c r="T817" i="6"/>
  <c r="T818" i="6"/>
  <c r="T819" i="6"/>
  <c r="T820" i="6"/>
  <c r="T821" i="6"/>
  <c r="T822" i="6"/>
  <c r="T823" i="6"/>
  <c r="T824" i="6"/>
  <c r="T825" i="6"/>
  <c r="T826" i="6"/>
  <c r="T827" i="6"/>
  <c r="T828" i="6"/>
  <c r="T829" i="6"/>
  <c r="T830" i="6"/>
  <c r="T831" i="6"/>
  <c r="T832" i="6"/>
  <c r="T833" i="6"/>
  <c r="T834" i="6"/>
  <c r="T836" i="6"/>
  <c r="T837" i="6"/>
  <c r="T838" i="6"/>
  <c r="T839" i="6"/>
  <c r="T840" i="6"/>
  <c r="T841" i="6"/>
  <c r="T842" i="6"/>
  <c r="T843" i="6"/>
  <c r="T844" i="6"/>
  <c r="T845" i="6"/>
  <c r="T846" i="6"/>
  <c r="T847" i="6"/>
  <c r="T848" i="6"/>
  <c r="T849" i="6"/>
  <c r="T850" i="6"/>
  <c r="T851" i="6"/>
  <c r="T852" i="6"/>
  <c r="T854" i="6"/>
  <c r="T855" i="6"/>
  <c r="T856" i="6"/>
  <c r="T857" i="6"/>
  <c r="T858" i="6"/>
  <c r="T859" i="6"/>
  <c r="T860" i="6"/>
  <c r="T861" i="6"/>
  <c r="T117" i="6"/>
  <c r="T118" i="6"/>
  <c r="T119" i="6"/>
  <c r="T120" i="6"/>
  <c r="T122"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28" i="6"/>
  <c r="T429" i="6"/>
  <c r="T430" i="6"/>
  <c r="T431" i="6"/>
  <c r="T432" i="6"/>
  <c r="T433" i="6"/>
  <c r="T434" i="6"/>
  <c r="T435" i="6"/>
  <c r="T436" i="6"/>
  <c r="T437" i="6"/>
  <c r="T438" i="6"/>
  <c r="T439" i="6"/>
  <c r="T440" i="6"/>
  <c r="T441" i="6"/>
  <c r="T442" i="6"/>
  <c r="T443" i="6"/>
  <c r="T444" i="6"/>
  <c r="T445" i="6"/>
  <c r="T454" i="6"/>
  <c r="T455" i="6"/>
  <c r="T456" i="6"/>
  <c r="T457" i="6"/>
  <c r="T458" i="6"/>
  <c r="T459" i="6"/>
  <c r="T460" i="6"/>
  <c r="T461" i="6"/>
  <c r="T462" i="6"/>
  <c r="T463" i="6"/>
  <c r="T464" i="6"/>
  <c r="T465" i="6"/>
  <c r="T466" i="6"/>
  <c r="T467" i="6"/>
  <c r="T468" i="6"/>
  <c r="T469" i="6"/>
  <c r="T470" i="6"/>
  <c r="T471" i="6"/>
  <c r="T472" i="6"/>
  <c r="T473" i="6"/>
  <c r="T474" i="6"/>
  <c r="T475" i="6"/>
  <c r="T476" i="6"/>
  <c r="T477" i="6"/>
  <c r="T478" i="6"/>
  <c r="T479" i="6"/>
  <c r="T480" i="6"/>
  <c r="T481" i="6"/>
  <c r="T482" i="6"/>
  <c r="T483" i="6"/>
  <c r="T484" i="6"/>
  <c r="T485" i="6"/>
  <c r="T486" i="6"/>
  <c r="T487" i="6"/>
  <c r="T488" i="6"/>
  <c r="T489" i="6"/>
  <c r="T490" i="6"/>
  <c r="T491" i="6"/>
  <c r="T492" i="6"/>
  <c r="T493" i="6"/>
  <c r="T494" i="6"/>
  <c r="T495" i="6"/>
  <c r="T496" i="6"/>
  <c r="T497" i="6"/>
  <c r="T498" i="6"/>
  <c r="T499" i="6"/>
  <c r="T500" i="6"/>
  <c r="T501" i="6"/>
  <c r="T502" i="6"/>
  <c r="T503" i="6"/>
  <c r="T504" i="6"/>
  <c r="T505" i="6"/>
  <c r="T506" i="6"/>
  <c r="T507" i="6"/>
  <c r="T508" i="6"/>
  <c r="T509" i="6"/>
  <c r="T510" i="6"/>
  <c r="T511" i="6"/>
  <c r="T512" i="6"/>
  <c r="T513" i="6"/>
  <c r="T514" i="6"/>
  <c r="T515" i="6"/>
  <c r="T516" i="6"/>
  <c r="T517" i="6"/>
  <c r="T518" i="6"/>
  <c r="T519" i="6"/>
  <c r="T520" i="6"/>
  <c r="T521" i="6"/>
  <c r="T522" i="6"/>
  <c r="T523" i="6"/>
  <c r="T524" i="6"/>
  <c r="T525" i="6"/>
  <c r="T526" i="6"/>
  <c r="T527" i="6"/>
  <c r="T528" i="6"/>
  <c r="T529" i="6"/>
  <c r="T530" i="6"/>
  <c r="T531" i="6"/>
  <c r="T532" i="6"/>
  <c r="T533" i="6"/>
  <c r="T534" i="6"/>
  <c r="T535" i="6"/>
  <c r="T536" i="6"/>
  <c r="T537" i="6"/>
  <c r="T538" i="6"/>
  <c r="T539" i="6"/>
  <c r="T540" i="6"/>
  <c r="T541" i="6"/>
  <c r="T542" i="6"/>
  <c r="T543" i="6"/>
  <c r="T544" i="6"/>
  <c r="T545" i="6"/>
  <c r="T546" i="6"/>
  <c r="T547" i="6"/>
  <c r="T548" i="6"/>
  <c r="T549" i="6"/>
  <c r="T550" i="6"/>
  <c r="T551" i="6"/>
  <c r="T552" i="6"/>
  <c r="T553" i="6"/>
  <c r="T554" i="6"/>
  <c r="T555" i="6"/>
  <c r="T556" i="6"/>
  <c r="T557" i="6"/>
  <c r="T558" i="6"/>
  <c r="T559" i="6"/>
  <c r="T560" i="6"/>
  <c r="T561" i="6"/>
  <c r="T562" i="6"/>
  <c r="T563" i="6"/>
  <c r="T564" i="6"/>
  <c r="T565" i="6"/>
  <c r="T566" i="6"/>
  <c r="T567" i="6"/>
  <c r="T568" i="6"/>
  <c r="T569" i="6"/>
  <c r="T570" i="6"/>
  <c r="T571" i="6"/>
  <c r="T572" i="6"/>
  <c r="T573" i="6"/>
  <c r="T574" i="6"/>
  <c r="T575" i="6"/>
  <c r="T576" i="6"/>
  <c r="T577" i="6"/>
  <c r="T578" i="6"/>
  <c r="T579" i="6"/>
  <c r="T580" i="6"/>
  <c r="T581" i="6"/>
  <c r="T582" i="6"/>
  <c r="T583" i="6"/>
  <c r="T584" i="6"/>
  <c r="T585" i="6"/>
  <c r="T586" i="6"/>
  <c r="T587" i="6"/>
  <c r="T588" i="6"/>
  <c r="T589" i="6"/>
  <c r="T590" i="6"/>
  <c r="T591" i="6"/>
  <c r="T592" i="6"/>
  <c r="T593" i="6"/>
  <c r="T594" i="6"/>
  <c r="T595" i="6"/>
  <c r="T596" i="6"/>
  <c r="T597" i="6"/>
  <c r="T598" i="6"/>
  <c r="T599" i="6"/>
  <c r="T600" i="6"/>
  <c r="T601" i="6"/>
  <c r="T602" i="6"/>
  <c r="T603" i="6"/>
  <c r="T604" i="6"/>
  <c r="T605" i="6"/>
  <c r="T606" i="6"/>
  <c r="T607" i="6"/>
  <c r="T608" i="6"/>
  <c r="T609" i="6"/>
  <c r="T610" i="6"/>
  <c r="T611" i="6"/>
  <c r="T612" i="6"/>
  <c r="T613" i="6"/>
  <c r="T614" i="6"/>
  <c r="T615" i="6"/>
  <c r="T616" i="6"/>
  <c r="T617" i="6"/>
  <c r="T618" i="6"/>
  <c r="T619" i="6"/>
  <c r="T620" i="6"/>
  <c r="T621" i="6"/>
  <c r="T622" i="6"/>
  <c r="T623" i="6"/>
  <c r="T624" i="6"/>
  <c r="T625" i="6"/>
  <c r="T626" i="6"/>
  <c r="T627" i="6"/>
  <c r="T628" i="6"/>
  <c r="T629" i="6"/>
  <c r="T630" i="6"/>
  <c r="T631" i="6"/>
  <c r="T632" i="6"/>
  <c r="T633" i="6"/>
  <c r="T634" i="6"/>
  <c r="T635" i="6"/>
  <c r="T636" i="6"/>
  <c r="T637" i="6"/>
  <c r="T638" i="6"/>
  <c r="T639" i="6"/>
  <c r="T640" i="6"/>
  <c r="T641" i="6"/>
  <c r="T642" i="6"/>
  <c r="T643" i="6"/>
  <c r="T644" i="6"/>
  <c r="T645" i="6"/>
  <c r="T646" i="6"/>
  <c r="T647" i="6"/>
  <c r="T648" i="6"/>
  <c r="T649" i="6"/>
  <c r="T650" i="6"/>
  <c r="T651" i="6"/>
  <c r="T652" i="6"/>
  <c r="T653" i="6"/>
  <c r="T654" i="6"/>
  <c r="T655" i="6"/>
  <c r="T656" i="6"/>
  <c r="T657" i="6"/>
  <c r="T658" i="6"/>
  <c r="T659" i="6"/>
  <c r="T660" i="6"/>
  <c r="T661" i="6"/>
  <c r="T662" i="6"/>
  <c r="T663" i="6"/>
  <c r="T664" i="6"/>
  <c r="T665" i="6"/>
  <c r="T666" i="6"/>
  <c r="T667" i="6"/>
  <c r="T668" i="6"/>
  <c r="T669" i="6"/>
  <c r="T670" i="6"/>
  <c r="T671" i="6"/>
  <c r="T672" i="6"/>
  <c r="T673" i="6"/>
  <c r="T674" i="6"/>
  <c r="T675" i="6"/>
  <c r="T676" i="6"/>
  <c r="T677" i="6"/>
  <c r="T678" i="6"/>
  <c r="T679" i="6"/>
  <c r="T680" i="6"/>
  <c r="T681" i="6"/>
  <c r="T682" i="6"/>
  <c r="T683" i="6"/>
  <c r="T684" i="6"/>
  <c r="T685" i="6"/>
  <c r="T686" i="6"/>
  <c r="T687" i="6"/>
  <c r="T688" i="6"/>
  <c r="T689" i="6"/>
  <c r="T690" i="6"/>
  <c r="T691" i="6"/>
  <c r="T692" i="6"/>
  <c r="T693" i="6"/>
  <c r="T694" i="6"/>
  <c r="T695" i="6"/>
  <c r="T696" i="6"/>
  <c r="T697" i="6"/>
  <c r="T698" i="6"/>
  <c r="T699" i="6"/>
  <c r="T700" i="6"/>
  <c r="T701" i="6"/>
  <c r="T702" i="6"/>
  <c r="T703" i="6"/>
  <c r="T704" i="6"/>
  <c r="T705" i="6"/>
  <c r="T706" i="6"/>
  <c r="T707" i="6"/>
  <c r="T708" i="6"/>
  <c r="T709" i="6"/>
  <c r="T710" i="6"/>
  <c r="T711" i="6"/>
  <c r="T712" i="6"/>
  <c r="T713" i="6"/>
  <c r="T714" i="6"/>
  <c r="T715" i="6"/>
  <c r="T716" i="6"/>
  <c r="T717" i="6"/>
  <c r="T718" i="6"/>
  <c r="T719" i="6"/>
  <c r="T720" i="6"/>
  <c r="T721" i="6"/>
  <c r="T722" i="6"/>
  <c r="T723" i="6"/>
  <c r="T724" i="6"/>
  <c r="T725" i="6"/>
  <c r="T726" i="6"/>
  <c r="T727" i="6"/>
  <c r="T728" i="6"/>
  <c r="T729" i="6"/>
  <c r="T730" i="6"/>
  <c r="T731" i="6"/>
  <c r="T732" i="6"/>
  <c r="T733" i="6"/>
  <c r="T734" i="6"/>
  <c r="T735" i="6"/>
  <c r="T736" i="6"/>
  <c r="T737" i="6"/>
  <c r="T738" i="6"/>
  <c r="T739" i="6"/>
  <c r="T740" i="6"/>
  <c r="G17" i="10" l="1"/>
  <c r="G15" i="10"/>
  <c r="G14" i="10"/>
  <c r="G13" i="10"/>
  <c r="G11" i="10"/>
  <c r="G10" i="10"/>
  <c r="G7" i="10"/>
  <c r="T103" i="6"/>
  <c r="T102" i="6"/>
  <c r="T100" i="6"/>
  <c r="T98" i="6"/>
  <c r="T73" i="6"/>
  <c r="T72" i="6"/>
  <c r="T58" i="6"/>
  <c r="T57" i="6"/>
  <c r="T50" i="6"/>
  <c r="T47" i="6"/>
  <c r="T42" i="6"/>
  <c r="T41" i="6"/>
  <c r="T40" i="6"/>
  <c r="T39" i="6"/>
  <c r="T38" i="6"/>
  <c r="T37" i="6"/>
  <c r="T36" i="6"/>
  <c r="T35" i="6"/>
  <c r="T34" i="6"/>
  <c r="T26" i="6"/>
  <c r="T25" i="6"/>
  <c r="T15" i="6"/>
  <c r="T14" i="6"/>
  <c r="T96" i="6"/>
  <c r="T94" i="6"/>
  <c r="T70" i="6"/>
  <c r="T62" i="6"/>
  <c r="T59" i="6"/>
  <c r="T55" i="6"/>
  <c r="T48" i="6"/>
  <c r="T44" i="6"/>
  <c r="T23" i="6"/>
  <c r="T22" i="6"/>
  <c r="T20" i="6"/>
  <c r="T101" i="6"/>
  <c r="T99" i="6"/>
  <c r="T97" i="6"/>
  <c r="T95" i="6"/>
  <c r="T93" i="6"/>
  <c r="T92" i="6"/>
  <c r="T91" i="6"/>
  <c r="T90" i="6"/>
  <c r="T89" i="6"/>
  <c r="T88" i="6"/>
  <c r="T87" i="6"/>
  <c r="T86" i="6"/>
  <c r="T85" i="6"/>
  <c r="T84" i="6"/>
  <c r="T83" i="6"/>
  <c r="T82" i="6"/>
  <c r="T81" i="6"/>
  <c r="T80" i="6"/>
  <c r="T79" i="6"/>
  <c r="T78" i="6"/>
  <c r="T77" i="6"/>
  <c r="T76" i="6"/>
  <c r="T75" i="6"/>
  <c r="T74" i="6"/>
  <c r="T71" i="6"/>
  <c r="T69" i="6"/>
  <c r="T68" i="6"/>
  <c r="T67" i="6"/>
  <c r="T66" i="6"/>
  <c r="T65" i="6"/>
  <c r="T64" i="6"/>
  <c r="T63" i="6"/>
  <c r="T61" i="6"/>
  <c r="T60" i="6"/>
  <c r="T56" i="6"/>
  <c r="T54" i="6"/>
  <c r="T53" i="6"/>
  <c r="T52" i="6"/>
  <c r="T51" i="6"/>
  <c r="T49" i="6"/>
  <c r="T46" i="6"/>
  <c r="T45" i="6"/>
  <c r="T43" i="6"/>
  <c r="T33" i="6"/>
  <c r="T32" i="6"/>
  <c r="T31" i="6"/>
  <c r="T30" i="6"/>
  <c r="T29" i="6"/>
  <c r="T28" i="6"/>
  <c r="T27" i="6"/>
  <c r="T24" i="6"/>
  <c r="T21" i="6"/>
  <c r="T19" i="6"/>
  <c r="T18" i="6"/>
  <c r="T17" i="6"/>
  <c r="T16" i="6"/>
  <c r="T13" i="6"/>
  <c r="T862" i="6" s="1"/>
  <c r="G9" i="10" l="1"/>
  <c r="G20" i="10"/>
</calcChain>
</file>

<file path=xl/sharedStrings.xml><?xml version="1.0" encoding="utf-8"?>
<sst xmlns="http://schemas.openxmlformats.org/spreadsheetml/2006/main" count="35314" uniqueCount="5402">
  <si>
    <t>No FACTURA</t>
  </si>
  <si>
    <t>VALOR</t>
  </si>
  <si>
    <t>SALDO</t>
  </si>
  <si>
    <t>cxp</t>
  </si>
  <si>
    <t>GLOSAS</t>
  </si>
  <si>
    <t>CANCELADAS</t>
  </si>
  <si>
    <t>DEVOLUCIONES</t>
  </si>
  <si>
    <t>POR PAGAR</t>
  </si>
  <si>
    <t>DEVUELTA IPS</t>
  </si>
  <si>
    <t>FACTURAS EN PROCESO DE AUDITORIA</t>
  </si>
  <si>
    <t>GLOSAS TOTALES SANTANDER</t>
  </si>
  <si>
    <t>NO RADICADA</t>
  </si>
  <si>
    <t>GLOSA POR CONCILIAR</t>
  </si>
  <si>
    <t xml:space="preserve">GLOSA ACEPTA IPS </t>
  </si>
  <si>
    <t>GLOSA ACEPTA EPS</t>
  </si>
  <si>
    <t>DOC No</t>
  </si>
  <si>
    <t>OBSERVACION</t>
  </si>
  <si>
    <t>SUCURSAL</t>
  </si>
  <si>
    <t>DIFERENCIA</t>
  </si>
  <si>
    <t>Referencia</t>
  </si>
  <si>
    <t>Asignación</t>
  </si>
  <si>
    <t>Cuenta de mayor</t>
  </si>
  <si>
    <t>Nº documento</t>
  </si>
  <si>
    <t>Clase de documento</t>
  </si>
  <si>
    <t>Centro de beneficio</t>
  </si>
  <si>
    <t>Fecha de documento</t>
  </si>
  <si>
    <t>Indicador CME</t>
  </si>
  <si>
    <t>Fe.contabilización</t>
  </si>
  <si>
    <t>Importe en moneda local</t>
  </si>
  <si>
    <t>Doc.compensación</t>
  </si>
  <si>
    <t>Texto</t>
  </si>
  <si>
    <t>Indicador Debe/Haber</t>
  </si>
  <si>
    <t>Demora tras vencimiento neto</t>
  </si>
  <si>
    <t>Nombre del usuario</t>
  </si>
  <si>
    <t>Texto cab.documento</t>
  </si>
  <si>
    <t>KR</t>
  </si>
  <si>
    <t>15480001564 ANGIEE YESENIA PAEZ SANCHEZ</t>
  </si>
  <si>
    <t>COOSALUD</t>
  </si>
  <si>
    <t>15-leruiz Eurek</t>
  </si>
  <si>
    <t>05-jmarin Eurek</t>
  </si>
  <si>
    <t>70-yenperez Eurek</t>
  </si>
  <si>
    <t>15185001109 BARBARA EUGENIA QUINTERO FAJARDO</t>
  </si>
  <si>
    <t>08-pnieto Eurek</t>
  </si>
  <si>
    <t>68-zmendez Eurek</t>
  </si>
  <si>
    <t>08-emaury Eurek</t>
  </si>
  <si>
    <t>15-gjimenez Eurek</t>
  </si>
  <si>
    <t>13001209760 ANGELICA  LOPEZ POLO</t>
  </si>
  <si>
    <t>20-lruiz Eurek</t>
  </si>
  <si>
    <t>68-fcorrea Eurek</t>
  </si>
  <si>
    <t>94-earias_94 Eurek</t>
  </si>
  <si>
    <t>13-jtatis Eurek</t>
  </si>
  <si>
    <t>08-lherrera Eurek</t>
  </si>
  <si>
    <t>13-amarquez Eurek</t>
  </si>
  <si>
    <t>94001216366 LUIS FRANCISCO DE LA ESPRIELLA</t>
  </si>
  <si>
    <t>05-lmendoza Eurek</t>
  </si>
  <si>
    <t>05-cecheverri Eurek</t>
  </si>
  <si>
    <t>47-fmazzeneth Eurek</t>
  </si>
  <si>
    <t>76-yolaya Eurek</t>
  </si>
  <si>
    <t>54-jcastillo Eurek</t>
  </si>
  <si>
    <t>13468402141 JEE MAURY CARO ROJAS</t>
  </si>
  <si>
    <t>23-wmartinez Eurek</t>
  </si>
  <si>
    <t>15185074972 LAURA  MATEUS DE GAONA</t>
  </si>
  <si>
    <t>94001229651 SAMUEL  DIAZ SAENZ</t>
  </si>
  <si>
    <t>94001229104 MIGUEL BOLIVAR SILVA CIFUENTES</t>
  </si>
  <si>
    <t>94001245486 BETTY  APARICIO RAMIREZ</t>
  </si>
  <si>
    <t>LREYES</t>
  </si>
  <si>
    <t>10120857000</t>
  </si>
  <si>
    <t>6830717011</t>
  </si>
  <si>
    <t>BVASQUEZ</t>
  </si>
  <si>
    <t>10120908791</t>
  </si>
  <si>
    <t>6802017011</t>
  </si>
  <si>
    <t>9400017011</t>
  </si>
  <si>
    <t>68307058516 LUIS ALVARO MERCHAN GALVIS</t>
  </si>
  <si>
    <t>1300117011</t>
  </si>
  <si>
    <t>68020253429 PABLO EMILIO CALLEJAS SUAREZ</t>
  </si>
  <si>
    <t>6857217011</t>
  </si>
  <si>
    <t>68572065595 JOSE HERNANDO ARIZA RODRIGUEZ</t>
  </si>
  <si>
    <t>AB</t>
  </si>
  <si>
    <t>7610917011</t>
  </si>
  <si>
    <t>YB999</t>
  </si>
  <si>
    <t>REGISTRO ACEPTACION DE GL</t>
  </si>
  <si>
    <t>REGISTRO ACEPTACION GLOSA</t>
  </si>
  <si>
    <t>MLOPEZ</t>
  </si>
  <si>
    <t>DIGITADORBOY</t>
  </si>
  <si>
    <t>REGISTRO ACEPTACION DE GLOSA IPS RTA</t>
  </si>
  <si>
    <t>Factura no cumple requisitos legales</t>
  </si>
  <si>
    <t>Autorización principal no existe o no corresponde al prestador del servicio de salud</t>
  </si>
  <si>
    <t>GUAINIA</t>
  </si>
  <si>
    <t>Número Documento</t>
  </si>
  <si>
    <t>Nombre Responsable</t>
  </si>
  <si>
    <t>Código/Cédula del Responsable</t>
  </si>
  <si>
    <t>Fecha del Documento</t>
  </si>
  <si>
    <t>Fecha de Vencimiento del Documento</t>
  </si>
  <si>
    <t>Fecha del Envio</t>
  </si>
  <si>
    <t>Fecha de Radicación</t>
  </si>
  <si>
    <t>Nombre</t>
  </si>
  <si>
    <t>Estado Actual Factura</t>
  </si>
  <si>
    <t>Valor Documento</t>
  </si>
  <si>
    <t>saldo</t>
  </si>
  <si>
    <t>COOSALUD E.S.S</t>
  </si>
  <si>
    <t>ESS024</t>
  </si>
  <si>
    <t>JOCELYN VALENCIA GUTIERREZ</t>
  </si>
  <si>
    <t>RD</t>
  </si>
  <si>
    <t>CARMELO GIRADO PEÑALOZA</t>
  </si>
  <si>
    <t>CC</t>
  </si>
  <si>
    <t>IRINA DEL CARMEN MORELOS BERRIO</t>
  </si>
  <si>
    <t>HELEN TATIANA MURCIA GARCIA</t>
  </si>
  <si>
    <t>GF</t>
  </si>
  <si>
    <t>JUAN CIPRIANO</t>
  </si>
  <si>
    <t>SUZUNA YOSMARI YUVABE EVARISTO</t>
  </si>
  <si>
    <t>DV</t>
  </si>
  <si>
    <t>ALFONSO TRUJILLO TORRES</t>
  </si>
  <si>
    <t>DUVERNEY HERNANDEZ CASTAÑEDA</t>
  </si>
  <si>
    <t>DORIS ELIANA VERGARA VERGARA</t>
  </si>
  <si>
    <t>RV</t>
  </si>
  <si>
    <t>ALFONSO BUITRAGO GONGORA</t>
  </si>
  <si>
    <t>CARLOS MENDEZ</t>
  </si>
  <si>
    <t>ED</t>
  </si>
  <si>
    <t>SAMUEL DIAZ SAENZ</t>
  </si>
  <si>
    <t>OSCAR GUERRERO PERDOMO</t>
  </si>
  <si>
    <t>EDELMIRA ORTIZ PEREZ</t>
  </si>
  <si>
    <t>BERENA MENESES SANGUINO</t>
  </si>
  <si>
    <t>LISARAYDA GONZALEZ BARBOSA</t>
  </si>
  <si>
    <t>CARLOS HENAO</t>
  </si>
  <si>
    <t>LILIA GOMEZ MISTERIO</t>
  </si>
  <si>
    <t>DAISY RODRIGUEZ BAUTISTA</t>
  </si>
  <si>
    <t>SANDALY HIJA BELTRAN RIVERA</t>
  </si>
  <si>
    <t>EVANGELINA CHAPARRO ROMERO</t>
  </si>
  <si>
    <t>GERLY ANDERSON MENDIVELSON BOCANEGRA</t>
  </si>
  <si>
    <t>YESICA TATIANA BETANCOURT VENTO</t>
  </si>
  <si>
    <t>ALIRIO MOYANO LINO</t>
  </si>
  <si>
    <t>JOSUE EDISON BARRETO RAMIREZ</t>
  </si>
  <si>
    <t>GS</t>
  </si>
  <si>
    <t>PEDRO ESMARAGDO DIAZ BERNAL</t>
  </si>
  <si>
    <t>VICTOR MANUEL SANCHEZ QUEVEDO</t>
  </si>
  <si>
    <t>MARIA NIEVES ROZO DE CASTELLANOS</t>
  </si>
  <si>
    <t>JOSE MARIA SANDOVAL RINCON</t>
  </si>
  <si>
    <t>YULIANIS MARIA MENDOZA MONTIEL</t>
  </si>
  <si>
    <t>OLEGARIO PEÑA MOSQUERA</t>
  </si>
  <si>
    <t>MARIA HELENA MANCHAY SALCEDO</t>
  </si>
  <si>
    <t>OLGA MARINA TORCUATO</t>
  </si>
  <si>
    <t>PABLO EMILIO CALLEJAS SUAREZ</t>
  </si>
  <si>
    <t>NICUDEMOS GUERRERO LOPEZ</t>
  </si>
  <si>
    <t>EV</t>
  </si>
  <si>
    <t>LAURA VANESA BOHORQUEZ CARRILLO</t>
  </si>
  <si>
    <t>BERMIRO DACRUZ DAGOMEZ</t>
  </si>
  <si>
    <t>PEDRO MANUEL CORDERO GOMEZ</t>
  </si>
  <si>
    <t>MARINA ESTELA VALERA GOMEZ</t>
  </si>
  <si>
    <t>OSCAR  GUERRERO PERDOMO</t>
  </si>
  <si>
    <t>LUZ MARINA TORRES MESA</t>
  </si>
  <si>
    <t>MARIA DIOSELINA VEGA LEMA</t>
  </si>
  <si>
    <t>FULGENCIO  RODRIGUEZ</t>
  </si>
  <si>
    <t>PEDRO LEON ZARATE SANTAMARIA</t>
  </si>
  <si>
    <t>RAFAEL ANTONIO SALAMANCA</t>
  </si>
  <si>
    <t>MISAEL DE JESUS  MADARRIAGA MENESES</t>
  </si>
  <si>
    <t>LUZ CECILIA MAHECHA NIÑO</t>
  </si>
  <si>
    <t>SAMUEL  DIAZ SAENZ</t>
  </si>
  <si>
    <t>MILTON RODRIGO REYES HEREDIA</t>
  </si>
  <si>
    <t>TALIA  ROJAS RIVERA</t>
  </si>
  <si>
    <t>JUAN PABLO BARRAZA VERA</t>
  </si>
  <si>
    <t>ZORAIDA  CUMANAICA</t>
  </si>
  <si>
    <t>FLOR MARIA GRANDAS DE NAVARRO</t>
  </si>
  <si>
    <t>ROSA YAJAIRA PAZ PAREDES</t>
  </si>
  <si>
    <t>MARIELA  GUERRERO PEDRAZA</t>
  </si>
  <si>
    <t>EDELMIRA  ORTIZ PEREZ</t>
  </si>
  <si>
    <t>BLANCA ALICIA GOMEZ MORA</t>
  </si>
  <si>
    <t>BELARMINA  TELLEZ</t>
  </si>
  <si>
    <t>ESPERANZA  GAITAN GAITAN</t>
  </si>
  <si>
    <t>MIGUEL ANGEL SAAVEDRA TRUJILLO</t>
  </si>
  <si>
    <t>MIGUEL BOLIVAR  SILVA CIFUENTES</t>
  </si>
  <si>
    <t>ALONSO  ESQUIVEL</t>
  </si>
  <si>
    <t>LUIS FRANCISCO DE LA ESPRIELLA</t>
  </si>
  <si>
    <t>JOSE AGUSTIN SAZA FORERO</t>
  </si>
  <si>
    <t>RICARDO GAMBA VANEGAS</t>
  </si>
  <si>
    <t>ANGI MARITZA SILVA YEPES</t>
  </si>
  <si>
    <t>EDER MATIAS TORCUATO GONZALEZ</t>
  </si>
  <si>
    <t>SANTANDER</t>
  </si>
  <si>
    <t xml:space="preserve">CARTERA PRESENTADA </t>
  </si>
  <si>
    <t>CARTERA RECONOCIDA PARA PAGO</t>
  </si>
  <si>
    <t xml:space="preserve">FACTURAS DEVUELTAS A LA IPS </t>
  </si>
  <si>
    <t xml:space="preserve">FACTURAS EN PROCESO DE AUDITORIA </t>
  </si>
  <si>
    <t>FACTURAS A VERIFICAR RADICACION</t>
  </si>
  <si>
    <t>GLOSAS POR CONCILIAR</t>
  </si>
  <si>
    <t>GLOSAS ACEPTADAS POR LA IPS</t>
  </si>
  <si>
    <t xml:space="preserve">GLOSAS ACEPTADAS POR LA EPS </t>
  </si>
  <si>
    <t>FACTURAS CANCELADAS PENDIENTES POR DESCARGAR IPS</t>
  </si>
  <si>
    <t>PAGOS PENDIENTES POR DESCARGAR EPS Y NOTIFICAR A IPS</t>
  </si>
  <si>
    <t xml:space="preserve">DIFERENCIAS ENTRE LAS PARTES </t>
  </si>
  <si>
    <t>10120838786</t>
  </si>
  <si>
    <t>2905100202</t>
  </si>
  <si>
    <t>1901660520</t>
  </si>
  <si>
    <t>560417011</t>
  </si>
  <si>
    <t>05604192549 ANATILDE  SUAREZ</t>
  </si>
  <si>
    <t>10120839580</t>
  </si>
  <si>
    <t>1901652525</t>
  </si>
  <si>
    <t>6826417011</t>
  </si>
  <si>
    <t>68264395308 AMY SALOME LEON TORRES</t>
  </si>
  <si>
    <t>1050814997</t>
  </si>
  <si>
    <t>2905100203</t>
  </si>
  <si>
    <t>1900165307</t>
  </si>
  <si>
    <t>9400117011</t>
  </si>
  <si>
    <t>1050815391</t>
  </si>
  <si>
    <t>1900193445</t>
  </si>
  <si>
    <t>68377084597 JOSE EFRAIN MARIN CLAVIJO</t>
  </si>
  <si>
    <t>68-jhrodriguez Eurek</t>
  </si>
  <si>
    <t>1050854057</t>
  </si>
  <si>
    <t>1900128766</t>
  </si>
  <si>
    <t>843317011</t>
  </si>
  <si>
    <t>08433023252 TANIA DEL ROSARIO NARVAEZ ROJO</t>
  </si>
  <si>
    <t>11090848288</t>
  </si>
  <si>
    <t>1901790037</t>
  </si>
  <si>
    <t>875817011</t>
  </si>
  <si>
    <t>08001399697 SHERILING ALEJANDRA URIELA REALES</t>
  </si>
  <si>
    <t>1190802172</t>
  </si>
  <si>
    <t>1900154662</t>
  </si>
  <si>
    <t>1518517011</t>
  </si>
  <si>
    <t>1190804171</t>
  </si>
  <si>
    <t>1900163094</t>
  </si>
  <si>
    <t>4798017011</t>
  </si>
  <si>
    <t>47980241471 LUIS FERNANDO CHINZA CUBIDES</t>
  </si>
  <si>
    <t>12031026078</t>
  </si>
  <si>
    <t>1901813286</t>
  </si>
  <si>
    <t>7600117011</t>
  </si>
  <si>
    <t>76001503661 ALVARO  AGUIAR RODRIGUEZ</t>
  </si>
  <si>
    <t>76-dcasilimas Eurek</t>
  </si>
  <si>
    <t>12050820263</t>
  </si>
  <si>
    <t>2905100102</t>
  </si>
  <si>
    <t>1901958285</t>
  </si>
  <si>
    <t>12150941872</t>
  </si>
  <si>
    <t>1901498683</t>
  </si>
  <si>
    <t>94001233313 CARLOS IVAN GARCIA HERNANDEZ</t>
  </si>
  <si>
    <t>1901498729</t>
  </si>
  <si>
    <t>1901498750</t>
  </si>
  <si>
    <t>94001221320 EILER STEVEN LOPEZ VALENCIA</t>
  </si>
  <si>
    <t>1901498760</t>
  </si>
  <si>
    <t>1901498771</t>
  </si>
  <si>
    <t>94001209921 MARCELINO  ALBA DEMONTALVO</t>
  </si>
  <si>
    <t>2010834465</t>
  </si>
  <si>
    <t>1900342162</t>
  </si>
  <si>
    <t>6827117011</t>
  </si>
  <si>
    <t>68271374136 OLEGARIO  PEÑA MOSQUERA</t>
  </si>
  <si>
    <t>2010836084</t>
  </si>
  <si>
    <t>1900370600</t>
  </si>
  <si>
    <t>1548017011</t>
  </si>
  <si>
    <t>1900370605</t>
  </si>
  <si>
    <t>2010921785</t>
  </si>
  <si>
    <t>1900529942</t>
  </si>
  <si>
    <t>7636417011</t>
  </si>
  <si>
    <t>76364455447 SANDRA  QUIÑONEZ PEREZ</t>
  </si>
  <si>
    <t>2010933392</t>
  </si>
  <si>
    <t>1900345094</t>
  </si>
  <si>
    <t>68572066441 MARIA MERCEDES GONZALEZ VDA DE TORRES</t>
  </si>
  <si>
    <t>2010946553</t>
  </si>
  <si>
    <t>1900370617</t>
  </si>
  <si>
    <t>1900370620</t>
  </si>
  <si>
    <t>1900370623</t>
  </si>
  <si>
    <t>2010950673</t>
  </si>
  <si>
    <t>1900290232</t>
  </si>
  <si>
    <t>2011002885</t>
  </si>
  <si>
    <t>1900370526</t>
  </si>
  <si>
    <t>2011035010</t>
  </si>
  <si>
    <t>1900370538</t>
  </si>
  <si>
    <t>20180301</t>
  </si>
  <si>
    <t>103164515</t>
  </si>
  <si>
    <t>1551817011</t>
  </si>
  <si>
    <t>SALDO FE 5524623 15518000340 YOLANDA  MAHECHA SIER</t>
  </si>
  <si>
    <t>1900369675</t>
  </si>
  <si>
    <t>ABONO FE 5524623</t>
  </si>
  <si>
    <t>2091053083</t>
  </si>
  <si>
    <t>1900290216</t>
  </si>
  <si>
    <t>1346817011</t>
  </si>
  <si>
    <t>2161031779</t>
  </si>
  <si>
    <t>1900391070</t>
  </si>
  <si>
    <t>3080942675</t>
  </si>
  <si>
    <t>1900444532</t>
  </si>
  <si>
    <t>3120815722</t>
  </si>
  <si>
    <t>1900548320</t>
  </si>
  <si>
    <t>1551417011</t>
  </si>
  <si>
    <t>15514000002 EDSON ANDREY MONTAÑA ALFONSO</t>
  </si>
  <si>
    <t>3120841545</t>
  </si>
  <si>
    <t>1900444544</t>
  </si>
  <si>
    <t>4061001153</t>
  </si>
  <si>
    <t>1900588415</t>
  </si>
  <si>
    <t>6839717011</t>
  </si>
  <si>
    <t>68397002214 LUIS ENRIQUE VARGAS CRUZ</t>
  </si>
  <si>
    <t>1900588421</t>
  </si>
  <si>
    <t>68020255736 CINDY YINETH GUERRERO CARVAJAL</t>
  </si>
  <si>
    <t>5020932208</t>
  </si>
  <si>
    <t>1900818794</t>
  </si>
  <si>
    <t>5020943498</t>
  </si>
  <si>
    <t>1900820202</t>
  </si>
  <si>
    <t>5020944534</t>
  </si>
  <si>
    <t>1900882255</t>
  </si>
  <si>
    <t>13-jasalgado Eurek</t>
  </si>
  <si>
    <t>5020945091</t>
  </si>
  <si>
    <t>1900934570</t>
  </si>
  <si>
    <t>94001246148 GERARDO ANDRES NAVARRETE CONTRERAS</t>
  </si>
  <si>
    <t>5020947520</t>
  </si>
  <si>
    <t>1900842504</t>
  </si>
  <si>
    <t>94001001102 ANDRES STIVEN MONTAÑO VALVERDE</t>
  </si>
  <si>
    <t>76-acabrera Eurek</t>
  </si>
  <si>
    <t>5020947854</t>
  </si>
  <si>
    <t>1900820234</t>
  </si>
  <si>
    <t>5020948229</t>
  </si>
  <si>
    <t>1900770392</t>
  </si>
  <si>
    <t>800117011</t>
  </si>
  <si>
    <t>08001108449 VIVIANA ESTHER SARMIENTO SANCHEZ</t>
  </si>
  <si>
    <t>5021005850</t>
  </si>
  <si>
    <t>1900820256</t>
  </si>
  <si>
    <t>1900820261</t>
  </si>
  <si>
    <t>5021018242</t>
  </si>
  <si>
    <t>1900754856</t>
  </si>
  <si>
    <t>5400117011</t>
  </si>
  <si>
    <t>54001101901 FRANCISCA DIAZ BARON</t>
  </si>
  <si>
    <t>5021021598</t>
  </si>
  <si>
    <t>1900735859</t>
  </si>
  <si>
    <t>68020387409 JOSE SAZA FORERO</t>
  </si>
  <si>
    <t>5031213944</t>
  </si>
  <si>
    <t>1900818798</t>
  </si>
  <si>
    <t>15480093441 DAVI SANTIAGO GUERRERO PAEZ</t>
  </si>
  <si>
    <t>5031215698</t>
  </si>
  <si>
    <t>1900853552</t>
  </si>
  <si>
    <t>76364465879 JULIO CESAR OSORIO TAMAYO</t>
  </si>
  <si>
    <t>6120804104</t>
  </si>
  <si>
    <t>1900962647</t>
  </si>
  <si>
    <t>6120807042</t>
  </si>
  <si>
    <t>1900941522</t>
  </si>
  <si>
    <t>6120808441</t>
  </si>
  <si>
    <t>1900897857</t>
  </si>
  <si>
    <t>5440517011</t>
  </si>
  <si>
    <t>54405275006 YEYMI NATHALY MANRIQUE ROJAS</t>
  </si>
  <si>
    <t>6120813888</t>
  </si>
  <si>
    <t>1900908243</t>
  </si>
  <si>
    <t>6120834117</t>
  </si>
  <si>
    <t>1901015607</t>
  </si>
  <si>
    <t>6821717011</t>
  </si>
  <si>
    <t>68217244490 JOSE MANUEL MARQUEZ CARDENAS</t>
  </si>
  <si>
    <t>6120836814</t>
  </si>
  <si>
    <t>1900904514</t>
  </si>
  <si>
    <t>54001101901 FRANCISCA ANTONIA DIAZ BARON</t>
  </si>
  <si>
    <t>6120839621</t>
  </si>
  <si>
    <t>1900908309</t>
  </si>
  <si>
    <t>15480093651 EMILCE TATIANA MERCHAN MONTAÑO</t>
  </si>
  <si>
    <t>6120840461</t>
  </si>
  <si>
    <t>1900962718</t>
  </si>
  <si>
    <t>6120846171</t>
  </si>
  <si>
    <t>1900982005</t>
  </si>
  <si>
    <t>6120847133</t>
  </si>
  <si>
    <t>1900994477</t>
  </si>
  <si>
    <t>13001364540 YESICA ALEJANDRA VALENCIA GOMEZ</t>
  </si>
  <si>
    <t>6120851576</t>
  </si>
  <si>
    <t>1900867913</t>
  </si>
  <si>
    <t>7000117011</t>
  </si>
  <si>
    <t>70001192593 ESTHEISY NATHALIA GUERRERO FREITES</t>
  </si>
  <si>
    <t>6120908301</t>
  </si>
  <si>
    <t>1901014936</t>
  </si>
  <si>
    <t>6800117011</t>
  </si>
  <si>
    <t>68001189471 CARMEN CECILIA MENDEZ AGUILAR</t>
  </si>
  <si>
    <t>6120909079</t>
  </si>
  <si>
    <t>1900908240</t>
  </si>
  <si>
    <t>6120913057</t>
  </si>
  <si>
    <t>1901015377</t>
  </si>
  <si>
    <t>6120915437</t>
  </si>
  <si>
    <t>1901023654</t>
  </si>
  <si>
    <t>7120759065</t>
  </si>
  <si>
    <t>1901178536</t>
  </si>
  <si>
    <t>1343017011</t>
  </si>
  <si>
    <t>13430271155 LISNEYI SARAY TIRADO MARTINEZ</t>
  </si>
  <si>
    <t>7120802831</t>
  </si>
  <si>
    <t>1901136599</t>
  </si>
  <si>
    <t>08001111484 PAULA ANDREA PERALTA PEREZ</t>
  </si>
  <si>
    <t>7180800939</t>
  </si>
  <si>
    <t>1901106439</t>
  </si>
  <si>
    <t>68001024860 JHON EVER CARREÑO PLATA</t>
  </si>
  <si>
    <t>8020816723</t>
  </si>
  <si>
    <t>1901320293</t>
  </si>
  <si>
    <t>15185001032 LUISA DELIA ESPITIA SANCHEZ</t>
  </si>
  <si>
    <t>1901320295</t>
  </si>
  <si>
    <t>1901320297</t>
  </si>
  <si>
    <t>1901320298</t>
  </si>
  <si>
    <t>15480001381 LAURA VANESA BOHORQUEZ CARRILLO</t>
  </si>
  <si>
    <t>1901320300</t>
  </si>
  <si>
    <t>8020820896</t>
  </si>
  <si>
    <t>1901205380</t>
  </si>
  <si>
    <t>8020822466</t>
  </si>
  <si>
    <t>1901256458</t>
  </si>
  <si>
    <t>8020824789</t>
  </si>
  <si>
    <t>1901231524</t>
  </si>
  <si>
    <t>8020825917</t>
  </si>
  <si>
    <t>1901276367</t>
  </si>
  <si>
    <t>68572192354 MARIELA  ZARATE DE ARIZA</t>
  </si>
  <si>
    <t>9030849976</t>
  </si>
  <si>
    <t>1901510757</t>
  </si>
  <si>
    <t>13430068641 BLANCA INES DE ARCO BENAVIDES</t>
  </si>
  <si>
    <t>9030850439</t>
  </si>
  <si>
    <t>1901411978</t>
  </si>
  <si>
    <t>94001237026 JULIAN DAVID RODAS FERNANDEZ</t>
  </si>
  <si>
    <t>9030854207</t>
  </si>
  <si>
    <t>1901359652</t>
  </si>
  <si>
    <t>15480108660 PEDRO MIGUEL RIAÑO PIÑEROS</t>
  </si>
  <si>
    <t>1901359658</t>
  </si>
  <si>
    <t>15185082236 ALIRIO  RIVERA GONZALEZ</t>
  </si>
  <si>
    <t>9180819140</t>
  </si>
  <si>
    <t>1901496502</t>
  </si>
  <si>
    <t>68020256956 CESAR ARLEY SANCHEZ VERANO</t>
  </si>
  <si>
    <t>ACEPTA EPS</t>
  </si>
  <si>
    <t>103663432</t>
  </si>
  <si>
    <t>ACEPTACION GLOSA GL-689251634996</t>
  </si>
  <si>
    <t>GSUAREZ</t>
  </si>
  <si>
    <t>ACEPTACION GLOSA</t>
  </si>
  <si>
    <t>GL-05209330845</t>
  </si>
  <si>
    <t>103884740</t>
  </si>
  <si>
    <t>ACEPTA EPS GLOS FE 5818907 12/12/2018 C</t>
  </si>
  <si>
    <t>GL-15068329792</t>
  </si>
  <si>
    <t>103884682</t>
  </si>
  <si>
    <t>ACEPTA EPS GLOS FE 5529622 12/12/2018 C</t>
  </si>
  <si>
    <t>GL-15068331096</t>
  </si>
  <si>
    <t>103884683</t>
  </si>
  <si>
    <t>ACEPTA EPS GLOS FE 5590567 12/12/2018 C</t>
  </si>
  <si>
    <t>GL-15068333196</t>
  </si>
  <si>
    <t>103884735</t>
  </si>
  <si>
    <t>ACEPTA EPS GLOS FE 5795441 12/12/2018 C</t>
  </si>
  <si>
    <t>GL-479279135464</t>
  </si>
  <si>
    <t>103884679</t>
  </si>
  <si>
    <t>ACEPTA EPS GLOS FE 5505235 12/12/2018 C</t>
  </si>
  <si>
    <t>GL-682218349656</t>
  </si>
  <si>
    <t>103884685</t>
  </si>
  <si>
    <t>ACEPTA EPS GLOS FE 5618631 12/12/2018 C</t>
  </si>
  <si>
    <t>GL-689251634944</t>
  </si>
  <si>
    <t>101607169</t>
  </si>
  <si>
    <t>ACEPTA EPS GLOS FE 5496823 05/05/2018 RTA</t>
  </si>
  <si>
    <t>103884681</t>
  </si>
  <si>
    <t>ACEPTA EPS GLOS FE 5496823 12/12/2018 C</t>
  </si>
  <si>
    <t>GL-689251634995</t>
  </si>
  <si>
    <t>103884684</t>
  </si>
  <si>
    <t>ACEPTA EPS GLOS FE 5579274 12/12/2018 C</t>
  </si>
  <si>
    <t>GL-689251635096</t>
  </si>
  <si>
    <t>103884810</t>
  </si>
  <si>
    <t>ACEPTA EPS GLOS FE 5634370 12/12/2018 C</t>
  </si>
  <si>
    <t>GL-689251635292</t>
  </si>
  <si>
    <t>103884686</t>
  </si>
  <si>
    <t>ACEPTA EPS GLOS FE 5599072 12/12/2018 C</t>
  </si>
  <si>
    <t>GL-689251635424</t>
  </si>
  <si>
    <t>103938757</t>
  </si>
  <si>
    <t>ACEPTA EPS GLOS FE 5655235 02/10/2018 RTA</t>
  </si>
  <si>
    <t>103940278</t>
  </si>
  <si>
    <t>ACEPTA EPS GLOS FE 5655235 29/01/2019 C</t>
  </si>
  <si>
    <t>GL-761230233618</t>
  </si>
  <si>
    <t>103939557</t>
  </si>
  <si>
    <t>ACEPTA EPS GLOS FE 5894700 25/01/2019 C</t>
  </si>
  <si>
    <t>33956750 SAN JUL</t>
  </si>
  <si>
    <t>santander</t>
  </si>
  <si>
    <t>1330050203</t>
  </si>
  <si>
    <t>2000037422</t>
  </si>
  <si>
    <t>ZP</t>
  </si>
  <si>
    <t>6800000000</t>
  </si>
  <si>
    <t>J</t>
  </si>
  <si>
    <t>6874500048698 PILAR GOMEZ MALDONADO</t>
  </si>
  <si>
    <t>S</t>
  </si>
  <si>
    <t>RMARRUGO</t>
  </si>
  <si>
    <t>ACEPTA IPS GLOS FE 5713849 12/12/2018 C</t>
  </si>
  <si>
    <t>ACEPTA IPS GLOS FE 5505235 12/12/2018 C</t>
  </si>
  <si>
    <t>ACEPTA IPS GLOS FE 5550065 12/12/2018 C</t>
  </si>
  <si>
    <t>DF-9423236401</t>
  </si>
  <si>
    <t>DF-059307739604</t>
  </si>
  <si>
    <t>SE HACE DEVOLUCION DE LAS FACTURAS No. 5947970, 5947969,5932712, 5926449, 5886346, 5926474, 5926497, 5890775, 587423, 5838920,5911490,5922321 CON SUS RESPECTIVOS SOPORTES YA QUE NO PRESENTAN EL CARGUE EXITOSO DEL VALIDACION DE LOS RIPS DE ACUERDO A LA DIRECTRIZ DE COOSALUD.</t>
  </si>
  <si>
    <t>DF-47927923353</t>
  </si>
  <si>
    <t>Se hace devolución de la factura en mención, debido a que el detalle no concuerda con elvalor total "Es de anotar que una vez subsanada esta situación la factura podrá ser presentada nuevamente en su horario habitual que aplica del 1 al 12 de cada mes de 8:00 am a 12 M. para su debido proceso de auditoria y trámite contable".</t>
  </si>
  <si>
    <t>DF-08555555863151</t>
  </si>
  <si>
    <t>se realiza devolucion de la factura con todos sus anexos  debido a que no trae detalle de cargo  completo. una vez subsanado el motivo de devolucion se radica nuevamente</t>
  </si>
  <si>
    <t>DF-949307738545</t>
  </si>
  <si>
    <t>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t>
  </si>
  <si>
    <t>DF-949307738989</t>
  </si>
  <si>
    <t xml:space="preserve">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t>
  </si>
  <si>
    <t>DF-949307738990</t>
  </si>
  <si>
    <t>RESUMEN VERIFICACION DE CARTERA SOCIEDAD DE CIRUGIA HOSPITAL SAN JOSE NIT 900</t>
  </si>
  <si>
    <t>COOSALUD ENTIDAD PROMOTORA DE SALUD S.A.</t>
  </si>
  <si>
    <t>EPS042</t>
  </si>
  <si>
    <t>EPSS42</t>
  </si>
  <si>
    <t>EPSS43</t>
  </si>
  <si>
    <t>VIVIANA ESTHER SARMIENTO SANCHEZ</t>
  </si>
  <si>
    <t>EPS043</t>
  </si>
  <si>
    <t>KATHERINE ALEJANDRA MORENO ROJAS</t>
  </si>
  <si>
    <t>JOSE EFRAIN MARIN CLAVIJO</t>
  </si>
  <si>
    <t>ANGIEE HIJO PAEZ SANCHEZ</t>
  </si>
  <si>
    <t>PAULA ANDREA PERALTA PEREZ</t>
  </si>
  <si>
    <t>MARCELINO  ALBA DEMONTALVO</t>
  </si>
  <si>
    <t>SILENIA  CARRERO DE RICAURTE</t>
  </si>
  <si>
    <t>ANGELA  MEDINA MEDINA</t>
  </si>
  <si>
    <t>YERALDIN  TORRES LUNA</t>
  </si>
  <si>
    <t>BETSY JOHANA PEREZ ACOSTA</t>
  </si>
  <si>
    <t>GINA PAOLA DIAZ MEDINA</t>
  </si>
  <si>
    <t>GE</t>
  </si>
  <si>
    <t>ANYELA PAOLA AMAYA RIVERO</t>
  </si>
  <si>
    <t>LUIS FERNANDO CHINZA CUBIDES</t>
  </si>
  <si>
    <t>WILSON DANIEL SANCHEZ RIVERA</t>
  </si>
  <si>
    <t>LUISA DELIA ESPITIA VIUDA DE CAMARGO</t>
  </si>
  <si>
    <t>EILIN ARIANA BENITEZ PEÑA</t>
  </si>
  <si>
    <t>OBSERVACIONES</t>
  </si>
  <si>
    <t>H</t>
  </si>
  <si>
    <t>12100717051</t>
  </si>
  <si>
    <t>SE HACE DEVOLUCIÓN DE LA CUENTA YA QUE ESTA SE ENCUENTRA EXTEMPORÁNEA A LA FECHA DE LA ATENCIÓN DEL PACIENTE.</t>
  </si>
  <si>
    <t>Mancera Estupiñan Manuel Ernesto</t>
  </si>
  <si>
    <t>SOCIEDAD DE CIRUGIA DE BOGOTA HOSPITAL SAN JOSE</t>
  </si>
  <si>
    <t>DF-949307739995</t>
  </si>
  <si>
    <t xml:space="preserve">SE HACE DEVOLUCION DE LA FACTURA CVON SUS RESPECTIVOS SOPORTES LA IPS NO ADJUNTA EL PRE-RADICADO DE LOS RIPS DE ACUERDO A LA DIRECTRIZ DE COOSALUD EPSSS.  POR FAVOR REALIZAR LAS RESPECTIVAS CORRECCIONES Y UNA VEZ SUBSANE ENVIAR PARA CONTINUAR CON EL PROCESO DE AUDITORIA  Y ADJUNTAR NUEVAMENTE LOS RIPS CORRESPONDIENTE A LA FACTURA.   </t>
  </si>
  <si>
    <t>S90612052</t>
  </si>
  <si>
    <t>DF-949307739933</t>
  </si>
  <si>
    <t>SE HACE DEVOLUCIÓN DE LA CUENTA YA QUE NO SE EVIDENCIA EL RESPECTIVO ANEXO TÉCNICO Y/O LA ACEPTACIÓN POR PARTE DEL MIPRES QUE VALIDE LA ATENCIÓN INICIAL DE URGENCIAS; POR FAVOR REALIZAR LAS CORRECCIONES NECESARIAS Y UNA VEZ SUBSANE ADJUNTAR EL RESPECTIVO RIPS Y ENVIAR NUEVAMENTE PARA EL PROCESO DE RADICACIÓN. FAVOR VERIFICAR QUE LOS SOPORTES DE LOS SERVICIOS PRESTADOS AL USUARIO NO ESTAN LEGIBLES.</t>
  </si>
  <si>
    <t>DF-949307739931</t>
  </si>
  <si>
    <t xml:space="preserve">SE HACE DEVOLUCION DE LA IPS NO ADJUNTA EL PRE-RADICADO DEL CAQUE EXITOS DE LOS RIPS DE ACUERDO A LA DIRECTRIZ DE COOSALUD EPSS, POR FAVOR REALIZAR LAS RESPECTIVAS CORRECCIONES Y UNA VEZ SUBSANE ENVIAR PARA CONTINUAR CON EL PROCESO DE AUDITORIA  Y ADJUNTAR NUEVAMENTE LOS RIPS CORRESPONDIENTE A LA FACTURA.   </t>
  </si>
  <si>
    <t>DF-949307739929</t>
  </si>
  <si>
    <t xml:space="preserve">SE HACE DEVOLUCION DE LA FACTURA CON SUS RESPECTIVOS SOPOTES LA IPS NO ADJUNTA EL PRERADICADO DE LA VALIDACION DE LOS RIPS EN FORMA EXITOSA DE ACUERDO A LA DIRECTRIZ DE COOSALUD EPSS. POR FAVOR REALIZAR LAS RESPECTIVAS CORRECCIONES Y UNA VEZ SUBSANE ENVIAR PARA CONTINUAR CON EL PROCESO DE AUDITORIA  Y ADJUNTAR NUEVAMENTE LOS RIPS CORRESPONDIENTE A LA FACTURA.   </t>
  </si>
  <si>
    <t>DF-949307739928</t>
  </si>
  <si>
    <t>DF-949307739927</t>
  </si>
  <si>
    <t>SE HACE DEVOLUCIÓN DE LA CUENTA YA QUE ESTA SE ENCUENTRA EXTEMPORÁNEA A LA FECHA DE LA ATENCIÓN DEL PACIENTE. DE ACUERDO A LOS LIENAMIENTOS DE COOSALUD EPSS A PARTIR DEL 1 DE MARZO 2019, NO SE RADICARA LOS SERVICIOS PRESTADOS HASTA EL DIA 31 DE OCTUBRE DE 2017 CON NIT 800249241-0.</t>
  </si>
  <si>
    <t>DF-949307739843</t>
  </si>
  <si>
    <t xml:space="preserve">SE HACE DEVOLUCION DE LA FACTURA CON SUS RESPECTIVOS SOPORTES, LA IPS NO PRESENTA PRE-VALIDACION DE LOS RIPS POR LA PLATAFORMA SAMI, LA CUAL PRESENTA INCONSISTENCIAS. OR FAVOR REALIZAR LAS RESPECTIVAS CORRECCIONES Y UNA VEZ SUBSANE ENVIAR PARA CONTINUAR CON EL PROCESO DE AUDITORIA  Y ADJUNTAR NUEVAMENTE LOS RIPS CORRESPONDIENTE A LA FACTURA.   </t>
  </si>
  <si>
    <t>DF-949307739842</t>
  </si>
  <si>
    <t>DF-949307739841</t>
  </si>
  <si>
    <t>SE HACE DEVOLUCION DE LA FACTURA CON SUS RESPECTIVOS SOPORTES, YA QUE LA IPS NO ADJUNTA LA VALIDACION DE LOS RIPS POR LA PLATAFORMA SAMI DEL CARGUE EXITOSA Y DE ACUERDO A LA DIRECTRIZ DE COOSALUD EPSS. POR FAVOR REALIZAR LAS RESPECTIVAS CORRECCIONES Y UNA VEZ SUBSANE ENVIAR PARA CONTINUAR CON EL PROCESO DE AUDITORIA  Y ADJUNTAR NUEVAMENTE LOS RIPS CORRESPONDIENTE A LA FACTURA.   CUALGUIER INQUIETUD  FRENTE  A LA PLATAFORMA POR FAVOR COMUNICARSE AL TELEFONO 4144448 EXT. 758 - 759</t>
  </si>
  <si>
    <t>DF-949307739768</t>
  </si>
  <si>
    <t>DF-949307739767</t>
  </si>
  <si>
    <t>DF-949307739766</t>
  </si>
  <si>
    <t>DF-949307739765</t>
  </si>
  <si>
    <t>DF-949307739764</t>
  </si>
  <si>
    <t>DF-949307739763</t>
  </si>
  <si>
    <t>DF-949307739762</t>
  </si>
  <si>
    <t xml:space="preserve">SE HACE DEVOLUCION DE LA FACTURA CON SUS RESPECTIVOS SOPORTES, YA QUE LA IPS NO ADJUNTA LA VALIDACION DE LOS RIPS POR LA PLATAFORMA SAMI DEL CARGUE EXITOSA Y DE ACUERDO A LA DIRECTRIZ DE COOSALUD EPSS. POR FAVOR REALIZAR LAS RESPECTIVAS CORRECCIONES Y UNA VEZ SUBSANE ENVIAR PARA CONTINUAR CON EL PROCESO DE AUDITORIA  Y ADJUNTAR NUEVAMENTE LOS RIPS CORRESPONDIENTE A LA FACTURA.   </t>
  </si>
  <si>
    <t>DF-949307739761</t>
  </si>
  <si>
    <t>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 SEGUN EPICRISIS EL MENOR DE EDAD INGRESA AL SERVICIO EL DIA 01/11/2017 Y EGRASA EL DIA 02/11/2017.</t>
  </si>
  <si>
    <t>DF-949307739543</t>
  </si>
  <si>
    <t>SE HACE DEVOLUCIÓN DE LA CUENTA YA QUE NO SE EVIDENCIA EL RESPECTIVO ANEXO TÉCNICO Y/O LA ACEPTACIÓN POR PARTE DEL MIPRES QUE VALIDE LA ATENCIÓN INICIAL DE URGENCIAS; POR FAVOR REALIZAR LAS CORRECCIONES NECESARIAS Y UNA VEZ SUBSANE ADJUNTAR EL RESPECTIVO RIPS Y ENVIAR NUEVAMENTE PARA EL PROCESO DE RADICACIÓN.</t>
  </si>
  <si>
    <t>Faltan soportes de justificación para recobros (Comité Técnico Científico, (CTC), Accidente de trabajo o enfermedad profesional (ATEP), tutelas)</t>
  </si>
  <si>
    <t>DF-949307739932</t>
  </si>
  <si>
    <t>DF-949307739930</t>
  </si>
  <si>
    <t>DF-949307739892</t>
  </si>
  <si>
    <t>DF-949307739845</t>
  </si>
  <si>
    <t>DF-949307739844</t>
  </si>
  <si>
    <t>SE HACE DEVOLUCIÓN DE LA CUENTA YA QUE NO SE EVIDENCIA EL RESPECTIVO ANEXO TÉCNICO QUE VALIDE LA ATENCIÓN INICIAL DE URGENCIAS; POR FAVOR REALIZAR LAS CORRECCIONES NECESARIAS Y UNA VEZ SUBSANE ADJUNTAR EL RESPECTIVO RIPS Y ENVIAR NUEVAMENTE PARA EL PROCESO DE RADICACIÓN.</t>
  </si>
  <si>
    <t>DF-949307739801</t>
  </si>
  <si>
    <t>DF-949307739760</t>
  </si>
  <si>
    <t>DF-949307739759</t>
  </si>
  <si>
    <t>DF-949307739616</t>
  </si>
  <si>
    <t>DF-949307739615</t>
  </si>
  <si>
    <t>DF-949307739614</t>
  </si>
  <si>
    <t>DF-949307739613</t>
  </si>
  <si>
    <t>SE HACE DEVOLUCIÓN DE LA CUENTA YA QUE NO SE EVIDENCIA LA ANTENCION INICIAL DE URGENCIAS; POR FAVOR REALIZAR LAS CORRECCIONES NECESARIAS Y UNA VEZ SUBSANE ADJUNTAR EL RESPECTIVO RIPS Y ENVIAR NUEVAMENTE PARA EL PROCESO DE RADICACIÓN.</t>
  </si>
  <si>
    <t>DF-949307739577</t>
  </si>
  <si>
    <t xml:space="preserve">SE HACE DEVOLCUION DE LA FACTURA CON SUS RESPECTIVOS MEGIO MAGNETICO EN RAZON QUE LA IPS NO ADJUNTA LA HOJA DE DESCRIPCION QUIRURGICA DE LA REALIZACION DEL PROCEDIMIENTO, ES DE ACLARAR QUE LA IPS ANEXA REPORTE DE EXAMEN DE FEHCA JUNIO 13/2014 LA CUAL NO COINCIDE CON LA FECHA DE REALIZACION DEL PROCEDIMEINTO QUIRURGICO, DE IGUAL FORMA LA EPICRISIS NO SE ENCUENTRA FIRMADA POR EL MEDICO TRATANTE. POR FAVOR REALIZAR LAS RESPECTIVAS CORRECCIONES Y UNA VEZ SUBSANE ENVIAR PARA CONTINUAR CON EL PROCESO DE AUDITORIA  Y ADJUNTAR NUEVAMENTE LOS RIPS CORRESPONDIENTE A LA FACTURA.   </t>
  </si>
  <si>
    <t>DF-949307739545</t>
  </si>
  <si>
    <t xml:space="preserve">SE HACE DEVOLCUON DE LA FACTURA CON SUS RESPECTIVOS SOPORTES Y MEDIO MAGNETICO, EN RAZON QUE LA IPS NO ADJUNTA LA HOJA DE LA TERAPIAS FISICAS Y FIRMADAS POR LA TERAPISTA RESPECTIVA LA CUAL EVIDENCIA SU REALIZACION. DE IGUAL FORMA SE DEBE ACLARAR LAS FECHAS DE REALIZACION DDE LAS TERAPIAS PARA DEFINIR LA RAZON SOCIAL EL CUAL ESTARIA A CARGO DE LOS SERVICIOS. POR FAVOR REALIZAR LAS RESPECTIVAS CORRECCIONES Y UNA VEZ SUBSANE ENVIAR PARA CONTINUAR CON EL PROCESO DE AUDITORIA  Y ADJUNTAR NUEVAMENTE LOS RIPS CORRESPONDIENTE A LA FACTURA.   </t>
  </si>
  <si>
    <t>DF-949307739544</t>
  </si>
  <si>
    <t>DF-949307739536</t>
  </si>
  <si>
    <t>DF-949307739572</t>
  </si>
  <si>
    <t>se realiza devolucion por cobro de biometria ocular por valor de $60.200. la ips ya cobro este servicio en la factura 5058194 y con ella presento la autorizacion 9400100001431. por lo cual tanto el servicio cobrado como la autorizacion ya fueron facturados por la ips.</t>
  </si>
  <si>
    <t>Factura ya cancelada</t>
  </si>
  <si>
    <t>DF-949307739535</t>
  </si>
  <si>
    <t>Se hace devolucion de la cuenta 6474101 a nombre del usuario jheferson ramos contreras cc 1121718677 ya que el codigo cups 890383 pertenece a una consulta de peditria y el usuario tiene 28 años , ademas en la historia clinica se evidencia que es una consulta de cardiologia del dia 05/05/2020 consulta ya cancelada  en la factura 6474082 con la misma fecha de atencion , por ende seria un doble cobro.</t>
  </si>
  <si>
    <t>LOPEZ ARANGO SANDRA CECILIA</t>
  </si>
  <si>
    <t>DF-9452733927</t>
  </si>
  <si>
    <t>Se hace devolución de la factura N°6357045 por $42.855.151, porque el evento recla-mado comprendido entre el 07 de julio y el 2 de septiembre de 2019, ya fue presentado en la factura N°6274083 en el radicado paquete N°10160911885 recibida el 16/10/2019.</t>
  </si>
  <si>
    <t>Giraldo Benedetti Pedro Rafael</t>
  </si>
  <si>
    <t>DF-943193771</t>
  </si>
  <si>
    <t xml:space="preserve">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 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t>
  </si>
  <si>
    <t>DF-949307739454</t>
  </si>
  <si>
    <t>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t>
  </si>
  <si>
    <t>DF-949307739453</t>
  </si>
  <si>
    <t>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 SE SOLICITA COPIA DE LA TUTELA INTEPUESTA POR LA USUARIA,  SE ADJUNTA COPIA DE LA SOLICITUD FORMAL.</t>
  </si>
  <si>
    <t>DF-949307739365</t>
  </si>
  <si>
    <t>SE HACE DEVOLUCIÓN DE LA CUENTA YA QUE NO SE EVIDENCIA EL RESPECTIVO ANEXO TÉCNICO QUE VALIDE LA ATENCIÓN INICIAL DE URGENCIAS; POR FAVOR REALIZAR LAS CORRECCIONES NECESARIAS Y UNA VEZ SUBSANE ADJUNTAR EL RESPECTIVO RIPS Y ENVIAR NUEVAMENTE PARA EL PROCESO DE RADICACIÓN. DE IGUAL FORMA SE HA REITERADO CON LA DEVOLUCION DE LA FACTURA Y A LA VEZ SOLICITANDO EL DOCUMENTO EN VARIAS OCASIONES SIN QUE LA IPS  ADJUNTE EL RESPECTIVO CTC</t>
  </si>
  <si>
    <t>DF-949307739272</t>
  </si>
  <si>
    <t xml:space="preserve">SE HACE DEVOLCUION DE LA FACTURA CVON SUS RESPECTIVOS SOPORTES, EN RAZON DE QUE LA FACTURA NO SE ENCUENTRA INCLUIDA EN LOS RIPS POR FAVOR REALIZAR LAS RESPECTIVAS CORRECCIONES Y UNA VEZ SUBSANE ENVIAR PARA CONTINUAR CON EL PROCESO DE AUDITORIA  Y ADJUNTAR NUEVAMENTE LOS RIPS CORRESPONDIENTE A LA FACTURA.   </t>
  </si>
  <si>
    <t>DF-949307739212</t>
  </si>
  <si>
    <t>DF-949307739211</t>
  </si>
  <si>
    <t xml:space="preserve">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t>
  </si>
  <si>
    <t>DF-949307739205</t>
  </si>
  <si>
    <t>DF-949307739204</t>
  </si>
  <si>
    <t>DF-949307739203</t>
  </si>
  <si>
    <t>DF-949307739202</t>
  </si>
  <si>
    <t>DF-949307739142</t>
  </si>
  <si>
    <t>DF-949307739141</t>
  </si>
  <si>
    <t>DF-949307739140</t>
  </si>
  <si>
    <t>DF-949307739111</t>
  </si>
  <si>
    <t>SE REALIZACIÓN DEVOLUCIÓN DE LA FACTURA, DE ACUERDO CON LOS SOPORTES ADJUNTOS EL USUARIO INGRESA A LA INSTITUCIÓN EL DÍA 30 DE OCTUBRE  AL SERVICIO DE URGENCIAS, EL CUAL SE DEBIO FACTURAR CON LA RAZON "SOCIAL COOPERATIVA DE DESARROLLO INTEGRAL COOSALUD EPS, IDENTIFICADA CON EL  NIT 800.429.241-0" . POSTERIORMENTE EGESANDO DEL SERVICIO EL DIA 1  DE NOVIEMBRE 2017 EL CUAL  SE DEBIERON FACTURAR  CON EL NIT 900226715 A NOMBRE COOSALUD ENTIDAD PROMOTORA DE SALUD S.A. SE SOLICITA REALIZAR LAS RESPECTIVAS CORRECCIONES  PARA CONTINUAR EL PROCESO DE RADICACION SE HACE DEVOLUCIÓN DE LA FACTURACIÓN SUS RESPECTIVOS SOPORTES,  SE SOLICITA CAMBIO DE LA RAZÓN SOCIAL</t>
  </si>
  <si>
    <t>DF-949307739108</t>
  </si>
  <si>
    <t>SE REALIZACIÓN DEVOLUCIÓN DE LA FACTURA, DE ACUERDO CON LOS SOPORTES ADJUNTOS EL USUARIO INGRESA A LA INSTITUCIÓN EL DÍA 24 DE OCTUBRE DE 2017  A URGENCIAS, EL CUAL  SE DEBIO FACTURA CON LA RAZON "SOCIAL COOPERATIVA DE DESARROLLO INTEGRAL COOSALUD EPS, IDENTIFICADA CON EL  NIT 800.429.241-0" . POSTERIORMENTE EGRESANDO DEL SERVICIO EL DIA 29 DE OCTUBRE DE 2017. SE SOLICITA REALIZAR LAS RESPECTIVAS CORRECCIONES  PARA CONTINUAR EL PROCESO DE RADICACION SE HACE DEVOLUCIÓN DE LA FACTURACIÓN SUS RESPECTIVOS SOPORTES,  SE SOLICITA CAMBIO DE LA RAZÓN SOCIAL</t>
  </si>
  <si>
    <t>DF-949307739107</t>
  </si>
  <si>
    <t>DF-949307739106</t>
  </si>
  <si>
    <t>DF-949307739105</t>
  </si>
  <si>
    <t>DF-949307739104</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</si>
  <si>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t>
  </si>
  <si>
    <t>DF-949307739074</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</si>
  <si>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DEVOLUCIÓN DE LA CUENTA YA QUE ESTA SE ENCUENTRA EXTEMPORÁNEA A LA FECHA DE LA ATENCIÓN DEL PACIENTE.</t>
  </si>
  <si>
    <t>DF-949307739073</t>
  </si>
  <si>
    <t>DF-949307739072</t>
  </si>
  <si>
    <t>DF-949307739071</t>
  </si>
  <si>
    <t>DF-949307738993</t>
  </si>
  <si>
    <t>DF-949307738992</t>
  </si>
  <si>
    <t>DF-949307738991</t>
  </si>
  <si>
    <t>SE HACE DEVOLUCIÓN DE LA CUENTA YA QUE DE  ACUERDO A LA INFORMACIÓN SUMINISTRADA POR PARTE DE COOSALUD EPS  DONDE  SE INFORMABA EL CAMBIO DE RAZÓN SOCIAL A PARTIR DEL 1 DE NOVIEMBRE DEL 2017 Y DONDE  SE INFORMABA QUE LOS SERVICIOS  PRESTADOS  A PARTIR DE DICHA FECHA TIENEN QUE VENIR  BAJO LA  NUEVA RAZÓN SOCIAL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ADJUNTA RELACION EN EXCEL DE LAS FACTURAS DEVULETAS</t>
  </si>
  <si>
    <t>DF-949307738987</t>
  </si>
  <si>
    <t>DF-949307738944</t>
  </si>
  <si>
    <t>DF-949307738835</t>
  </si>
  <si>
    <t>DF-949307738834</t>
  </si>
  <si>
    <t>DF-949307738833</t>
  </si>
  <si>
    <t>DF-949307738832</t>
  </si>
  <si>
    <t>DF-949307738831</t>
  </si>
  <si>
    <t>DF-949307738830</t>
  </si>
  <si>
    <t>DF-949307738829</t>
  </si>
  <si>
    <t>DF-949307738828</t>
  </si>
  <si>
    <t>DF-949307738827</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</si>
  <si>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DEVOLUCIÓN DE LA CUENTA YA QUE ESTA SE ENCUENTRA EXTEMPORÁNEA A LA FECHA DE LA ATENCIÓN DEL PACIENTE.</t>
  </si>
  <si>
    <t>DF-949307738810</t>
  </si>
  <si>
    <t>DF-949307738809</t>
  </si>
  <si>
    <t>DF-949307738808</t>
  </si>
  <si>
    <t>DF-949307738807</t>
  </si>
  <si>
    <t>DF-949307738806</t>
  </si>
  <si>
    <t>SE HACE DEVOLUCIÓN DE LA CUENTA YA QUE ESTA SE ENCUENTRA EXTEMPORÁNEA A LA FECHA DE LA ATENCIÓN DEL PACIENTE. ESTA FACTURA YA HABIA SIDO DEVUELTA CON EL 949307738583 POR EL MISMO MOTIVO</t>
  </si>
  <si>
    <t>DF-949307738805</t>
  </si>
  <si>
    <t>DF-949307738747</t>
  </si>
  <si>
    <t>DF-949307738706</t>
  </si>
  <si>
    <t>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  DE ACUERDO AL ARCHIVO AF EL VALOR DE LA FACTURA ES DE $4335243 Y CONTRA LA FACTURA FISICA ES DE $4391200. EN LA VALIDACION ESTA CONSISTENCIA NO PERMITE RECEPCIONAR LA RESPECTICA FACTURA, ADJUNTAR NUEVAMENTE LOS RIPS EN MM CUANDO SE CORRIJA LA INCONSISTENCIA</t>
  </si>
  <si>
    <t>DF-949307738650</t>
  </si>
  <si>
    <t>DF-949307738644</t>
  </si>
  <si>
    <t>DF-949307738643</t>
  </si>
  <si>
    <t>DF-949307738642</t>
  </si>
  <si>
    <t>DF-949307738641</t>
  </si>
  <si>
    <t>DF-949307738640</t>
  </si>
  <si>
    <t>DF-949307738639</t>
  </si>
  <si>
    <t>DF-949307738638</t>
  </si>
  <si>
    <t>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 DESCONTAR VALOR DEL COPAGO</t>
  </si>
  <si>
    <t>DF-949307738637</t>
  </si>
  <si>
    <t>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 VALOR COPAGO NO DESCONTADO EN RIPS</t>
  </si>
  <si>
    <t>DF-949307738589</t>
  </si>
  <si>
    <t>DF-949307738588</t>
  </si>
  <si>
    <t>DF-949307738587</t>
  </si>
  <si>
    <t>DF-949307738586</t>
  </si>
  <si>
    <t>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t>
  </si>
  <si>
    <t>DF-949307738585</t>
  </si>
  <si>
    <t>SE HACE DEVOLUCIÓN DE LA CUENTA YA QUE ESTA SE ENCUENTRA EXTEMPORÁNEA A LA FECHA DE LA ATENCIÓN DEL PACIENTE. FECHA DE PRESTACION DEL SERVICIO VIGENCIA 2016.</t>
  </si>
  <si>
    <t>DF-949307738583</t>
  </si>
  <si>
    <t>DF-949307738544</t>
  </si>
  <si>
    <t>DF-949307738543</t>
  </si>
  <si>
    <t>DF-949307738541</t>
  </si>
  <si>
    <t>DF-949307738540</t>
  </si>
  <si>
    <t xml:space="preserve">SUMINISTRADA POR PARTE DE COOSALUD EPS  DONDE  SE INFORMABA EL CAMBIO DE RAZÓN SOCIAL A PARTIR DEL 1 DE NOVIEMBRE DEL 2017 Y DONDE  SE INFORMABA QUE LOS SERVICIOS  PRESTADOS  A PARTIR DE DICHA FECHA TIENEN QUE VENIR  BAJO LA  NUEVA RAZÓN SOCIAL .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 SE HACE DEVOLUCIÓN DE LA CUENTA YA QUE NO ANEXAN LA   AUTORIZACIÓN EMITIDA POR LA EPS  CORRESPONDIENTE A LA ATENCIÓN ,POR FAVOR REALIZAR LAS RESPECTIVAS CORRECCIONES Y UNA VEZ SUBSANE ENVIAR PARA CONTINUAR CON EL PROCESO DE AUDITORIA     </t>
  </si>
  <si>
    <t>DF-949307738539</t>
  </si>
  <si>
    <t>SUMINISTRADA POR PARTE DE COOSALUD EPS  DONDE  SE INFORMABA EL CAMBIO DE RAZÓN SOCIAL A PARTIR DEL 1 DE NOVIEMBRE DEL 2017 Y DONDE  SE INFORMABA QUE LOS SERVICIOS  PRESTADOS  A PARTIR DE DICHA FECHA TIENEN QUE VENIR  BAJO LA  NUEVA RAZÓN SOCIAL .
POR TAL MOTIVO , LE SOLICITAMOS QUE LA PRESTACIÓN DE  SERVICIOS DE SALUD CAUSADA HASTA 24 HORAS DEL DÍA 31  DE 2017 SEA FACTURADO A LA COOPERATIVA DE DESARROLLO INTEGRAL COOSALUD EPS, IDENTIFICADA CON EL  NIT 800.429.241-0 Y LOS  SERVICIOS  GENERADOS  A PARTIR DE LAS 00:01 DEL DÍA  1 DE NOVIEMBRE  DE 2017 SE DEBE  FACTURAR A  NOMBRE DE  COOSALUD ENTIDAD PROMOTORA DE SALUD S.A IDENTIFICADA  CON EL NIT 900.226.715-3.</t>
  </si>
  <si>
    <t>DF-949307738538</t>
  </si>
  <si>
    <t>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 VERIFICAR LAS FECHAS DE PRESTACION DEL SERVICIO</t>
  </si>
  <si>
    <t>DF-949307738537</t>
  </si>
  <si>
    <t>SE HACE DEVOLUCION DE LA FACTURA CON SUS RESPECTIVOS SOPORTES,SE HACE DEVOLUCIÓN DE LA CUENTA YA QUE LOS ARCHIVOS INTERNOS DEL RIPS PRESENTAN INCONSISTENCIA EN EL VALOR FACTURA,VERIFICAR QUE TODOS LOS CAMPOS ESTÉN BIEN DILIGENCIADOS,POR FAVOR REALIZAR LAS RESPECTIVAS CORRECCIONES Y UNA VEZ SUBSANE ENVIAR PARA CONTINUAR CON EL PROCESO DE RADICACIÓN.</t>
  </si>
  <si>
    <t>DF-9493077310682</t>
  </si>
  <si>
    <t>DF-9493077310556</t>
  </si>
  <si>
    <t>DF-9493077310555</t>
  </si>
  <si>
    <t>DF-9493077310554</t>
  </si>
  <si>
    <t>DF-9493077310203</t>
  </si>
  <si>
    <t>DF-9493077310202</t>
  </si>
  <si>
    <t xml:space="preserve">SE HACE DE LA FACTURA CON SUS RESPECTIVOS SOPORTES, LA RAZON SOCIAL  DE LA FACTURA NO CORRESPONDE CON LOS SOPORTES ADJUNTOS, POR LO TANTO SE SOLICITA QUE SEA CAMBIADO POR LA SECRETARIA DE SALUD DE ATLANTICO. POR FAVOR REALIZAR LAS RESPECTIVAS CORRECCIONES Y UNA VEZ SUBSANE ENVIAR PARA CONTINUAR CON EL PROCESO DE AUDITORIA  Y ADJUNTAR NUEVAMENTE LOS RIPS CORRESPONDIENTE A LA FACTURA.   </t>
  </si>
  <si>
    <t>DF-9493077310028</t>
  </si>
  <si>
    <t xml:space="preserve">SE HACE DEVOLUCION DE LA FACTURA CON SUS RESPECTIVOS SOPORTES, DE ACUERDO AL DIRECCIONAMIENTO DE LA EPSS COOSALUD LOS RIPS DEBEN SER PRE-VALIAOS EN LA PLATAFORMA SAMI Y ADJUNTAR EL PRE-RADICADO DEL CARGUE EXITOSO DE LOS RIPS. LA IPS NO PRESENTA EL  EL PRE-RADICADO Y EN SU DEFECTO ADJUNTA QUE PRESENTA INCONSISTENCIAS EN LA ESTRUCTURA DE LOS RIPS LO QUE IMPIDE CONTINUAR EL PROCESO DE RADICACION DE LA FACTURA. POR FAVOR REALIZAR LAS RESPECTIVAS CORRECCIONES Y UNA VEZ SUBSANE ENVIAR PARA CONTINUAR CON EL PROCESO DE AUDITORIA  Y ADJUNTAR NUEVAMENTE LOS RIPS CORRESPONDIENTE A LA FACTURA.   </t>
  </si>
  <si>
    <t>DF-9493077310027</t>
  </si>
  <si>
    <t xml:space="preserve">SE HACE DEVOLUCIÓN DE LA CUENTA YA QUE FACTURA NO SE ENCUENTRA INCLUIDA EN EL MEDIO MAGNÉTICO RIPS QUE ESTÁN PRESENTANDO,POR FAVOR REALIZAR LAS RESPECTIVAS CORRECCIONES Y UNA VEZ SUBSANE ENVIAR PARA CONTINUAR CON EL PROCESO DE RADICACIÓN.  </t>
  </si>
  <si>
    <t>DF-949307728305</t>
  </si>
  <si>
    <t xml:space="preserve">SE HACE DEVOLUCION DE LA CUENTA YA QUE NO ANEXAN LA   AUTORIZACION EMITIDA POR LA EPS  CORRESPONDIENTE A LA ATENCION ,POR FAVOR REALIZAR LAS RESPECTIVAS CORRECCIONES Y UNA VEZ SUBSANE ENVIAR PARA CONTINUAR CON EL PROCESO DE AUDITORIA    </t>
  </si>
  <si>
    <t>DF-949307728238</t>
  </si>
  <si>
    <t>DF-949307728229</t>
  </si>
  <si>
    <t xml:space="preserve">SE HACE DEVOLUCIÓN DE LA CUENTA YA QUE FACTURA NO SE ENCUENTRA INCLUIDA EN EL MEDIO MAGNÉTICO RIPS QUE ESTÁN PRESENTANDO,POR FAVOR REALIZAR LAS RESPECTIVAS CORRECCIONES Y UNA VEZ SUBSANE ENVIAR PARA CONTINUAR CON EL PROCESO DE RADICACIÒN.  </t>
  </si>
  <si>
    <t>DF-949307728224</t>
  </si>
  <si>
    <t>Se hace devolución de la factura 6465124  en vista que los Rips y el código Cups con el que  factura la IPS  no coincide con el código estipulado con la Resolución 537 del 2020, en donde  se encuentran el  manejo en sala de observación, este  rige aparir del 31 de Marzo  del 2020 y deroga a partir de esa fecha la Resolución 5851 del 2018 y establece la nueva codificación, ya que no fueron establecidos en la Resolución 3495 del 2019 , dado lo anterior la IPS no da el cumplimento a la resolución vigente y se requiere su modificación para su reconocimiento.
Una vez subsanado el motivo de devolución, la factura se debe presentar nuevamente ante Coosalud EPSS para su radicación con todos los soportes respectivos para realizar un proceso eficiente de auditoria técnica y de pertinencia.</t>
  </si>
  <si>
    <t>Ochoa Obregon Paula Andrea</t>
  </si>
  <si>
    <t>DF-94928053441</t>
  </si>
  <si>
    <t>Se hace  devolución de factura dedido que el servicio prestado fue realizado en época de cuarentena decretada por las entidades gubernamentales por la eventualidad del COVID-19, por ello solo se pagara  aquellos procedimientos urgentes que ponen en riesgo la vida de nuestros usuarios. Sin embargo, aquellos servicios no urgentes deberán ser re programados a partir del 1 de mayo de 2020.
Una vez subsanado el motivo de devolución, la factura se debe presentar nuevamente ante Coosalud EPSS para su radicación con todos los soportes respectivos para realizar un proceso eficiente de auditoria técnica y de pertinencia.</t>
  </si>
  <si>
    <t>DF-94928053381</t>
  </si>
  <si>
    <t>DF-94928053380</t>
  </si>
  <si>
    <t>DF-94928053379</t>
  </si>
  <si>
    <t>DF-94928053378</t>
  </si>
  <si>
    <t>DF-94928053377</t>
  </si>
  <si>
    <t>Se hace  devolución de factura dedido que el servicio prestado fue realizado en época de cuarentena decretada por las entidades gubernamentales por la eventualidad del COVID-19, por ello solo se pagara  aquellos procedimientos urgentes que ponen en riesgo la vida de nuestros usuarios. Sin embargo, aquellos servicios no urgentes deberán ser re programados a partir del 1 de mayo de 2020.
Una vez subsanado el motivo de devolución, la factura se debe presentar nuevamente ante Coosalud EPSS para su radicación con todos los soportes respectivos para realizar un proceso eficiente de auditoria técnica y de pertinencia.</t>
  </si>
  <si>
    <t>DF-94928053376</t>
  </si>
  <si>
    <t xml:space="preserve">Se hace devolución de la factura dedido a  que  la IPS no  anexa soporte de  la realizacion de las ayudas diagnosticas.
Una vez subsanado el motivo de devolución, la factura se debe presentar nuevamente ante Coosalud EPSS para su radicación con todos los soportes respectivos para realizar un proceso eficiente de auditoria técnica y de pertinencia. </t>
  </si>
  <si>
    <t>DF-94928053375</t>
  </si>
  <si>
    <t>se le hace devolucion de la factura, porque la tecnologia NO PBS con cargo de la UPC debe traer los ID de direccionamiento, programación, dispensación, entrega y facturación emitida por la plataforma ADRES.</t>
  </si>
  <si>
    <t>DF-94928053344</t>
  </si>
  <si>
    <t>Se hace devolución de la  1 ELECTROCARDIOGRAMA DE RITMO dedido a que no se tiene soporte de la realización de dicho procedimiento.
Una vez subsanado el motivo de devolución, la factura se debe presentar nuevamente ante Coosalud EPSS para su radicación con todos los soportes respectivos para realizar un proceso eficiente de auditoria técnica y de pertinencia.</t>
  </si>
  <si>
    <t>DF-94928053342</t>
  </si>
  <si>
    <t>Se  hace devolución de todos los procedimientos facturados, debido a que no se tiene servicio ni tarifa  pactado  entre las partes, contrato (SNA2016E3A002).</t>
  </si>
  <si>
    <t>DF-94928053335</t>
  </si>
  <si>
    <t>Se  hace devolucion de 1 CONTROL DE EPISTAXIS POR TAPONAMIENTO TRANSNASAL , debido a que no se tiene servicio ni tarifa  pactado  entre las partes, contrato (SNA2016E3A002).
Una vez subsanado el motivo de devolución, la factura se debe presentar nuevamente ante Coosalud EPSS para su radicación con todos los soportes respectivos para realizar un proceso eficiente de auditoria técnica y de pertinencia.</t>
  </si>
  <si>
    <t>DF-94928053334</t>
  </si>
  <si>
    <t>Se  hace devolucion de 1 MONITOREO DE PRESIÓN ARTERIAL SISTEMÁTICO, debido a que no se tiene servicio ni tarifa  pactado  entre las partes, contrato (SNA2016E3A002).</t>
  </si>
  <si>
    <t>DF-94928053333</t>
  </si>
  <si>
    <t>SE HACE DEVOLUCION DE LA FACTURA CON SUS RESPECTIVOS SOPORTES , YA QUE EN LA BASE DE CONTRATACION DE COOSALUD NO SE ENCUENTRA PARA EL REGIMEN ( CONTRIBUTIVO ).</t>
  </si>
  <si>
    <t xml:space="preserve">Sanchez Camargo Jessica  Paola </t>
  </si>
  <si>
    <t>DF-94555556793170</t>
  </si>
  <si>
    <t>SE HACE DEVOLUCION DE LAS FACTURAS CON SUS RESPECTIVOS SOPORTES , YA QUE SE VALIDA EN LA MATRIZ Y SOLO HACE REFERENCIA A REGIMEN SUBSIDIADO Y LA FACTURA PERTENECE AL REGIMEN CONTRIBUTIVO.</t>
  </si>
  <si>
    <t>DF-94555556793134</t>
  </si>
  <si>
    <t>DF-94555556793133</t>
  </si>
  <si>
    <t>DF-94555556793132</t>
  </si>
  <si>
    <t>DF-94555556793131</t>
  </si>
  <si>
    <t>DF-94555556793130</t>
  </si>
  <si>
    <t>DF-94555556793129</t>
  </si>
  <si>
    <t>DF-94555556793128</t>
  </si>
  <si>
    <t>DF-94555556793127</t>
  </si>
  <si>
    <t>DF-94555556793126</t>
  </si>
  <si>
    <t>DF-94555556793125</t>
  </si>
  <si>
    <t>Se realiza devolución de la factura 6375650 aunque se encuentra en el listado de la red de Coosalud aun las partes no han firmado un contrato donde establezcan las tarifas y condiciones para auditoria, por tanto deberán adelantar el tramite correspondiente con la EPS y volver a radicar las facturas.</t>
  </si>
  <si>
    <t xml:space="preserve">Villa  Ardila Leonardo  </t>
  </si>
  <si>
    <t>DF-94555556623121</t>
  </si>
  <si>
    <t>Se realiza devolución de la factura 6378116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</si>
  <si>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DF-94555556623115</t>
  </si>
  <si>
    <t>Se realiza devolución de la factura 6363440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</si>
  <si>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DF-94555556623114</t>
  </si>
  <si>
    <t>Se realiza devolución de la factura 6351595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</si>
  <si>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DF-94555556623113</t>
  </si>
  <si>
    <t>Se realiza devolución de la factura 6375165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</si>
  <si>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DF-94555556623112</t>
  </si>
  <si>
    <t>Se realiza devolución de la factura 6373971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</si>
  <si>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DF-94555556623111</t>
  </si>
  <si>
    <t>Se realiza devolución de la factura 6369199 aunque se encuentra en el listado de la red de Coosalud aun las partes no han firmado un contrato donde establezcan las tarifas y condiciones para auditoria, por tanto deberán adelantar el tramite correspondiente con la EPS y volver a radicar las facturas.</t>
  </si>
  <si>
    <t>DF-94555556623110</t>
  </si>
  <si>
    <t>Se realiza devolución de la factura 6370391 aunque se encuentra en el listado de la red de Coosalud aun las partes no han firmado un contrato donde establezcan las tarifas y condiciones para auditoria, por tanto deberán adelantar el tramite correspondiente con la EPS y volver a radicar las facturas.</t>
  </si>
  <si>
    <t>DF-94555556623109</t>
  </si>
  <si>
    <t>Se hace devolución de la factura 6466389 a nombre de Yennifer Del Carmen Atencia Delgado con C.C Nro.1052942851 por valor de $2.057.196, en vista de que los RIPS y los códigos CUPS con los que factura la IPS no coinciden con los códigos estipulados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</si>
  <si>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 xml:space="preserve">Marin Tabares Yonatan  Andres </t>
  </si>
  <si>
    <t>DF-94555555623549</t>
  </si>
  <si>
    <t>Se hace devolución de la factura 6462444 a nombre de Helbert García Figueredo con R.C Nro.1172463675 por valor de $2.235.490, en vista de que los RIPS y los códigos CUPS con los que factura la IPS no coinciden con los códigos estipulados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</si>
  <si>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DF-94555555623548</t>
  </si>
  <si>
    <t>Se hace devolución de la factura 6466126 a nombre de Hijo de Juliana Abigail Saenz Bello con CN Nro.155992315 por valor de $6.413.816, en vista de que los RIPS y los códigos CUPS con los que factura la IPS no coinciden con los códigos estipulados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</si>
  <si>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DF-94555555623547</t>
  </si>
  <si>
    <t>Se hace devolución de la factura 6463727 a nombre de Margara Cardozo Camico con C.C Nro.1121707459 por valor de $6.121.869, en vista de que los RIPS y el código CUPS (S11302)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</si>
  <si>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DF-94555555623546</t>
  </si>
  <si>
    <t>Se hace devolución de la factura 6462135 a nombre de Cristian Eduardo Quinto Montiel con T.I Nro.1121723432 por valor de $1.855.869, en vista de que los RIPS y el código CUPS (S11302)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</si>
  <si>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DF-94555555623545</t>
  </si>
  <si>
    <t>Se hace devolución de la factura 6461708 a nombre de Julio Barrios Peña con C.C Nro.8045522 por valor de $15.420, en vista de que los RIPS y los códigos CUPS con los que factura la IPS no coinciden con los códigos estipulados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</si>
  <si>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DF-94555555623543</t>
  </si>
  <si>
    <t>Se hace devolución de la factura 6461963 a nombre de Eithan Matias Bautista Horacio con R.C Nro.1121723474 por valor de $7.497.412, en vista de que los RIPS y los códigos CUPS con los que factura la IPS no coinciden con los códigos estipulados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</si>
  <si>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DF-94555555623542</t>
  </si>
  <si>
    <t>Se hace devolución de la factura 6460739 a nombre de José De Los Santos Mosquera Mosquera con C.C Nro.94497791 por valor de $5.760.530, en vista de que los RIPS y el código CUPS (S11302)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</si>
  <si>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DF-94555555623541</t>
  </si>
  <si>
    <t>Se hace devolución de la factura 6460842 a nombre de Luz Mery Gaitán Gaitán con R.C Nro.1121723329 por valor de $1.396.068, en vista de que los RIPS y el código CUPS (S11302)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</si>
  <si>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DF-94555555623540</t>
  </si>
  <si>
    <t>Se hace devolución de la factura 6463407 a nombre de Edelmira Ortiz Pérez con C.C Nro.42510202 por valor de $3.754.741, en vista de que los RIPS y el código CUPS (S11302)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reconocimiento. 
Una vez subsanado el motivo de devolución, la factura se debe presentar nuevamente ante Coosalud EPSS para su radicación con todos los soportes respectivos para realizar un proceso eficiente de auditoria técnica y de pertinencia.</t>
  </si>
  <si>
    <t>DF-94555555623539</t>
  </si>
  <si>
    <t>Se hace devolución de la factura 6463244 a nombre de Hija De Flor Mileydi Bernal Gómez con CN Nro.15599150, en vista de que no se evidencia soporte con detalle de cargos de los medicamentos facturados por valor de $1.686.122, en caso de ser un SERVICIO NO PBS la IPS debe dar cumplimiento a la circular 01 enviada por Coosalud.
Una vez subsanado el motivo de devolución, la factura se debe presentar nuevamente ante Coosalud EPSS para su radicación con todos los soportes respectivos para realizar un proceso eficiente de auditoria técnica y de pertinencia.</t>
  </si>
  <si>
    <t>DF-94555555623538</t>
  </si>
  <si>
    <t>Se hace devolución de la factura 6456007 a nombre de Jefferson Ramos Contreras con C.C Nro.1121718677 por valor de $724.277, en vista de que los RIPS y el código CUPS con el que factura la IPS no coincide con el código estipulado en la resolución 3495 de 2019 mediante la cual "se establece la Clasificación Única de Procedimientos en Salud-CUPS" que rige a partir del 1 de enero de 2020 y deroga a partir de esa fecha la resolución 5851 de 2018, dado lo anterior, IPS no da cumplimiento a la resolución vigente y se requiere modificación para su reconocimiento. 
Una vez subsanado el motivo de devolución, la factura se debe presentar nuevamente ante Coosalud EPSS para su radicación con todos los soportes respectivos para realizar un proceso eficiente de auditoria técnica y de pertinencia.</t>
  </si>
  <si>
    <t>DF-94555555623537</t>
  </si>
  <si>
    <t>Se hace devolución de la factura 6375925 a nombre de Hijo De Angie Lorena Montoya Hernandez con CN No.158091016 por $1.079.584, en vista de que los RIPS cargados no corresponden con lo facturado.
Una vez subsanado el motivo de devolución, la factura se debe presentar nuevamente ante Coosalud EPSS para su radicación con todos los soportes respectivos para realizar un proceso eficiente de auditoria técnica y de pertinencia.</t>
  </si>
  <si>
    <t>DF-94555555623535</t>
  </si>
  <si>
    <t>Se hace devolución de la factura 6429418 a nombre de Nayder Fonseca con Cédula de Ciudadanía No.1121712891 por $55.000, historia clínica anexa no corresponde con lo facturado, anexan historia clínica de una consulta de primera vez por especialista en ortopedia y traumatología y facturan consulta de control o de seguimiento por especialista en ginecología y obstetricia con el código 890350.
Una vez subsanado el motivo de devolución, la factura se debe presentar nuevamente ante Coosalud EPSS para su radicación con todos los soportes respectivos para realizar un proceso eficiente de auditoria técnica y de pertinencia.</t>
  </si>
  <si>
    <t>DF-94555555623263</t>
  </si>
  <si>
    <t>Se hace devolución de la factura 6437393 a nombre de Rubiola Mosquera con Cédula de Ciudadanía No.31870282 por $55.000, historia clínica anexa no corresponde con lo facturado, anexan historia clínica de una consulta por primera vez por especialista en mastología y facturan consulta de primera vez por especialista en ginecología y obstetricia con el código 890250.
Una vez subsanado el motivo de devolución, la factura se debe presentar nuevamente ante Coosalud EPSS para su radicación con todos los soportes respectivos para realizar un proceso eficiente de auditoria técnica y de pertinencia.</t>
  </si>
  <si>
    <t>DF-94555555623262</t>
  </si>
  <si>
    <t>Se hace devolución de la factura 64165349 por $162.640, debido a que el laboratorio facturado (tacrolimus semiautomatizado o automatizado) no se encuentra incluido en el PBS con cargo a la UPC, por lo tanto, se requiere de MIPRES y sus respectivos ID.
Una vez subsanado el motivo de devolución, la factura se debe presentar nuevamente ante Coosalud EPSS para su radicación con todos los soportes respectivos para realizar un proceso eficiente de auditoria técnica y de pertinencia.</t>
  </si>
  <si>
    <t>DF-94555555623261</t>
  </si>
  <si>
    <t>Se hace devolución de la factura 6401529 por $1.741.996, debido a que el medicamento facturado (carboximaltosa de hierro 500 mg/10 ml) no se encuentra incluido en el PBS con cargo a la UPC, por lo tanto, se requiere de MIPRES y sus respectivos ID.</t>
  </si>
  <si>
    <t>DF-94555555623245</t>
  </si>
  <si>
    <t xml:space="preserve">Se hace devolución de la cuenta ya que los soportes fueron enviados como no corresponden, se debe anexar un archivo que contenga la  factura individual  y otro  archivo que tenga los correspondientes  soportes, en este caso todos los archivos tienen anexo soportes , corregir y enviar nuevamente para continuar con el debido proceso de auditoria. </t>
  </si>
  <si>
    <t>DF-9452733887</t>
  </si>
  <si>
    <t>DF-9452733886</t>
  </si>
  <si>
    <t>DF-9452733885</t>
  </si>
  <si>
    <t>DF-9452733884</t>
  </si>
  <si>
    <t>DF-9452733883</t>
  </si>
  <si>
    <t>DF-9452733882</t>
  </si>
  <si>
    <t>DF-9452733881</t>
  </si>
  <si>
    <t>Se hace devolución de la cuenta ya que apesar de estar listado en la red de Coosalud aun las partes no han firmado un contrato donde establezcan las tarifas y condiciones para auditoria, por tanto deberán adelantar el tramite correspondiente con la EPSS y volver a radicar las cuentas.</t>
  </si>
  <si>
    <t>Vergara Gomez Edgar Uriel</t>
  </si>
  <si>
    <t>DF-9439935690</t>
  </si>
  <si>
    <t>DF-9439935689</t>
  </si>
  <si>
    <t>DF-9439935688</t>
  </si>
  <si>
    <t>DF-9439935687</t>
  </si>
  <si>
    <t>DF-9439935686</t>
  </si>
  <si>
    <t>DF-9439935685</t>
  </si>
  <si>
    <t>DF-9439935684</t>
  </si>
  <si>
    <t>DF-9439935683</t>
  </si>
  <si>
    <t>DF-9439935682</t>
  </si>
  <si>
    <t>DF-9439935681</t>
  </si>
  <si>
    <t>DF-9439935680</t>
  </si>
  <si>
    <t>DF-9439935679</t>
  </si>
  <si>
    <t>DF-9439935678</t>
  </si>
  <si>
    <t>DF-9439935677</t>
  </si>
  <si>
    <t>DF-9439935676</t>
  </si>
  <si>
    <t>DF-9439935675</t>
  </si>
  <si>
    <t>DF-9439935674</t>
  </si>
  <si>
    <t>DF-9439935673</t>
  </si>
  <si>
    <t>DF-9439935672</t>
  </si>
  <si>
    <t>DF-9439935671</t>
  </si>
  <si>
    <t>DF-9439935670</t>
  </si>
  <si>
    <t>DF-9439935669</t>
  </si>
  <si>
    <t>DF-9439935668</t>
  </si>
  <si>
    <t>DF-9439935667</t>
  </si>
  <si>
    <t>DF-9439935666</t>
  </si>
  <si>
    <t>DF-9439935665</t>
  </si>
  <si>
    <t>DF-9439935664</t>
  </si>
  <si>
    <t>DF-9439935663</t>
  </si>
  <si>
    <t>DF-9439935662</t>
  </si>
  <si>
    <t>DF-9439935661</t>
  </si>
  <si>
    <t>DF-9439935660</t>
  </si>
  <si>
    <t>DF-9439935659</t>
  </si>
  <si>
    <t>DF-9439935658</t>
  </si>
  <si>
    <t>Se hace devolución de la factura 6482163 por $55.124.812, porque los detalles de cargos anexos a la factura se encuentran incompletos.
Por favor anexar la información requerida y radicar nuevamente.</t>
  </si>
  <si>
    <t>DF-943193984</t>
  </si>
  <si>
    <t>Se hace devolución de la factura, porque para la tecnología NO PBS no anexan la prescripción MIPRES de la misma, además, según lo expresado en la Circular externa 001 del 30 de enero 2020 expedida por COOSALUD, dirigida a proveedores, IPS y demás interesados, "5. Toda factura debe venir con el descuento de su respectivo homólogo PBS independiente del régimen en salud de acuerdo con el listado de homólogos para medicamentos y procedimientos compartido y socializado por COOSALUD"</t>
  </si>
  <si>
    <t>DF-943193860</t>
  </si>
  <si>
    <t>DF-943193859</t>
  </si>
  <si>
    <t>Se hace devolución de la factura, porque para la tecnología NO PBS no anexan la prescripción MIPRES de la misma, además, según lo expresado en la Circular externa 001 del 30 de enero 2020 expedida por COOSALUD, dirigida a proveedores, IPS y demás interesados, "4. Se debe generar factura por MIPRES es decir., o si el paciente tiene 2 ó 3 MIPRES debe venir cada MIPRES con su respectiva factura, no agrupada. Si el paciente en el ámbito hospitalario le realizaron varios Mipres deben venir 1 factura por cada Mipres".
"5. Toda factura debe venir con el descuento de su respectivo homólogo PBS independiente del régimen en salud de acuerdo con el listado de homólogos para medicamentos y procedimientos compartido y socializado por COOSALUD"</t>
  </si>
  <si>
    <t>DF-943193858</t>
  </si>
  <si>
    <t>Se hace devolución de la factura, porque para la tecnología NO PBS no anexan la prescripción MIPRES de la misma, además, según lo expresado en la Circular externa 001 del 30 de enero 2020 expedida por COOSALUD, dirigida a proveedores, IPS y demás interesados, ".Toda factura debe venir con el descuento de su respectivo homólogo PBS independiente del régimen en salud de acuerdo con el listado de homólogos para medicamentos y procedimientos compartido y socializado por COOSALUD"</t>
  </si>
  <si>
    <t>DF-943193857</t>
  </si>
  <si>
    <t>DF-943193856</t>
  </si>
  <si>
    <t>Se hace devolución de la factura, porque el código de CUPS registrado en la factura y el RIPS no corresponde con lo establecido en la Resolución 3495/19 (verificar entre otros, los códigos de la estancia, atenciones de los profesionales en salud.)
Por favor corregir los CUPS del RIPS y de la factura coincida con lo establecido en la Resolución 3495/19 y radicar nuevamente.</t>
  </si>
  <si>
    <t>DF-943193855</t>
  </si>
  <si>
    <t>DF-943193854</t>
  </si>
  <si>
    <t>DF-943193853</t>
  </si>
  <si>
    <t>DF-943193852</t>
  </si>
  <si>
    <t>DF-943193851</t>
  </si>
  <si>
    <t>DF-943193850</t>
  </si>
  <si>
    <t>Se hace devolución de la factura, porque el código de CUPS registrado en el detalle de cargos de la factura y el RIPS no corresponde con lo establecido en la Resolución 3495/19 (verificar entre otros, los códigos de la estancia, atenciones de los profesionales en salud.)
Por favor corregir los CUPS del RIPS y el detalle de la factura coincida con lo establecido en la Resolución 3495/19 y radicar nuevamente.</t>
  </si>
  <si>
    <t>DF-943193849</t>
  </si>
  <si>
    <t>DF-943193848</t>
  </si>
  <si>
    <t>Se hace devolución de la factura, porque el código de CUPS registrado en el detalle de cargos de la factura y el RIPS no corresponde con lo establecido en la Resolución 3495/19 (verificar entre otros, los códigos de la estancia, atenciones de los profesionales en salud, ayudas dx.)
Por favor corregir los CUPS del RIPS y el detalle de la factura coincida con lo establecido en la Resolución 3495/19 y radicar nuevamente.</t>
  </si>
  <si>
    <t>DF-943193847</t>
  </si>
  <si>
    <t>DF-943193846</t>
  </si>
  <si>
    <t>DF-943193845</t>
  </si>
  <si>
    <t>Se hace devolución de la factura, porque el código de CUPS registrado en el detalle de cargos de la factura y el RIPS no corresponde con lo establecido en la Resolución 3495/19 (verificar entre otros, los códigos de la estancia).
Por favor corregir los CUPS del RIPS y el detalle de la factura coincida con lo establecido 
en la Resolución 3495/19 y radicar nuevamente.</t>
  </si>
  <si>
    <t>DF-943193844</t>
  </si>
  <si>
    <t>Se hace devolución de la factura, porque no anexan el detalle de la factura de la tecnología en salud NO PBS, donde se discrimine lo cobrado al ente territorial para evidenciar y comparar el homólogo a reconocer.
Una vez subsanado el motivo de devolución, radicar nuevamente para su respectivo proceso.</t>
  </si>
  <si>
    <t>DF-943193840</t>
  </si>
  <si>
    <t>Se realiza devolución de la factura 6457287 correspondiente a cobro de SERVICIO NO PBS (PAMCETAMOL(ACETAMINOFEN) 1G/100M1SLN PARA INFUSION), dado que la IPS no cumple con la Circular 01 enviada por Coosalud, el cual indica como se debe facturar los servicios NO PBS, se recuerda que por cada MIPRES se debe realizar 1 factura, debe contener los archivos magnéticos con la estructura pedida en la Circular 01 antes mencionada y los demás requisitos solicitados por la EPS, son necesarios para su respectiva auditoría.
Además, al momento de radicarlos en la plataforma deben ingresar por el contrato No PBS, de igual manera se solicita a la IPS que en el portal en la opción de factura, se cargue solo la factura, y en la de soportes, se cargue lo solicitado.
Una vez subsanado el motivo de devolución, radicar nuevamente para su respectivo proceso.</t>
  </si>
  <si>
    <t>DF-943193838</t>
  </si>
  <si>
    <t>DF-943193837</t>
  </si>
  <si>
    <t>Se hace devolución de la factura, porque no anexan el detalle de la factura de la tecnología en salud NO PBS, donde se discrimine lo cobrado al ente territorial para evidenciar y comparar el homólogo a reconocer.</t>
  </si>
  <si>
    <t>DF-943193836</t>
  </si>
  <si>
    <t>DF-943193835</t>
  </si>
  <si>
    <t>Se realiza devolución de la factura 6450304 correspondiente a cobro de SERVICIO NO PBS (ácido fusídico, óxido de zinc, alquitrán hulla), dado que la IPS no cumple con la Circular 01 enviada por Coosalud, el cual indica como se debe facturar los servicios NO PBS, se recuerda que por cada MIPRES se debe realizar 1 factura, debe contener los archivos magnéticos con la estructura pedida en la Circular 01 antes mencionada, se debe anexar los 4 ID (suministro, entrega, direccionamiento y facturación), acta de entrega si corresponde y los demás requisitos solicitados por la EPS, son necesarios para su respectiva auditoría.
Además, al momento de radicarlos en la plataforma deben ingresar por el contrato No PBS, de igual manera se solicita a la IPS que en el portal en la opción de factura, se cargue solo la factura, y en la de soportes, se cargue lo solicitado.
Una vez subsanado el motivo de devolución, radicar nuevamente para su respectivo proceso.</t>
  </si>
  <si>
    <t>DF-943193826</t>
  </si>
  <si>
    <t>Se hace devolución de la factura, porque la tecnología NO PBS con cargo a la UPC debe ser facturada por separado en factura individual y se debe anexar la prescripción MIPRES de la misma.</t>
  </si>
  <si>
    <t>DF-943193761</t>
  </si>
  <si>
    <t>Se hace devolución de la factura N°6484718 por $675.000, donde facturan el concepto OTROS INGRESOS (NO SALUD), porque este concepto no se encuentra incluido en el plan de beneficios en salud con cargo a la UPC, tampoco se encuentra pactada en el acuerdo de voluntades, ni se encuentra detallado a que servicio corresponde el cobro de la misma.</t>
  </si>
  <si>
    <t>DF-9431931127</t>
  </si>
  <si>
    <t>Se hace devolución de la factura N°6484716 por $675.000, donde facturan el concepto OTROS INGRESOS (NO SALUD), porque este concepto no se encuentra incluido en el plan de beneficios en salud con cargo a la UPC, tampoco se encuentra pactada en el acuerdo de voluntades, ni se encuentra detallado a que servicio corresponde el cobro de la misma.</t>
  </si>
  <si>
    <t>DF-9431931126</t>
  </si>
  <si>
    <t>Se efectúa devolución de la cuenta en donde están cobrando estancia del 02/08/2019 al 19/09/2019 para el paciente JOSE ROMAN ORTEGON TORRES, ya que en esta factura realizan cobro solo del 06/09/2019 al 19/09/2019, se solicita copia de la factura y detalle de cargos de la factura en donde cobraron estancia y demás del 02/08/2019 al 05/09/2019 para verificar cobros. Se hace la salvedad que una vez subsanado el motivo de devolución la IPS debe radicar nuevamente la cuenta con sus respetivos RIPS en la plataforma de SAMI ante la EPSS para que ingrese al proceso de auditoría y si es necesario generar glosa.</t>
  </si>
  <si>
    <t>Restrepo Pinzon Isabel Cristina</t>
  </si>
  <si>
    <t>DF-9423237455</t>
  </si>
  <si>
    <t>Se efectúa devolución de la cuenta en donde están cobrando estancia hospitalaria y procedimientos quirúrgicos para el paciente HIJO DE ALCIRA CLARIN del 11/08/2019 al 03/09/2019 ya que no se evidencia anexo a la factura soportes de:
(REGISTRO CIVIL DE NACIEMIENTO- Y/O CERTIFICADO DE NACIDO VIVO) lo cual es necesario para evidenciar derechos del paciente ante la EPSS, copia de documento de los padres, 
En HC informan documento CN425482763 y en la factura citan MS425482763 al buscar en la base de datos de COOSALUD no arroja ningún dato sobre el usuario facturado. Por lo tanto, no se puede verificar realización de la auditoria por el medico concurrente ni en la base de datos de la EPSS COOSALUD
Se hace la salvedad que de subsanar el motivo de la devolución la IPS debe radicar nuevamente la cuenta ante la EPSS COOSALUD para que ingrese al proceso de auditoría y si es necesario generar glosa.</t>
  </si>
  <si>
    <t>DF-9423237396</t>
  </si>
  <si>
    <t>Se efectúa devolución de la cuenta en donde están cobrando estancia hospitalaria y procedimientos quirúrgicos para el paciente HIJO DE HERNANDEZ YUVABE NIVIA YEXICA del 07/07/2019 al 29/08/2019 ya que no se evidencia anexo a la factura soportes de:
(REGISTRO CIVIL DE NACIEMIENTO- Y/O CERTIFICADO DE NACIDO VIVO) lo cual es necesario para evidenciar derechos del paciente ante la EPSS, copia de documento de los padres, 
En HC informan documento CN530643338 al buscar en la base de datos de COOSALUD no arroja ningún dato sobre el usuario facturado. Por lo tanto no se puede verificar realización de la auditoria por el medico concurrente
Se hace la salvedad que de subsanar el motivo de la devolución la IPS debe radicar nuevamente la cuenta ante la EPSS COOSALUD para que ingrese al proceso de auditoría y si es necesario generar glosa.</t>
  </si>
  <si>
    <t>DF-9423237395</t>
  </si>
  <si>
    <t>Se efectua devolucion de la cuenta en donde están cobrando consulta medica especializada para el paciente CAMICO GONZALEZ JAIRO con CC 1121709682 el 28/08/2019 ya que no anexan soporte que evidencie su realización. Res. 3047/2008 anexo técnico No. 5 punto b. De ser soportado el motivo de devolución la IPS debe radicar neuvamente la cuenta ante la EPSS para que ingrese al proceso de auditoria y generar glosa de ser necesario</t>
  </si>
  <si>
    <t>DF-9423237381</t>
  </si>
  <si>
    <t>Se efectúa devolución de la cuenta con todos sus soportes,  en donde están cobrando atención para la paciente HIJO DE YERIS VANESA YOSUINO CAMICO (periodo del 21/06/2019 al 12/07/2019 días de estancias 22), ya que en anexos a la factura no se evidencia los siguientes soportes para proceso de auditoría de la cuenta
FALTA DOCUMENTO IDENTIFICACION DEL PACIENTE:
(REGISTRO CIVIL DE NACIEMIENTO- Y/O CERTIFICADO DE NACIDO VIVO, COPIA DOCUMENTO DE IDENTIDAD DE LA MADRE) lo cual es necesario para evidenciar derechos del paciente ante la EPSS y verificar si es hijo de madre Yeris Vanesa.
Se hace la salvedad que de subsanar el motivo de la devolución la IPS debe radicar nuevamente la cuenta ante la EPSS COOSALUD para que ingrese al proceso de auditoría y si es necesario generar glosa.</t>
  </si>
  <si>
    <t>DF-9423237375</t>
  </si>
  <si>
    <t>Se realiza devolución de la cuenta en la cual están cobrando servicios prestados a la paciente ALEXANDER GONZALEZ, ya que al verificar el valor de la factura contra el detalle de cargos presentado se evidencia que la suma de los conceptos descritos en él detalle de cargos no coincide con el valor total facturado.
Debido a lo anterior no es posible evidenciar y corroborar los servicios prestados contra los soportes clínicos adjuntos, por lo que no es posible realizar la respectiva auditoria de la cuenta. 
En el caso de subsanar este motivo la IPS debe radicar la factura con sus respectivos RIPS, además de la totalidad de soportes clínicos y administrativos para realizar la auditoria de la cuenta, de la cual se podrán generar glosas.</t>
  </si>
  <si>
    <t>DF-9423237321</t>
  </si>
  <si>
    <t>Se realiza devolución de la cuenta en la cual están cobrando servicios prestados a la paciente CORDERO YURI HIJO DE ROSIMAR, ya que al verificar el valor de la factura contra el detalle de cargos presentado se evidencia que la suma de los conceptos descritos en él detalle de cargos no coincide con el valor total facturado.
Debido a lo anterior no es posible evidenciar y corroborar los servicios prestados contra los soportes clínicos adjuntos, por lo que no es posible realizar la respectiva auditoria de la cuenta. 
En el caso de subsanar este motivo la IPS debe radicar la factura con sus respectivos RIPS, además de la totalidad de soportes clínicos y administrativos para realizar la auditoria de la cuenta, de la cual se podrán generar glosas.</t>
  </si>
  <si>
    <t>DF-9423237320</t>
  </si>
  <si>
    <t>Se realiza devolución de la cuenta en la cual están cobrando servicios prestados a la paciente CLARIN RESTREPO JENIFER, ya que al verificar el valor de la factura contra el detalle de cargos presentado se evidencia que la suma de los conceptos descritos en él detalle de cargos no coincide con el valor total facturado.
Debido a lo anterior no es posible evidenciar y corroborar los servicios prestados contra los soportes clínicos adjuntos, por lo que no es posible realizar la respectiva auditoria de la cuenta. 
En el caso de subsanar este motivo la IPS debe radicar la factura con sus respectivos RIPS, además de la totalidad de soportes clínicos y administrativos para realizar la auditoria de la cuenta, de la cual se podrán generar glosas.</t>
  </si>
  <si>
    <t>DF-9423237319</t>
  </si>
  <si>
    <t>Se efectúa devolución de la cuenta en la cual cobran servicio de CONSULTA DE URGENCIA Y MANEJO MEDICO el 30 NOVIEMBRE DE  2017, para el paciente YELISA DENO YAVINAPE identificada con CC 1.121.106.143,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</si>
  <si>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DF-9423236292</t>
  </si>
  <si>
    <t>Se efectúa devolución de la cuenta en la cual cobran servicio de CONSULTA DE URGENCIA Y MANEJO MEDICO el 21 NOVIEMBRE DE  2017, para el paciente YUDY VERONICA SANCHEZ LEON identificada con CC 1.121.717.830,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</si>
  <si>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DF-9423236269</t>
  </si>
  <si>
    <t>Se hace devolución de la factura 6274980, por valor de $6.732.914, correspondiente a la facturación de los servicios prestados al paciente Jóse Roman Ortegón Torres CC 1426834, según historia clínica anexa usuario ingresa el día 02/08/2019 y egresa el día 19/09/2019, y en la factura enviada para pago solo se evidencia el cobro de los días del 06 al 19 de septiembre de 2019, se solicito en devolución inicial, factural  con detalle de cargos en caso de corresponder a un corte de cuenta, y solo se evidencia detalle de cargos  adiconal desde la pagina 3, se solicita anexar factura y detalle de cargos completo  para poder continuar con el proceso de auditora</t>
  </si>
  <si>
    <t>BARRIOS DURAN JORGE LUIS</t>
  </si>
  <si>
    <t>DF-9422433985</t>
  </si>
  <si>
    <t>Se hace devolución de la factura 6376496, facturada por valor de $ 7.728.722 correspondiente a los servicios prestados a la paciente Gemela uno Gaitán Cumanaica  CN 157431964, la IPS factura los medicamentos por valor de $ 84.644, y en los RIPS, no lo relacionan,  que afecta los sistemas de información, por lo tanto debe ser corregido, se recuerda que los archivos planos del RIPS, deben contar con la estructura, contenido y calidad requerida, y el valor de cada factura presentada debe coincidir con los valores de los soportes físicos para poder dar continuidad al proceso de auditoría y recobro de la factura.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</si>
  <si>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DF-94224331115</t>
  </si>
  <si>
    <t>SE HACE DEVOLUCION A LA IPS FACTURA POR PRESENTARSE CON EL  NIT ANTIGUO  800249241-0  DEBE SER CORREJIDO PARA PODER CONTINUAR CON EL TRAMITE ADMINISTRATIVO DE LA FACTURA EN AUDITORIA.</t>
  </si>
  <si>
    <t>Paz Paz Hugo Fernando</t>
  </si>
  <si>
    <t>DF-762103185</t>
  </si>
  <si>
    <t xml:space="preserve">Se hace devolución de la factura N° 22.677.428  por valor de $ 22.677.428 correspondiente a la atención del día 30/07/2018 de la paciente PILAR GÓMEZ MALDONADO ya que al momento de radicar la factura  se deberá seguir el proceso definido en la resolución 3047, para la Atención Inicial de Urgencias  menores a 6 horas solo se requerirán los trámites iniciales de solicitud de autorización los cuales son: Código de reporte generado por la linea de atención nacional  018000515611 o anexo técnico y su debida trazabilidad al correo nacional linea018000@coosalud.com o a los correos de cada sucursal según corresponda ubicación geográfica del usuario y que corresponda según a la verificación del FOSYGA ( anexo oficio emitido por COOSALUD relacionando cada correo según sucursal ) todas aquellas atenciones que requieran manejos completos de hospitalización y superiores a 6 horas de Atención Inicial de Urgencias, adicional a los trámites de solicitud inicial reglamentados por la resolución con sus anexos, se deberá tramitar una autorización final en la cual quedarán consignados las atenciones brindadas y el valor final de la atención..Cabe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  </t>
  </si>
  <si>
    <t>Arenas Gomez Isabel Cristina</t>
  </si>
  <si>
    <t>DF-6846836803</t>
  </si>
  <si>
    <t>SE REALIZA DEVOLUCION DE LA FACTURA; FECHA FACTURA  30/10/2017 Y ATENCION 30/31/10/2017 CORRESPONDE A NIT 800429241-0.</t>
  </si>
  <si>
    <t>gomez Lizarazo Carmen Cecilia</t>
  </si>
  <si>
    <t>DF-6822183809</t>
  </si>
  <si>
    <t>SE REALIZA DEVOLUCIÓN DE LA FACTURA , PRESENTA SERVICIOS DE OCTUBRE Y NOVIEMBRE, POR LO TANTO SE DEBE DIVIDIR LA FACTURA Y FACTURAR CON EL NUEVO NIT Y RAZÓN SOCIAL LA ATENCIÓN PRESTADA A PARTIR DEL 1 DE NOVIEMBRE DE 2017, Y LOS SERVICIOS ANTES DEL 31 DE OCTUBRE DE 2017 SE FACTURARAN CON EL NIT ANTERIOR.</t>
  </si>
  <si>
    <t>Camacho Velasco Silvia Johanna</t>
  </si>
  <si>
    <t>DF-680482909</t>
  </si>
  <si>
    <t>Herrera Garcia Johanna Patricia</t>
  </si>
  <si>
    <t>Se hace devolución de la factura en mención, debido a que  el valor total  no  concuerda con los  detallados . "Es de anotar que una vez subsanada esta situación la factura podrá ser presentada nuevamente en su horario habitual que aplica del 1 al 12 de cada mes de 8:00 am a 12 M. para su debido proceso de auditoria y trámite contable".</t>
  </si>
  <si>
    <t>DF-47927923352</t>
  </si>
  <si>
    <t>Se hace devolución de las facturas en mención debido a que son servicios NO POS  y no cumplen con las directrices dadas por el ente Departamental y Distrital.
La instrucción es, si la factura  es de la GOBERNACION (GOBERNACION  SECRETARIA  SECCIONAL DE SALUD DEL MAGDALENA) esta tiene que ser escaneada junto con todos sus soportes, foliada todo no por factura sino el paquete total,  esto en un CD, así mismo deben anexar el rips de  las facturas. 
Por favor tener en cuenta al momento de foliar que se hace por paquete y no por factura, toman todas las facturas y las folean en forma consecutivo como un solo paquete.
Documentos que debe anexar: 
RUT
CERTIFICADO BANCARIO
CERTIFICADO DE APORTE PARA FISCALES
JUSTIFICACION
COPIA DOCUMENTO DE IDENTIDAD
COPIA DE HISTORIA CLINICA 
Cualquier duda escribamos al correo AJGONZALEZ@AUDITORIAEPS.COM
Calle 22 Kra 14-05 Local 101 Barrio Alcázares
Santa Marta-Magdalena
Tel. (095) 4368150</t>
  </si>
  <si>
    <t>Gonzalez Gonzalez Alvaro Javier</t>
  </si>
  <si>
    <t>DF-479279031084</t>
  </si>
  <si>
    <t>Se hace devolución de la factura según art 12 y 14 de la resolución 3047 (cód 49) , factura no cumple requisitos legales,  los registros individuales de prestación de servicios (RIPS),  no coinciden en uno o mas servicios cobrados en la facturas los cuales además deben registrarse con código CUPS y CUM de acuerdo a la resolución 3495 de 2019.</t>
  </si>
  <si>
    <t>Pineda Angel Ana Shirley</t>
  </si>
  <si>
    <t>DF-479250531932</t>
  </si>
  <si>
    <t>Se hace devolucion de la siguiente factura debido, a que la suma de los centros de costos no da el total de la factura, es de anoatr que una vez subsanado este inconveniente la factura debe ser presentada nuevamente en los tiempos de radicacion que aplican del 1 al 15 de cada mes en los tiempos de radicacion que aplican del 1 al 12 de cada mes en su horario habitaul de 8 a 12 con su rips.</t>
  </si>
  <si>
    <t xml:space="preserve">DELAROSA ROJANO KATHERINE </t>
  </si>
  <si>
    <t>DF-479238933942</t>
  </si>
  <si>
    <t>Se hace devolución total de la factura 6466647, dado que los códigos CUPS (Clasificación Única de Procedimientos en Salud) facturados no coinciden con los establecidos en la resolución 3495 de 2019, requisito necesario para su respectivo cobro.
Se aclara a la IPS que la resolución 3495 de 2019, establece la obligatoriedad de las IPS en aplicar la codificación registrada en la misma, la cual rige a partir del 1 de enero de 2020, por lo tanto, toda atención prestada a partir de esta fecha debe estar codificada de acuerdo con la presente resolución.
Una vez subsanado el motivo de devolución de la factura se debe presentar nuevamente ante COOSALUD para su radicación y proceso financiero; dado que APLISTAFF cumple como empresa auditora y no se puede dar trámite a las facturas si estas no son avaladas por el área financiera de Coosalud.</t>
  </si>
  <si>
    <t xml:space="preserve">Villa  Mejia Maribel  </t>
  </si>
  <si>
    <t>DF-25555556473554</t>
  </si>
  <si>
    <t>Devolucion administrativa: no se evidencia detalle de cargo de los servicios facturados, se solicita anexar para poder radicar.</t>
  </si>
  <si>
    <t xml:space="preserve">JAIMES CALDERON KETTY  PAOLA </t>
  </si>
  <si>
    <t>DF-20931223112</t>
  </si>
  <si>
    <t>RIPS ERRADOS</t>
  </si>
  <si>
    <t>Borda Parra Jehimy Patricia</t>
  </si>
  <si>
    <t>DF-159245931081</t>
  </si>
  <si>
    <t xml:space="preserve">Se realiza devolucion de la factura con todos sus soportes debido a que el paciente es de Barranquilla con lo tanto debe ir facturado al distrito subasanar el motivo y radicar dondecorresdponde </t>
  </si>
  <si>
    <t>Salom De Castro Martha  Lucia</t>
  </si>
  <si>
    <t>fh5163203</t>
  </si>
  <si>
    <t>DF-089248533502</t>
  </si>
  <si>
    <t xml:space="preserve">Ortega Sierra Yanelis  Maria </t>
  </si>
  <si>
    <t>SE HACE DEVOLUCIÓN DE LA CUENTA CON SUS RESPETIVOS SOPORTES, LA IPS NO ADJUNTA EL MEDIO MAGNETICO QUE CONTIENE LOS RIPS YA QUE SE TRATA DE UN ENTE TERRITORIAL,POR FAVOR REALIZAR LAS RESPECTIVAS CORRECCIONES Y UNA VEZ SUBSANE ENVIAR PARA CONTINUAR CON EL PROCESO DE RADICACIÓN.</t>
  </si>
  <si>
    <t>DF-059307739603</t>
  </si>
  <si>
    <t>Se  hace devolución de 1 ESTUDIO DE COLORACION BASICA EN BIOPSIA , debido a que no se tiene servicio ni tarifa  pactado  entre las partes, 
Una vez subsanado el motivo de devolución, la factura se debe presentar nuevamente ante Coosalud EPSS para su radicación con todos los soportes respectivos para realizar un proceso eficiente de auditoria técnica y de pertinencia.</t>
  </si>
  <si>
    <t>DF-05928053341</t>
  </si>
  <si>
    <t>Se hace devolución debido a que no se encuentra soporte de historia clínica  de atención prestada de 1 CONSULTA DE DE PRIMERA VEZ POR  ESPECIALISTA DE DERMATOLOGIA.
Una vez subsanado el motivo de devolución, la factura se debe presentar nuevamente ante Coosalud EPSS para su radicación con todos los soportes respectivos para realizar un proceso eficiente de auditoria técnica y de pertinencia.</t>
  </si>
  <si>
    <t>DF-05928053332</t>
  </si>
  <si>
    <t>Se hace devolución debido a que no se encuentra soporte de historia clínica  de atención prestada de 1 CONSULTA DE DE PRIMERA VEZ POR  ESPECIALISTA DE PEDIATRÍA.
Una vez subsanado el motivo de devolución, la factura se debe presentar nuevamente ante Coosalud EPSS para su radicación con todos los soportes respectivos para realizar un proceso eficiente de auditoria técnica y de pertinencia.</t>
  </si>
  <si>
    <t>DF-05928053331</t>
  </si>
  <si>
    <t>Se hace devolución total de la factura 6384218, dado que no anexan historia Clínica o epicrisis como requisito indispensable para su respectivo cobro como lo establece la resolución 3047 de 2008 anexo 5 literal B.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</si>
  <si>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DF-05555556473520</t>
  </si>
  <si>
    <t>Se realiza devolución de la factura N° 6342378 ya que los detalles de cargos estan incompletos y no coinciden con el valor neto de la factura, realizar las correcciones correspondientes y radicar nuevamente para realizarle el proceso de auditoría.</t>
  </si>
  <si>
    <t>DF-05555556473115</t>
  </si>
  <si>
    <t>Se realiza devolución de la factura N° 6280717 ya que los detalles de cargos presentan una diferencia de valores y no coinciden con el valor neto de la factura, realizar las correcciones correspondientes y radicar nuevamente para realizarle el proceso de auditoría.</t>
  </si>
  <si>
    <t>DF-05555556473105</t>
  </si>
  <si>
    <t>DF-949307739534</t>
  </si>
  <si>
    <t>DF-949307739533</t>
  </si>
  <si>
    <t>DF-949307739489</t>
  </si>
  <si>
    <t>DF-949307739488</t>
  </si>
  <si>
    <t>DF-949307739487</t>
  </si>
  <si>
    <t>DF-949307739486</t>
  </si>
  <si>
    <t>DF-949307739485</t>
  </si>
  <si>
    <t>DF-949307739484</t>
  </si>
  <si>
    <t>DF-949307739483</t>
  </si>
  <si>
    <t>SE HACE DEVOLUCIÓN DE LA CUENTA YA QUE NO SE EVIDENCIA EL RESPECTIVO ANEXO TÉCNICO QUE VALIDE LA ATENCIÓN; POR FAVOR REALIZAR LAS CORRECCIONES NECESARIAS Y UNA VEZ SUBSANE ADJUNTAR EL RESPECTIVO RIPS Y ENVIAR NUEVAMENTE PARA EL PROCESO DE RADICACIÓN.</t>
  </si>
  <si>
    <t>DF-949307739482</t>
  </si>
  <si>
    <t>DF-949307739481</t>
  </si>
  <si>
    <t>SE HACE DEVOLUCIÓN DE LA CUENTA YA QUE NO SE EVIDENCIA EL RESPECTIVO ANEXO TÉCNICO QUE VALIDE LA ATENCIÓN COMO LA HISTORIA CLINICA Y DEMAS SOPORTES QUE HACEN PARTE INTEGRAL DE LA CUENTA; POR FAVOR REALIZAR LAS CORRECCIONES NECESARIAS Y UNA VEZ SUBSANE ADJUNTAR EL RESPECTIVO RIPS Y ENVIAR NUEVAMENTE PARA EL PROCESO DE RADICACIÓN..</t>
  </si>
  <si>
    <t>DF-949307739480</t>
  </si>
  <si>
    <t>DF-949307739403</t>
  </si>
  <si>
    <t>DF-949307739389</t>
  </si>
  <si>
    <t>DF-949307739273</t>
  </si>
  <si>
    <t>DF-949307739221</t>
  </si>
  <si>
    <t xml:space="preserve">SE HACE DEVOLUCION DE A FACTURA CON SUS RESPECTIVOS SOPORTES, EL PAGADOR NO CORRESPONDE DE ACUERDO A LA PAGINA DE ADRES EL SEÑOR PEDRO MIGUEL RIAÑO CON CC No. 473852 SE ENCUENTRA ACTIVO CON LA EPS COOSALUD, Y DE ACUERDO A LOS SOPORTES ADJUNTADOS A LA FACTURA Y POR TRATARSE DE UN EVNTO NO POSS SE DEBE FACTURAR AL ENTE TERRITORIAL CORRESPONDIENTE CONFORM LO INDICA LA NORMA. ASI MISMO SE SOLICITA ADJUNTA CTC (COMITE TECNICO CIENTIFICO). POR FAVOR REALIZAR LAS RESPECTIVAS CORRECCIONES Y UNA VEZ SUBSANE ENVIAR PARA CONTINUAR CON EL PROCESO DE AUDITORIA  Y ADJUNTAR NUEVAMENTE LOS RIPS CORRESPONDIENTE A LA FACTURA.   </t>
  </si>
  <si>
    <t>DF-949307739150</t>
  </si>
  <si>
    <t>DF-949307739147</t>
  </si>
  <si>
    <t>DF-949307739146</t>
  </si>
  <si>
    <t>DF-949307739145</t>
  </si>
  <si>
    <t>DF-949307739144</t>
  </si>
  <si>
    <t>DF-949307739112</t>
  </si>
  <si>
    <t>DF-949307739110</t>
  </si>
  <si>
    <t>SE HACE DEVOLUCIÓN DE LA CUENTA  YA QUE NO ANEXA FORMATO DE CTC,POR FAVOR REALIZAR LAS RESPECTIVAS CORRECCIONES Y UNA VEZ SUBSANE ENVIAR CON SUS  RESPECTIVO RIPS  PARA CONTINUAR CON EL PROCESO DE RADICACIÒN</t>
  </si>
  <si>
    <t>DF-949307739070</t>
  </si>
  <si>
    <t>DF-949307738988</t>
  </si>
  <si>
    <t>DF-949307738947</t>
  </si>
  <si>
    <t>DF-949307738752</t>
  </si>
  <si>
    <t>DF-949307738751</t>
  </si>
  <si>
    <t>SE HACE DEVOLUCIÓN DE LA CUENTA YA QUE NO SE EVIDENCIA EL RESPECTIVO ANEXO TÉCNICO QUE VALIDE LA ATENCIÓN INICIAL DE URGENCIAS; POR FAVOR REALIZAR LAS CORRECCIONES NECESARIAS Y UNA VEZ SUBSANE ADJUNTAR EL RESPECTIVO RIPS Y ENVIAR NUEVAMENTE PARA EL PROCESO DE RADICACIÓN. ANEXAR HISTORIA CLINICA DE LA PRESTACION DE L SERVICIO</t>
  </si>
  <si>
    <t>DF-949307738749</t>
  </si>
  <si>
    <t>DF-949307738748</t>
  </si>
  <si>
    <t>DF-949307738707</t>
  </si>
  <si>
    <t>DF-949307738584</t>
  </si>
  <si>
    <t>SE HACE DEVOLUCIÓN DE LA CUENTA YA QUE NO SE EVIDENCIA EL RESPECTIVO ANEXO TÉCNICO Y/O LA AUTORIZACIÓN POR PARTE DEL MIPRES DE ACUERDO A LA RESOLUCIÓN 3190 DE 2018. POR FAVOR REALIZAR LAS CORRECCIONES NECESARIAS Y UNA VEZ SUBSANE ADJUNTAR EL RESPECTIVO RIPS Y ENVIAR NUEVAMENTE PARA EL PROCESO DE RADICACIÓN.</t>
  </si>
  <si>
    <t>DF-9493077310658</t>
  </si>
  <si>
    <t>DF-9493077310657</t>
  </si>
  <si>
    <t>DF-9493077310631</t>
  </si>
  <si>
    <t>DF-9493077310630</t>
  </si>
  <si>
    <t>DF-9493077310629</t>
  </si>
  <si>
    <t>DF-9493077310628</t>
  </si>
  <si>
    <t>DF-9493077310627</t>
  </si>
  <si>
    <t>DF-9493077310626</t>
  </si>
  <si>
    <t>DF-9493077310625</t>
  </si>
  <si>
    <t>DF-9493077310624</t>
  </si>
  <si>
    <t>SE HACE DEVOLUCIÓN DE LA FACTURA CON SUS RESPECTIVOS SOPORTES, DE ACUERDO A LA LEY 1955 DE 2019 EN SUS ART. 231 Y  A LA RESOLUCIÓN 1885 DE 2018 Y RESOLUCIÓN 2438 DE 2018, RESOLUCIÓN 41656 DE 2019 NOS PERMITIMOS INFORMAR LOS REQUISITOS NECESARIOS PARA LA PRESENTACIÓN Y ACEPTACIÓN DE LAS FACTURAS CON TECNOLOGÍAS EN SALUD NO CUBIERTAS EN EL PLAN DE BENEFICIOS EN SALUD (NO PBS).
SE ADJUNTA CIRCULAR 001 DE ENERO 30 DE 2020 DE COOSALUD EPS, EN DONDE SE ESPECIFICA LOS ALINEAMIENTOS REQUERIDOS PARA LA RADICACION DE LAS FACTURAS NO CUBIERTAS POR EL POS.</t>
  </si>
  <si>
    <t>DF-9493077310623</t>
  </si>
  <si>
    <t>DF-9493077310287</t>
  </si>
  <si>
    <t>DF-9493077310205</t>
  </si>
  <si>
    <t>DF-9493077310204</t>
  </si>
  <si>
    <t xml:space="preserve">SE HACE DEVOLUCIÓN DE LA FACTURA CON SUS RESPECTIVOS SOPORTES, DE ACUERDO A LA LEY 1955 DE 2019 EN SUS ART. 231 Y A LA RESOLUCIÓN 1885 DE 2018 Y RESOLUCIÓN 2438 DE 2018, RESOLUCIÓN 41656 DE 2019 NOS PERMITIMOS INFORMAR LOS REQUISITOS NECESARIOS PARA LA PRESENTACIÓN Y ACEPTACIÓN DE LAS FACTURAS CON TECNOLOGÍAS EN SALUD NO CUBIERTAS EN EL PLAN DE BENEFICIOS EN SALUD (NO PBS).
SE ADJUNTA CIRCULAR 001 DE ENERO 30 DE 2020 DE COOSALUD EPS, EN DONDE SE ESPECIFICA LOS ALINEAMIENTOS REQUERIDOS PARA LA RADICACION DE LAS FACTURAS NO CUBIERTAS POR EL POS. </t>
  </si>
  <si>
    <t>DF-94555556793124</t>
  </si>
  <si>
    <t>DF-94555556793123</t>
  </si>
  <si>
    <t>Se hace devolución de la factura 6479665 a nombre de Luz Enith Montoya Orrego con Cédula de ciudadanía No.41943227 por valor de $982.793, dado que facturan un SERVICIO NO PBS (CARBOXIMALTOSA DE HIERRO 500MG/10 ML) , la IPS no cumple con la circular 01 enviada por Coosalud, el cual indica como se debe facturar los servicios NO PBS, se recuerda que por cada MIPRES se debe realizar 1 factura, debe contener los archivos magnéticos pedidos en la circular, se debe anexar los 4 ID (suministro, entrega, direccionamiento y facturación), acta de entrega si corresponde y los demás requisitos solicitados por la EPS, son necesarios para su respectiva auditoria. Para reconocimiento de los demás servicios IPS debe facturarlos aparte.
Una vez subsanado el motivo de devolución, radicar nuevamente la factura en el aplicativo de APLISTAFF</t>
  </si>
  <si>
    <t>DF-94555555623848</t>
  </si>
  <si>
    <t>Se hace devolución de la factura 6454119 a nombre de Luz Enith Montoya Orrego con Cédula de ciudadanía No.41943227 por valor de $2.723.686, dado que facturan un SERVICIO NO PBS (CARBOXIMALTOSA DE HIERRO 500MG/10 ML) , la IPS no cumple con la circular 01 enviada por Coosalud, el cual indica como se debe facturar los servicios NO PBS, se recuerda que por cada MIPRES se debe realizar 1 factura, debe contener los archivos magnéticos pedidos en la circular, se debe anexar los 4 ID (suministro, entrega, direccionamiento y facturación), acta de entrega si corresponde y los demás requisitos solicitados por la EPS, son necesarios para su respectiva auditoria. Para reconocimiento de los demás servicios IPS debe facturarlos aparte.
Una vez subsanado el motivo de devolución, la factura se debe presentar nuevamente ante Coosalud EPSS para su radicación con todos los soportes respectivos para realizar un proceso eficiente de auditoria técnica y de pertinencia.</t>
  </si>
  <si>
    <t>DF-94555555623536</t>
  </si>
  <si>
    <t>Se realiza devolución de la factura 6427897 correspondiente a cobro de SERVICIO NO PBS (Paracetamol (acetaminofen) 1g/100ml sln para infusion), dado que la IPS no cumple con la circular 01 enviada por Coosalud, el cual indica como se debe facturar los servicios NO PBS, se recuerda que por cada MIPRES se debe realizar 1 factura, debe contener los archivos magnéticos pedidos en la circular, se debe anexar los 4 ID (suministro, entrega, direccionamiento y facturación), acta de entrega si corresponde y los demás requisitos solicitados por la EPS, son necesarios para su respectiva auditoria.
Una vez subsanado el motivo de devolución, radicar nuevamente para su respectivo proceso.</t>
  </si>
  <si>
    <t>DF-94555555623374</t>
  </si>
  <si>
    <t>Se realiza devolución de la factura 6482176 por $419.778 porque la IPS no soporta el documento de prescripción MIPRES con tecnologías NO PBS cargo a la UPC; se debe facturar los servicios NO PBS (Suplemento nutricional Fresubin) con su respectivo MIPRES, y tener en cuenta la Circular externa 01 enviada por Coosalud firmada por el director de salud dra. Rosalbina Pérez, el cual indica que por cada MIPRES se debe realizar 1 factura, debe contener los archivos magnéticos con la estructura pedida en la Circular 01 antes mencionada, se debe anexar 3 ID (ID entrega, ID suministro e ID facturación).
La estructura solicitada por Coosalud en la Circular 001 de 30 de enero 2020 firmado por Rosalbina Pérez Romero, director de salud, así: crear una Carpeta: FACT.XXXX (número de la factura) y dentro de esa el detalle de la carpeta con el nombre de cada:  ENTREGA.pdf; FACTURA.pdf; MIPRES.pdf, OM.pdf, OTROS.pdf y si aplica TUTELA.pdf.
".
1. Factura escaneada en su totalidad en carpeta nombrada de acuerdo con el número de factura que genere el sistema interno de la IPS y que sea reportada ante la DIAN e igualmente reportada en los RIPS: CARPETA POR FACTURA.
2. PDF foliado por factura en la que se encuentren los soportes ya mencionados así:
ENTREGA: corresponde al acta de entrega firmada por el usuario, con las variables definidas ante-riormente.
FALLO DE TUTELA: corresponde a la tutela completa firmada por JUEZ y unificada en PDF.
FACTURA: corresponde a la factura con su detallado y debe coincidir con los rips
MIPRES: corresponde al MIPRES generado por la IPS/EPS, incluyendo su junta de profesionales PDF unificado cuando aplique.
OM; Orden Médica, aplica para servicios complementarios, medicamentos vitales no disponibles.
OTROS: corresponde al PDF UNIFICADO de la historia clínica, documento del usuario, justificaciones médicas, consentimiento informado, reporte de patología confirmatoria de enfermedad huérfana, y demás que apliquen.
Nota: Si la evidencia de los ID no quedó registrada en la factura, esta deberá ir en documento anexo digitalizado nombrado ID. ."
Los demás requisitos solicitados por la EPS, son necesarios para su respectiva auditoría.
Además, al momento de radicarlos en la plataforma deben ingresar por el contrato No PBS, de igual manera se solicita a la IPS que en el portal en la opción de factura, se cargue solo la factura, y en la de soportes, se cargue lo solicitado.
Una vez subsanado el motivo de devolución, radicar nuevamente para su respectivo proceso.</t>
  </si>
  <si>
    <t>DF-9431931128</t>
  </si>
  <si>
    <t>Se realiza devolución de la factura 6470039 por $8.754.239 porque facturan tecnologías PBS con tecnologías NO PBS cargo a la UPC; se debe facturar los servicios NO PBS (Fórmula láctea F75, Similac) con su respectivo MIPRES y tener en cuenta la Circular externa 01 enviada por Coosalud firmada por el director de salud dra. Rosalbina Pérez, el cual indica que por cada MIPRES se debe realizar 1 factura, debe contener los archivos magnéticos con la estructura pedida en la Circular 01 antes mencionada, se debe anexar 3 ID (ID entrega, ID suministro e ID facturación).
La estructura solicitada por Coosalud en la Circular 001 de 30 de enero 2020 firmado por Rosalbina Pérez Romero, director de salud, así: crear una Carpeta: FACT.XXXX (número de la factura) y dentro de esa el detalle de la carpeta con el nombre de cada:  ENTREGA.pdf; FACTURA.pdf; MIPRES.pdf, OM.pdf, OTROS.pdf y si aplica TUTELA.pdf.
".
1. Factura escaneada en su totalidad en carpeta nombrada de acuerdo con el número de factura que genere el sistema interno de la IPS y que sea reportada ante la DIAN e igualmente reportada en los RIPS: CARPETA POR FACTURA.
2. PDF foliado por factura en la que se encuentren los soportes ya mencionados así:
ENTREGA: corresponde al acta de entrega firmada por el usuario, con las variables definidas ante-riormente.
FALLO DE TUTELA: corresponde a la tutela completa firmada por JUEZ y unificada en PDF.
FACTURA: corresponde a la factura con su detallado y debe coincidir con los rips
MIPRES: corresponde al MIPRES generado por la IPS/EPS, incluyendo su junta de profesionales PDF unificado cuando aplique.
OM; Orden Médica, aplica para servicios complementarios, medicamentos vitales no disponibles.
OTROS: corresponde al PDF UNIFICADO de la historia clínica, documento del usuario, justificaciones médicas, consentimiento informado, reporte de patología confirmatoria de enfermedad huérfana, y demás que apliquen.
Nota: Si la evidencia de los ID no quedó registrada en la factura, esta deberá ir en documento anexo digitalizado nombrado ID. ."
Los demás requisitos solicitados por la EPS, son necesarios para su respectiva auditoría.
Además, al momento de radicarlos en la plataforma deben ingresar por el contrato No PBS, de igual manera se solicita a la IPS que en el portal en la opción de factura, se cargue solo la factura, y en la de soportes, se cargue lo solicitado.
Una vez subsanado el motivo de devolución, radicar nuevamente para su respectivo proceso.</t>
  </si>
  <si>
    <t>DF-9431931012</t>
  </si>
  <si>
    <t>Se efectúa nuevamente devolución de la factura en la cual están cobrando atención prestada al señor Gerly Anderson Mendivelson Bocanegra, del 29 al 31 de agosto de 2.016, quien ingresa remitido de Nuevo Hospital de Bocagrande por haber presentado el día 22 de agosto de 2016  accidente de tránsito en calidad de conductor, con trauma en muñeca derecha y rodilla izquierda; lo anterior ya que no anexan la respectiva factura y certificación de cumplimiento de tope SOAT $18.398.773, según lo establecido en la Resolución 3047/2008 Anexo técnico No.5 Punto B numeral 10 ítem  m. (Fotocopia de la factura por el cobro al SOAT  y/o FOSYGA, en caso de accidente de tránsito). Por lo tanto, no es facturable a la EPSS COOSALUD.
Tener presente lo dispuesto en el Decreto 967 de 2012, por el cual se define la cobertura por gastos médicos, quirúrgicos, farmacéuticos y hospitalarios por lesiones causadas por accidentes de tránsito y las cuales se cargan al SOAT (seguro obligatorio de daños corporales causados a las personas en accidentes de tránsito).</t>
  </si>
  <si>
    <t>DF-9423237310</t>
  </si>
  <si>
    <t>Se hace devolución de factura por servicios NO POSS radicados en COOSALUD a nombre de la Secretaria de Salud de Santander, este direccionamiento de la subdireccion NO POSS de COOSALUD fue dada ante la imposibilidad de radicar estos servicios por falta de soportes necesarios según Circular 071 de 09 Mayo 2017 (Formato Malla Santander-Formato 1479, 4 Copias de oficio remisorio , Escaneo todos los soportes, Cd con toda la información). Se informa que la radicación debe efectuarse ante el ente territorial entre el 01 al 15 de cada mes.</t>
  </si>
  <si>
    <t>DF-6846837339</t>
  </si>
  <si>
    <t xml:space="preserve">Se realiza devolución de la factura 6458112 correspondiente a cobro de SERVICIO NO PBS, dado que la IPS no cumple con la circular 01 enviada por Coosalud, el cual indica como se debe facturar los servicios NO PBS, se recuerda que por cada MIPRES se debe realizar 1 factura, debe contener los archivos magnéticos pedidos en la circular, se debe anexar los 4 ID (suministro, entrega, direccionamiento y facturación), acta de entrega si corresponde y los demás requisitos solicitados por la EPS, son necesarios para su respectiva auditoria.
Una vez subsanado el motivo de devolución, radicar nuevamente para su respectivo proceso. </t>
  </si>
  <si>
    <t>DF-25928053405</t>
  </si>
  <si>
    <t>SE HACE DEVOLUCIÓN DE LA CUENTA YA QUE NO SE EVIDENCIA EL RESPECTIVO ANEXO TÉCNICO QUE VALIDE LA ATENCIÓN INICIAL DE URGENCIAS; POR FAVOR REALIZAR LAS CORRECCIONES NECESARIAS Y UNA VEZ SUBSANE ADJUNTAR EL RESPECTIVO RIPS Y ENVIAR NUEVAMENTE PARA EL PROCESO DE RADICACIÓN. DE AGUAL FORMA ADJUNTAR HISTORIA CLINICA.</t>
  </si>
  <si>
    <t>DF-059307739602</t>
  </si>
  <si>
    <t>DF-059307739601</t>
  </si>
  <si>
    <t>DF-059307739600</t>
  </si>
  <si>
    <t>DF-059307739599</t>
  </si>
  <si>
    <t>SE HACE DEVOLUCIÓN DE LA CUENTA YA QUE NO SE EVIDENCIA EL RESPECTIVO ANEXO TÉCNICO QUE VALIDE LA ATENCIÓN INICIAL DE URGENCIAS; POR FAVOR REALIZAR LAS CORRECCIONES NECESARIAS Y UNA VEZ SUBSANE ADJUNTAR EL RESPECTIVO RIPS Y ENVIAR NUEVAMENTE PARA EL PROCESO DE RADICACIÓN. DE AIGUAL FORMA ADJUNTAR HISTORIA CLINICA.</t>
  </si>
  <si>
    <t>DF-059307739598</t>
  </si>
  <si>
    <t>DF-059307739597</t>
  </si>
  <si>
    <t>Se hace devolución de la cuenta 6467394 a nombre del paciente LILIA ISABEL RODRIGUEZ con CC 42545429 ya que no envían soportes que validen la atención para realizar el debido proceso de auditoria , anexar y enviar nuevamente para continuar con el debido proceso .</t>
  </si>
  <si>
    <t>DF-0552733906</t>
  </si>
  <si>
    <t>Se hace devolución de la factura, porque en los archivos adjunto, no anexan la prescripción MIPRES, tampoco se evidencia la estructura de los soportes organizados en carpeta para la presentación MIPRES, según lo solicitado por Coosalud en la Circular Externa 001 de 30 de enero de 2020 firmada por la Dra. Rosalbina Pérez Romero, director de salud, así: crear una Carpeta: FACT.XXXX (número de la factura) y dentro de esa el detalle de la carpeta con el nombre de cada:  ENTREGA.pdf; FACTURA.pdf; MIPRES.pdf, OM.pdf, OTROS.pdf y si aplica TUTELA.pdf.
".
1. Factura escaneada en su totalidad en carpeta nombrada de acuerdo con el número de factura que genere el sistema interno de la IPS y que sea reportada ante la DIAN e igualmente reportada en los RIPS: CARPETA POR FACTURA.
2. PDF foliado por factura en la que se encuentren los soportes ya mencionados así:
ENTREGA: corresponde al acta de entrega firmada por el usuario, con las variables definidas anteriormente.
FALLO DE TUTELA: corresponde a la tutela completa firmada por JUEZ y unificada en PDF.
FACTURA: corresponde a la factura con su detallado y debe coincidir con los rips
MIPRES: corresponde al MIPRES generado por la IPS/EPS, incluyendo su junta de profesionales PDF unificado cuando aplique.
OM; Orden Médica, aplica para servicios complementarios, medicamentos vitales no disponibles.
OTROS: corresponde al PDF UNIFICADO de la historia clínica, documento del usuario, justificaciones médicas, consentimiento informado, reporte de patología confirmatoria de enfermedad huérfana, y demás que apliquen.
Nota: Si la evidencia de los ID no quedó registrada en la factura, esta deberá ir en documento anexo digitalizado nombrado ID. ."
Por favor anexar los soportes requeridos y radicar nuevamente la factura para iniciar el proceso de auditoría.</t>
  </si>
  <si>
    <t>DF-053193902</t>
  </si>
  <si>
    <t>DF-053193901</t>
  </si>
  <si>
    <t>DF-053193900</t>
  </si>
  <si>
    <t>Se hace devolución de la factura, porque en los archivos adjunto, no se evidencia la estructura de los soportes organizados en carpeta para la presentación MIPRES, según lo solicitado por Coosalud en la Circular Externa 001 de 30 de enero de 2020 firmada por la Dra. Rosalbina Pérez Romero, director de salud, así: crear una Carpeta: FACT.XXXX (número de la factura) y dentro de esa el detalle de la carpeta con el nombre de cada:  ENTREGA.pdf; FACTURA.pdf; MIPRES.pdf, OM.pdf, OTROS.pdf y si aplica TUTELA.pdf.
".
1. Factura escaneada en su totalidad en carpeta nombrada de acuerdo con el número de factura que genere el sistema interno de la IPS y que sea reportada ante la DIAN e igualmente reportada en los RIPS: CARPETA POR FACTURA.
2. PDF foliado por factura en la que se encuentren los soportes ya mencionados así:
ENTREGA: corresponde al acta de entrega firmada por el usuario, con las variables definidas anteriormente.
FALLO DE TUTELA: corresponde a la tutela completa firmada por JUEZ y unificada en PDF.
FACTURA: corresponde a la factura con su detallado y debe coincidir con los rips
MIPRES: corresponde al MIPRES generado por la IPS/EPS, incluyendo su junta de profesionales PDF unificado cuando aplique.
OM; Orden Médica, aplica para servicios complementarios, medicamentos vitales no disponibles.
OTROS: corresponde al PDF UNIFICADO de la historia clínica, documento del usuario, justificaciones médicas, consentimiento informado, reporte de patología confirmatoria de enfermedad huérfana, y demás que apliquen.
Nota: Si la evidencia de los ID no quedó registrada en la factura, esta deberá ir en documento anexo digitalizado nombrado ID. ."</t>
  </si>
  <si>
    <t>DF-053193899</t>
  </si>
  <si>
    <t xml:space="preserve">SE HACE  DEVOLUCION DE LA FACTURA CON SUS RESPECTIVOS SOPORTES Y MEDIO MAGNETICO DE LOS RIPS. NO ADJUNTA LA HISTPRIA CLINICA COMO LA JUSTIFICACION DE LA ADMINISTRACION DE LOS MEDICAMENTOS NO POSSPOR FAVOR REALIZAR LAS RESPECTIVAS CORRECCIONES Y UNA VEZ SUBSANE ENVIAR PARA CONTINUAR CON EL PROCESO DE AUDITORIA  Y ADJUNTAR NUEVAMENTE LOS RIPS CORRESPONDIENTE A LA FACTURA.   </t>
  </si>
  <si>
    <t>Resumen de egreso o epicrisis, hoja de atención de urgencias u odontograma</t>
  </si>
  <si>
    <t>DF-949307739479</t>
  </si>
  <si>
    <t xml:space="preserve">SE HACE DEVOLUCION DE LA FACTURACION CON EL MEDIO MAGNETICO DE LOS RIPS, NO ADJUNTAN HISTORIA CLINICA COMO LA JUSTIFICACION DE LA ADMINSTRACION DE LOS MEDICAMENTOS NO POSS.  POR FAVOR REALIZAR LAS RESPECTIVAS CORRECCIONES Y UNA VEZ SUBSANE ENVIAR PARA CONTINUAR CON EL PROCESO DE AUDITORIA  Y ADJUNTAR NUEVAMENTE LOS RIPS CORRESPONDIENTE A LA FACTURA.   </t>
  </si>
  <si>
    <t>DF-949307739478</t>
  </si>
  <si>
    <t>SE HACE DEVOLUCION DE LA FACTURA, NO ADJUNTAN LA HISTORIA CLINICA  DEL USUARIO, FAVOR SUBSANAR PARA CONTINUAR EL PROCESO DE RADICACION Y ADUTORIA DE LA FACTURA.</t>
  </si>
  <si>
    <t>DF-949307738753</t>
  </si>
  <si>
    <t>SE HACE DEVOLUCION DE LA HISTORIA CLINICA NO ADJUNTAR REPRTE DE IMAGENOLOGIA, FAVOR ANEXAR EL RESULTADO Y NUEVAMENTE RADICAR PARA CONTINUAR EL PROCESO DE RADICACION Y AUDITORIA CON LOS RIPS</t>
  </si>
  <si>
    <t>DF-949307738750</t>
  </si>
  <si>
    <t xml:space="preserve">SE HACE DEVOLUCIÓN DE LA FACTURA Y SUS RESPECTIVOS SOPORTES INCLUYENDO  POR EL SIGUIENTE MOTIVO: NO ADJUNTAN REPORTE DE ATENCIÓN ,DE URGENCIAS, PARACLINICOS Y/O INTERPRETACIÓN POR PARTE DEL MEDICO TRATANTE, EPICRIS Y NOTAS DE ENFERMERÍA POR FAVOR REALIZAR LAS RESPECTIVAS CORRECCIONES Y UNA VEZ SUBSANE ENVIAR PARA CONTINUAR CON EL PROCESO DE AUDITORIA  Y ADJUNTAR NUEVAMENTE LOS RIPS CORRESPONDIENTE A LA FACTURA.  </t>
  </si>
  <si>
    <t>DF-9493077311321</t>
  </si>
  <si>
    <t>Se hace devolución de la factura debido que aun no se soporta  la realizacion de ADMINISTRACIÓN  (APLICACIÓN) PRUEBA NEUROLÓGICA.
Una vez subsanado el motivo de devolución, la factura se debe presentar nuevamente ante Coosalud EPSS para su radicación con todos los soportes respectivos para realizar un proceso eficiente de auditoria técnica y de pertinencia.</t>
  </si>
  <si>
    <t>DF-94928053336</t>
  </si>
  <si>
    <t>Se hace devolución de la factura 6416102 a nombre de Nelcy Melendez con C.C Nro.37923114 por valor de $23.180, en vista de que IPS no anexa soporte de realización del servicio reclamado electrocardiograma de ritmo o de superficie sod bajo el código CUPS (895100) de acuerdo con lo estipulado en la resolución 3047 de 2008.
Una vez subsanado el motivo de devolución, la factura se debe presentar nuevamente ante Coosalud EPSS para su radicación con todos los soportes respectivos para realizar un proceso eficiente de auditoria técnica y de pertinencia.</t>
  </si>
  <si>
    <t>DF-94555555623544</t>
  </si>
  <si>
    <t>Se hace devolucion de la factura debido a que no se evidencia nota o descripcion o informe del procedimiento realizado, se evidencia que en la nota adjunta no se puede identificar la especialidad del profesional que esta firmando la historia clinica, se le solicita a la IPS anexar soportes necesarios para justificar el cobro segun la resolucion 3047 de 2008.</t>
  </si>
  <si>
    <t>PEREIRA RAMOS JUAN SEBASTIAN</t>
  </si>
  <si>
    <t>DF-945103517</t>
  </si>
  <si>
    <t>Se hace devolución de la factura, porque no anexan soporte resultados de la ayudas diagnósticas (ecocardiogramas, ecografías, rayos X), de la hoja de administración de medicamentos que justifique la utilización de materiales, indispensables para el proceso de auditoría.
Una vez subsanado el motivo de devolución, radicar nuevamente para su respectivo proceso.</t>
  </si>
  <si>
    <t>DF-943193839</t>
  </si>
  <si>
    <t>Se hace devolución de la factura 6450795 por $60.709.506, porque no anexan la hoja de administración de medicamentos, indispensables para el proceso de auditoría y la justificación de la utilización de los materiales, además no anexan factura de compra de los insumos utilizados, lo que generaría una glosa del mas del 50% de la factura.
Por favor anexar los soportes y radicar nuevamente la factura.</t>
  </si>
  <si>
    <t>DF-943193834</t>
  </si>
  <si>
    <t>Se hace devolución de la factura N°6274980 por $6.732.914, porque no anexan historia clínica y soportes administrativos que complementan la factura, solo presentan la factura y el detalle de cargos.
Por favor subsanar y radicar nuevamente para iniciar el proceso de auditoría correspondiente.</t>
  </si>
  <si>
    <t>DF-943193811</t>
  </si>
  <si>
    <t>Se hace devolución de la factura porque el CD anexo como soporte de la historia clínica no permite su lectura, por favor corregir y radicar nuevamente la factura en la EPS.</t>
  </si>
  <si>
    <t>DF-943193746</t>
  </si>
  <si>
    <t>Se hace devolución de la factura, porque no anexan copia de la historia clínica completa según lo estipulado la 3047/08 necesaria para el proceso de auditoría.</t>
  </si>
  <si>
    <t>DF-943193745</t>
  </si>
  <si>
    <t>Se efectúa devolución de la cuenta en donde están cobrando consulta de control o de seguimiento por especialista para paciente FRANCY VANOY VACA con CC 42.546.924 el 09/10/2019 ya que no anexan soporte de su realizacion. RES. 2047/2008 Anexo técnico No. 5 Punto B, Se hace la salvedad que una vez subsanado el motivo de devolución la IPS debe radicar nuevamente la cuenta ante la EPS con todos sus soportes y registro de RIPS EN SAMI para que ingrese al proceso de auditoria y generar glosa si es necesario</t>
  </si>
  <si>
    <t>DF-8123237549</t>
  </si>
  <si>
    <t>Se efectúa devolución de la cuenta en donde están cobrando administracion aplicacion de prueba neuropsis para paciente UZ RODRIGUEZ TONGUINO CC 30003093, ya que no anexan soporte de su realización. RES. 3047/2008 Anexo técnico No.5 punto b.
Se hace la salvedad que una vez subsanado el motivo de devolución la IPS debe radicar nuevamente la cuenta ante la EPS con todos sus soportes y registro de RIPS EN SAMI para que ingrese al proceso de auditoria y generar glosa si es necesario</t>
  </si>
  <si>
    <t>DF-8123237548</t>
  </si>
  <si>
    <t>Se hace devolución total de la factura 6461314, dado que no anexan historia Clínica o epicrisis como requisito indispensable para su respectivo cobro como lo establece la resolución 3047 de 2008 anexo 5 literal B.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</si>
  <si>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DF-05555556473519</t>
  </si>
  <si>
    <t>Se hace devolución total de la factura 6421195, dado que no anexan historia Clínica o epicrisis como requisito indispensable para su respectivo cobro como lo establece la resolución 3047 de 2008 anexo 5 literal B.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</si>
  <si>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DF-05555556473387</t>
  </si>
  <si>
    <t>Se hace devolución total de la factura 6421169, dado que no anexan historia Clínica o epicrisis como requisito indispensable para su respectivo cobro como lo establece la resolución 3047 de 2008 anexo 5 literal B.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</si>
  <si>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DF-05555556473386</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</si>
  <si>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t>
  </si>
  <si>
    <t>DF-949307739143</t>
  </si>
  <si>
    <t xml:space="preserve">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t>
  </si>
  <si>
    <t>DF-949307738945</t>
  </si>
  <si>
    <t>DF-949307738812</t>
  </si>
  <si>
    <t>DF-949307738811</t>
  </si>
  <si>
    <t xml:space="preserve">SE HACE DEVOLUCIÓN DE LA CUENTA YA QUE NO ANEXAN LA   AUTORIZACIÓN EMITIDA POR LA EPS  CORRESPONDIENTE PARA LA ESTANCIA Y/O PROCEDIMIENTOS,   POR FAVOR REALIZAR LAS RESPECTIVAS CORRECCIONES Y UNA VEZ SUBSANE ENVIAR PARA CONTINUAR CON EL PROCESO DE AUDITORIA    </t>
  </si>
  <si>
    <t>DF-949307738649</t>
  </si>
  <si>
    <t xml:space="preserve">SE HACE DEVOLUCIÓN DE LA CUENTA YA QUE NO ANEXAN LA   AUTORIZACIÓN EMITIDA POR LA EPS  CORRESPONDIENTE A LA ATENCIÓN ,POR FAVOR REALIZAR LAS RESPECTIVAS CORRECCIONES Y UNA VEZ SUBSANE ENVIAR PARA CONTINUAR CON EL PROCESO DE AUDITORIA   </t>
  </si>
  <si>
    <t>DF-949307738542</t>
  </si>
  <si>
    <t xml:space="preserve">SE HACE DEVOLUCIÓN DE LA CUENTA YA QUE NO ANEXAN LA   AUTORIZACIÓN EMITIDA POR LA EPS  CORRESPONDIENTE A LA ATENCIÓN ,POR FAVOR REALIZAR LAS RESPECTIVAS CORRECCIONES Y UNA VEZ SUBSANE ENVIAR PARA CONTINUAR CON EL PROCESO DE AUDITORIA     </t>
  </si>
  <si>
    <t>DF-949307728306</t>
  </si>
  <si>
    <t>Se hace devolución total de la factura 6458775, dado que se verifica en la página de dynamicoos y el procedimiento autorizado es cateterismo derecho e izquierdo, y en la historia clinica se evidencia que el procedimiento realizado fue un cateterismo, por lo tanto, este no se encuentra autorizado, requisito necesario para su respectivo cobro.
Una vez subsanado el motivo de devolución de la factura se debe presentar nuevamente ante COOSALUD para su radicación y proceso financiero; dado que APLISTAFF cumple como empresa auditora y no se puede dar trámite a las facturas si estas no son avaladas por el área financiera de Coosalud.</t>
  </si>
  <si>
    <t>DF-94555556473527</t>
  </si>
  <si>
    <t>Se hace devolución de la factura 6426247 a nombre de Diana Verónica Ortiz Villalba con Cédula de Ciudadanía No.1121712512 por $1.063.328, en vista de que no se tiene contrato pactado entre las partes del para usuarios del régimen contributivo, se evidencia contrato pactado entre las partes SNA2016E3A002 para régimen subsidiado.
Una vez subsanado el motivo de devolución, la factura se debe presentar nuevamente ante Coosalud EPSS para su radicación con todos los soportes respectivos para realizar un proceso eficiente de auditoria técnica y de pertinencia.</t>
  </si>
  <si>
    <t>DF-94555555623466</t>
  </si>
  <si>
    <t>Se hace devolución de la factura 6426247 a nombre bertha Bernal Valencia con Cédula de Ciudadanía No.30046736 por $293.674, en vista de que no se tiene contrato pactado entre las partes del para usuarios del régimen contributivo, se evidencia contrato SNA2016E3A002 para régimen subsidiado.
Una vez subsanado el motivo de devolución, la factura se debe presentar nuevamente ante Coosalud EPSS para su radicación con todos los soportes respectivos para realizar un proceso eficiente de auditoria técnica y de pertinencia.</t>
  </si>
  <si>
    <t>DF-94555555623376</t>
  </si>
  <si>
    <t>Se hace devolución de la factura 6419935 a nombre de Aldemiro Evangelista Acosta con Cédula de Ciudadanía No.19016677 por $923.930, en vista de que no se tiene contrato pactado entre las partes  para usuarios del régimen contributivo, se evidencia contrato vigente SNA2016E3A002 para régimen subsidiado.
Una vez subsanado el motivo de devolución, la factura se debe presentar nuevamente ante Coosalud EPSS para su radicación con todos los soportes respectivos para realizar un proceso eficiente de auditoria técnica y de pertinencia.</t>
  </si>
  <si>
    <t>DF-94555555623375</t>
  </si>
  <si>
    <t>Se hace devolución de la factura 6394088 por $951.244, debido a que el servicio con el código 920408 Perfusión miocárdica con stress farmacológico y medicamentos Sestamibi de tecnecio TC99M MCI COMCI y pertecnato de sodio TC99M MCI NPR-TCO4 COMCI no se encuentran pactados en el acuerdo de voluntades (SNA2016E3A002).</t>
  </si>
  <si>
    <t>DF-94555555623219</t>
  </si>
  <si>
    <t>Se hace devolución de la factura 6382438 a nombre Luis Alejandro Peña Lopez con Cédula de Ciudadanía No 19017758 por valor de $55.000, a pesar de estar listado en la red de Coosalud, aun las partes no han firmado un contrato donde establezcan las tarifas y condiciones para auditoria, por tanto, deberán adelantar el trámite correspondiente con la EPS y volver a radicar la factura.</t>
  </si>
  <si>
    <t>DF-94555555623171</t>
  </si>
  <si>
    <t>Se hace devolución de la factura 6380597 a nombre de Julio Cesar Barrios Peña con Cédula de Ciudadanía No 8045522 por valor de $55.000, a pesar de estar listado en la red de Coosalud, aun las partes no han firmado un contrato donde establezcan las tarifas y condiciones para auditoria, por tanto, deberán adelantar el trámite correspondiente con la EPS y volver a radicar la factura.</t>
  </si>
  <si>
    <t>DF-94555555623170</t>
  </si>
  <si>
    <t>Se hace devolución de la factura 6380588 a nombre de Julio Cesar Barrios Peña con Cédula de Ciudadanía No 8045522 por valor de $181.637, a pesar de estar listado en la red de Coosalud, aun las partes no han firmado un contrato donde establezcan las tarifas y condiciones para auditoria, por tanto, deberán adelantar el trámite correspondiente con la EPS y volver a radicar la factura.</t>
  </si>
  <si>
    <t>DF-94555555623169</t>
  </si>
  <si>
    <t>Se hace devolución de la factura 6380516 a nombre de Zulma Yane Villalba Daza con Cédula de Ciudadanía No 40439102 por valor de $55.000, a pesar de estar listado en la red de Coosalud, aun las partes no han firmado un contrato donde establezcan las tarifas y condiciones para auditoria, por tanto, deberán adelantar el trámite correspondiente con la EPS y volver a radicar la factura.</t>
  </si>
  <si>
    <t>DF-94555555623168</t>
  </si>
  <si>
    <t>Se hace devolución de la factura 6380433 a nombre de Oscar Guerrero Perdomo con Cédula de Ciudadanía No 86050702 por valor de $55.000, a pesar de estar listado en la red de Coosalud, aun las partes no han firmado un contrato donde establezcan las tarifas y condiciones para auditoria, por tanto, deberán adelantar el trámite correspondiente con la EPS y volver a radicar la factura.</t>
  </si>
  <si>
    <t>DF-94555555623167</t>
  </si>
  <si>
    <t>Se hace devolución de la factura 6379199 a nombre de Zoraida Cumanaica con Cédula de Ciudadanía No 40367894 por valor de $187.017, a pesar de estar listado en la red de Coosalud, aun las partes no han firmado un contrato donde establezcan las tarifas y condiciones para auditoria, por tanto, deberán adelantar el trámite correspondiente con la EPS y volver a radicar la factura.</t>
  </si>
  <si>
    <t>DF-94555555623166</t>
  </si>
  <si>
    <t>Se realiza devolución de la factura, dado que, aunque la IPS se encuentra en la red de Coosalud aun las partes no han firmado un contrato donde establezcan las tarifas y condiciones para auditoria, por tanto, deberán adelantar el tramite correspondiente con la EPS y volver a radicar las facturas.</t>
  </si>
  <si>
    <t>DF-05555556473200</t>
  </si>
  <si>
    <t>DF-05555556473198</t>
  </si>
  <si>
    <t xml:space="preserve">SE HACE DEVOLUCION DE LA FACTURA CON SUS RESPECTIVOS SOPORTES, EL USUARIO DYLAN CAMILO TORRES ARIZA  CON C.C. 1053346746 NO REGISTRA EN BASE DE DATOS COMO AFILIADO A COOSALUD EPS. POR FAVOR REALIZAR LAS RESPECTIVAS CORRECCIONES Y UNA VEZ SUBSANE ENVIAR PARA CONTINUAR CON EL PROCESO DE AUDITORIA  Y ADJUNTAR NUEVAMENTE LOS RIPS CORRESPONDIENTE A LA FACTURA.   </t>
  </si>
  <si>
    <t>Usuario retirado o moroso</t>
  </si>
  <si>
    <t>DF-949307739222</t>
  </si>
  <si>
    <t>Se realiza devolución total de la factura 6381008 por valor de $1.690.844 correspondiente al paciente Yasmina Valencia Córdoba con CC. No.1077422475, debido a que este usuario no registra en la base de datos de los usuarios afiliados a EPS COOSALUD. 
Una vez subsanado el motivo de devolución de la factura se debe presentar nuevamente ante COOSALUD para su radicación y proceso financiero; dado que APLISTAFF cumple como empresa auditora y no se puede dar trámite a las facturas si estas no son avaladas por el área financiera de Coosalud.</t>
  </si>
  <si>
    <t>DF-94555555623534</t>
  </si>
  <si>
    <t>Se hace devolución de la factura 6446974, porque el paciente: NV 14790312-8 JOHAN DANIEL DE LIMA LOY, no se encuentra activo en la base de datos de Coosalud para la fecha de atención del 16 de febrero 2020.</t>
  </si>
  <si>
    <t>DF-943193831</t>
  </si>
  <si>
    <t>Se hace devolución de la factura 6427878, porque el paciente RC 1034671343 YAIR EMANUEL MATEO PALACIOS VALENCIA, no se encuentra activo en la bese de datos de Coosalud para la fecha de atención del 5 de enero 2020.</t>
  </si>
  <si>
    <t>DF-943193803</t>
  </si>
  <si>
    <t>Se hace devolución de la factuira N°6400117 a nombre de Hijo Nancy González, porque no anexan documentos de identificación, certificado de nacido vivo y/o registro civil, cédula de la madre, ni autorización ni trámite ante la EPS de la solicitud de servicios según lo estipulado en la norma.</t>
  </si>
  <si>
    <t>DF-943193772</t>
  </si>
  <si>
    <t>Se efectúa devolución de la cuenta en donde están cobrando atención para el paciente hijo de Yeidi Argenis Piñero Valencia del 23/07/2019 al 17/08/2019, el cual facturan con Identificación de CN147901699, al verificar en base de datos de COOSALUD EPS no figura activo, por lo tanto, no se reconoce su cobro, se deben dirigir al área de aseguramiento de la EPS para que el paciente quede activo en la base de datos. Se hace la salvedad que una vez subsanado el motivo de devolución la IPS debe radicar nuevamente la cuenta ente la EPSS para que ingrese al proceso de auditoría y generar glosa si es necesario</t>
  </si>
  <si>
    <t>DF-9423237382</t>
  </si>
  <si>
    <t>Se efectúa devolución de la cuenta en donde están cobrando consulta de primera vez por especialista el 15/01/2019 para paciente HIJO DE FRAIDY YOHELI GONZALEZ identificado con NUMERO DE NACIDO VIVO 53064217-9 ya que no figura activo en la base de datos de la EPSS COOSALUD para la fecha de atención, se hace la salvedad que no anexan copia de los documentos de identifcicación de la madre del menor ni copia del NV.
Se hace la salvedad que de subsanar el motivo de devolución la IPS debe radicar nuevamente la cuenta ante la EPSS para que ingrese al proces de auditoria y si es necesario generar glosa</t>
  </si>
  <si>
    <t>DF-9423236838</t>
  </si>
  <si>
    <t xml:space="preserve">Se hace devolución de la factura N°6381008, porque la usuaria Yasmina Valencia CC 1077422475, se encuentra inactiva en la base de datos de Coosalud para fecha de atención del evento reclamado. </t>
  </si>
  <si>
    <t>DF-813193750</t>
  </si>
  <si>
    <t>Usuario No aparece afiliado en la Base de datos de coosalud</t>
  </si>
  <si>
    <t xml:space="preserve">Palomino Guerrero Zomaida </t>
  </si>
  <si>
    <t>DF-13924453440</t>
  </si>
  <si>
    <t>se hace devolucion de la factura ya que el usuario se encontraba inactivo el dia de la prestacion del servicio</t>
  </si>
  <si>
    <t>ACOSTA ARTEAGA CLARA INES</t>
  </si>
  <si>
    <t>DF-059234331989</t>
  </si>
  <si>
    <t>Se hace devolucion de la cuenta # 6360369 por valor de $ 123.215.Paciente GAITAN CHIPIAJE SARA CON RC1124779176 no se encuentra activo en base de datos COOSALUD;Por lo tanto no es el ente responsable de la cuenta</t>
  </si>
  <si>
    <t>Martinez Espitia Carlos Augusto</t>
  </si>
  <si>
    <t>DF-051473105</t>
  </si>
  <si>
    <t xml:space="preserve">SE HACE DEVOLUCION DE LA FACTURA CON SUS RESPECTIVOS SOPORTES CON EL MEDIO MAGNETICO CON LOS RIPS, DEBIDO QUE EL PAGADOR NO CORRESPONDE A LOS SERVICIOS PRESTADOS AL  USUARIO CC1121891967, QUE DE ACUERDO CON LOS SOPORTES NO CORRESPONDE EL NOMBRE DEL PAGADOR CORRESPONDIENTE. POR FAVOR REALIZAR LAS RESPECTIVAS CORRECCIONES Y UNA VEZ SUBSANE ENVIAR PARA CONTINUAR CON EL PROCESO DE AUDITORIA  Y ADJUNTAR NUEVAMENTE LOS RIPS CORRESPONDIENTE A LA FACTURA.   </t>
  </si>
  <si>
    <t>Usuario o servicio correspondiente a otro plan responsable</t>
  </si>
  <si>
    <t>DF-949307739495</t>
  </si>
  <si>
    <t xml:space="preserve">SE REALIZA DEVOLCUION DE LA FACTURA CON SUS RESPECTIVOS SOPORTES EVENTO NO POSS, POR LO QUE SE SOLICI REALIZAR EL COBRO RESPECTIVO AL ENTE TERRITORIAL DE ACUERDO AL ORIGEN DEL USUARIO EN ESTE CASO EL SEÑOR GUENTES BENJAMIN. </t>
  </si>
  <si>
    <t>DF-949307739109</t>
  </si>
  <si>
    <t>SE HACE DEVOLUCION DE LA FACTURA LA FACTURA CON SUS NRESPECTIVOS OSPORTES USUARIO NO AFILIADO A COOSALUDO DE ACUERDO A LA PAGINA DEL FOSYGA ADUNTA A LA FACTURA.</t>
  </si>
  <si>
    <t>DF-949307738994</t>
  </si>
  <si>
    <t>SE HACE DEVOLUCION DE LA FACTURA USUARIA  QUE A APARTIR DEL FIA 17/10/2017 SE AFLIO A CAPITAL SALUD TAL COMO SE EVIDENCIA EN LA PAGINA DEL FOSYGA, POR LO QUE NO CORRESPONDE A LA EPS DE COOSALUD, SE SOLICTA CORRECION Y TRAMITAR EL SERVICIO AL PAGADOR CORRESPONDIENTE</t>
  </si>
  <si>
    <t>DF-949307738946</t>
  </si>
  <si>
    <t>SE HACE DEVOLUCION DE LA FACTURA CON SUS RESPECTIVOS SOPORTES, DE ACUERDO A LA PAGINA DEL FOSYGA LA USUARIA NO PERTENECE A COOSALUD EPSS, YA QUE REGISTRA COMO USUARIA ACTIVA A CAPITAL SALUD, RZON POR LA CUAL SE DEBE FACTURAR A LA EPS CORRESPONDIENTE,. NO SE ADJUNTA AUTORIZACION DE LA PRESTACION DEL SERVICIO.</t>
  </si>
  <si>
    <t>DF-949307738804</t>
  </si>
  <si>
    <t>SE HACE DEVOLUCION DE LA FACTURA  TAL COOMO SE DESCRIBE EN DF9423225982, LA  SEÑORA YENIFFER LIRIS ROMERO BRIEVA SUFRE UN ACCIDENTE DE TRANSITO EL CUAL LA CUENTA DE DEBE DIRIGIR A LA COMPAÑIA DE SEGUROS, EN CASO CONTRARIO DE DEBE ANEXAR COPIAS DE LAS FACTURAS LAS RESPECTIVAS FACTURAS  QUE EVIDENCIA LOS RESPECTIVOS TOPES.</t>
  </si>
  <si>
    <t>DF-949307738803</t>
  </si>
  <si>
    <t>DF-9493077310659</t>
  </si>
  <si>
    <t xml:space="preserve">Se realiza devolución de la factura 6349557 paciente GAITAN CHIPIAJE SARA RC 1124779176 ya que ingreso a COOSALUD EPS el día 30/12/2019 y la atención fue el 28/11/2019, por tal motivo este evento le corresponde a la anterior  ERP </t>
  </si>
  <si>
    <t>DF-94555556623107</t>
  </si>
  <si>
    <t>Se efectúa devolución de la factura 5485720 en la cual cobran atencion medica del 13 DICIEMBRE DE  2017,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</si>
  <si>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DF-945103495</t>
  </si>
  <si>
    <t>Se efectúa devolución de la factura FC 5545509 en la cual facturan servicio de Hospitalizacion desde el 03 de Feb hasta el 06 de Feb De  2018,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</si>
  <si>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DF-945103486</t>
  </si>
  <si>
    <t>Se hace devolución de la cuenta, a pesar de estar la IPS listada en la red de Coosalud aun las partes no han firmado un contrato donde establezcan las tarifas y condiciones para auditoria, por lo tanto, deberán adelantar el trámite correspondiente con la EPS y volver a radicar las facturas.</t>
  </si>
  <si>
    <t>DF-943193719</t>
  </si>
  <si>
    <t>DF-943193718</t>
  </si>
  <si>
    <t>DF-943193717</t>
  </si>
  <si>
    <t>DF-943193716</t>
  </si>
  <si>
    <t>DF-943193715</t>
  </si>
  <si>
    <t xml:space="preserve">Se efectúa devolución de la cuenta en donde están cobrando atención médica y quirúrgica para paciente HERNANDEZ YUVABE EYTHAN FELIPE identificado con RC1023985752 del 17/07/07/2019 al 02/09/2019 (no figura activo en la base de datos de COOSALUD EPS) información del paciente según factura física. Se aclara que la IPS no anexa soporte físico del RC en el cual se pueda evidenciar los datos del paciente ni copia de documentos de la madre o padre para verificar parentesco, solo anexan soporte físico del registro de nacido vivo No. 53064333-8. Y al ingresar al sistema este número sale como afiliado el usuario con  nombre de HERNANDEZ YUVABE JOSE YESID, por lo que hay incongruencia con los nombres del paciente facturado VSR nombre del usuario activo en la base de datos de COOSALUD EPSS. Se hace la salvedad que una vez subsanado el motivo de devolución la IPS debe radicar nuevamente la cuenta ante la EPSS COOSALUD para que ingrese al proceso de auditoria y si es necesario generar glosa </t>
  </si>
  <si>
    <t>DF-9423237857</t>
  </si>
  <si>
    <t>Se efectúa devolución de la factura en la cual están cobrando atención urgencia prestada al joven ANDERSON ESTIVEN GARRIDO identificado con  TI 1.121.712.738, el 20/06/2019 quien ingresa remitido del HOSPITAL MANUEL ELKIN PATARROYO para ser valorado por CIRUGIA MAXILOFACIAL luego de haber presentado accidente de tránsito en calidad de peatón con trauma en cara; lo anterior ya que no anexan la respectiva factura y certificación de cumplimiento de tope SOAT, según lo establecido en la Resolución 3047/2008 Anexo técnico No.5 Punto B numeral 10 ítem  m. (Fotocopia de la factura por el cobro al SOAT  y/o FOSYGA, en caso de accidente de tránsito). Por lo tanto, no es facturable a la EPSS COOSALUD.
Tener presente lo dispuesto en el Decreto 967 de 2012, por el cual se define la cobertura por gastos médicos, quirúrgicos, farmacéuticos y hospitalarios por lesiones causadas por accidentes de tránsito y las cuales se cargan al SOAT (seguro obligatorio de daños corporales causados a las personas en accidentes de tránsito). Se hace la salvedad que, aunque hayan generado autorización por parte de la EPSS COOSALUD, esta sujeta a auditoria y, maxime si corresponde a un evento que no es responsabilidad de la EPS sí este no ha superado el tope de cobertura por EL SOAT establecido y por lo tanto se debe generar factura a nombre de la entidad responsable.</t>
  </si>
  <si>
    <t>DF-9423237380</t>
  </si>
  <si>
    <t>Se efectúa devolución de la cuenta en donde están cobrando atención de Urgencia para el paciente TORCUATO GONZALEZ EDER MATIAS con RC 1172464887 el 29/10/2018 POR $101.100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31/12/2018.</t>
  </si>
  <si>
    <t>DF-9423237206</t>
  </si>
  <si>
    <t>Se efectúa devolución de la cuenta en la cual están cobrando atención hospitalaria para paciente HIJO DE FLOREZ GUIZA ARISOL  del 28 al 31 de julio de 2018, el cual pertenece al regimen contributivo,ya quela IPS no anexa el respectivo certificado de nacido vivo para evidenciar derechos del pacienteporque no se puede verificar en la base de datos de la EPSS COOSALUD.
Se hace la salvedad que una vez subsanado el motivo de devolución la IPS debe radicar nuevamente la cuenta ante la EPSS para que ingrese al proceso de auditoria y si es necesario generar glosa</t>
  </si>
  <si>
    <t>DF-9423236539</t>
  </si>
  <si>
    <t>Se efectúa devolución de la cuenta en la cual cobran servicio de CONSULTA DE URGENCIA EL 23/06/2018, para el paciente VITELIO DIAZ LEON identificado con CC 96.805.133,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t>
  </si>
  <si>
    <t>DF-9423236530</t>
  </si>
  <si>
    <t>Se efectúa devolución de la cuenta en la cual cobran servicio de CONSULTA DE URGENCIA, para el paciente KATHERINE ALEJANDRA MORENO ROJAS identificada con CC 1125477039, el 20/05/2018,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</si>
  <si>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Se efectúa devolución de la cuenta en la cual cobran servicio de CONSULTA DE URGENCIA, para el paciente HIJO DE SONIA MIRELLA TELLO RODRIGUEZ  identificada con NV 143815620, el 12/03/2018,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</si>
  <si>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DF-9423236400</t>
  </si>
  <si>
    <t>Se efectúa devolución de la cuenta en la cual cobran servicio de HOSPITALIZACION Y PROCEDIMIENTO QUIRURGICO  27/02/2018 AL 01/03/2018, para el paciente MARIA SOBEIDA SOTO GALVIS identificada con CC 38.998.959,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</si>
  <si>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DF-9423236388</t>
  </si>
  <si>
    <t>Se efectúa devolución de la cuenta en la cual cobran servicio de HOSPITALIZACION DEL 11/01/2018, para el paciente BEETY APARICIO RAMIREZ identificada con CC 42.546.347,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</si>
  <si>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DF-9423236385</t>
  </si>
  <si>
    <t>Se efectúa devolución de la cuenta en la cual prestan atención al señor BERNIRO DACRUZ DAGOMEZ identificado con CC 19.016.076, ya es paciente de 62 años con cuadro clínico de 3 días de evolución consistente en accidente de tránsito como ocupante de moto taxi con trauma contundente según refiere en tercio medio de tibia izquierda con sangrado abundante en herida en cara anterior de pierna derecha. Se hospitaliza para manejo clínico.
Según soporte anexo FACTURA No. 278739 de SEGUROS DEL ESTADO por $1.928.900, se evidencia que aún no se ha superado el valor del SOAT ($19.672.454), por lo que esta atención debe ser FACTURADA A SEUROS DEL ESTADO. RES.3047/2008 ANEXO TECNICO No. 5 PUNTO A. NUMERAL 14.
La IPS envía NOTA CREDITO No. 224937 por $4.156.540, Aduciendo que el paciente ingresa por referencia remitido de puerto Inírida por accidente de tránsito "AL INGRESO NO PRESENTA SUPERACION DEL TOPE SOAT", por lo tanto, ingresa paciente directamente EPSS COOSALUD, referencia solicitó en la primera devolución la factura por correo factura de gastos del paciente donde se evidencia una factura por $12.300.000 servicio de AMBULANCIA MEDICALIZADA y factura del HOSPITAL BOCAGRANDE por $1.928.000 
Se hace la salvedad que la factura de ambulancia área no entra como FACTURA TOPE SOAT, fue cancelada directamente por la EPSS COOSALUD se evidencia que al SOAT solo le han cargado $1.928.000
De subsanarse el motivo de devolución, La IPS debe certificar que ya se superó el TOPE del SOAT, por lo tanto, radicar la factura nuevamente ante la EPSS COOSALUD, para que ingrese al proceso de auditoría y si se hace necesario generar glosas.</t>
  </si>
  <si>
    <t>DF-9423236370</t>
  </si>
  <si>
    <t>Se hace devolución de la factura N 6370391, por valor de $ 10.769.016, a nombre de hija de GENESIS DAYANA LLANES ARAGUA, la paciente no esta activo en la bases de Datos de la EPSS, ademas la IPS no adjunto el certificado de nacidos vivo.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</si>
  <si>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DF-94224331114</t>
  </si>
  <si>
    <t>Se hace devolución de la factura 6376232 por valor de $ 24.318.656, correspondiente a la atención de  Alexander González Hernández, CC 1121709689,  a causa de un accidente de transito ocurrido el 17 de Mayo de 2019, se hace indispensable la certificación expedida por la aseguradora SOAT donde avalen el pago total del monto asegurado por la póliza como lo señala el decreto 3990 de 2007 y el Decreto 056 de 2015, ademas se le  solicita a la IPS adjuntar la factura que le presentaron a la Aseguradora.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</si>
  <si>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DF-94224331112</t>
  </si>
  <si>
    <t>se hace devolucion de la cuenta que pertenece al paciente: NELSON PEREZ RAMIREZ CON TI 1010041292, Quien estuvo hospitalizado en esta ips desde el dia 31/12/2018 al dia 06 de febrero del 2019.
1. deben de anexar la factura legible en la que se presto el servicio cuando se agoto el tope del soat, pero tener encuenta que segun lo que se alcanza a ver, esta tambien fue facturada a coosalud, lo cual nos indica que nada de lo realizado al paciente ha sido facturado a la aseguradora.
2. hasta no organizar bien el pagador,  esta cuenta no se podra reconocer, pues como se expuso en el item anteior ya hay una factura tambien facturada a coosalud, e independiente que el SOAT ESTE VENCIDO, coosalud no puede ser en pagador del 100% de la cuenta.
3. SE OBJETA LA TOTALIDAD DE LA ESTANCIA DEL 31 DE DICIEMBRE DE 2018 AL 24 DE ENERO DEL 2019 IPS, PACIENTE HOSPITALIZADO SECUNDARIO A ACCIDENTE DE TRANSITO, IPS NO CUENTA CON AUTORIZACIÓN GENERADA POR LA EPS PARA ESTANCIA NI PARA PROCEDIMIENTOS QUIRURGICOS PRACTICADOS EL 1, 10, 17 Y 24 DE ENERO DE 2019, DEBIDO A QUE LA IPS NO NOTIFICO OPORTUNAMENTE LA SUPERACION DE TOPE SOAT SINO HASTA EL 25 DE ENERO DE 2019 VIA CORREO , REFIRIENDO QUE LO SUPERA AL INGRESO DE LA HOSPITALIZACION A PESAR DE QUE EN MULTIPLES OCASIONES SE PREGUNTO VI EMAIL Y DEMANERA RESENCIAL POR PARTE DE LA GESTORA HOSPITALARIA SUPERACION DE TOPE, POR LO QUE SE OBJETA POR FALTA DE AUTORIZACION
Análisis auditoría 
Epicrisis LUXOFRACTURA DE LISFRNAC FX DE CUÑA MEDIAL FX DE LA BASE DEL 3ER METATARSIANO PIE IZQUIERDO ABIERTA GRADO III B 2.DEFECTO DE COBERTURA DORSO PIE IZQUIERDO CON EXPOSICION TENDINOSAEN MANEJO POR CX PLASTICA POR DEFECTO DE COBERTURA EN DORSO DEL PIE QUIEN FINALIZA MANEJO INTRAHOSPITALARIO Y DECIDEN CONTINUAT CONTROLES DE FORMA AMBULATORIA CONTROL EN 2 SEMANAS CONSULTA EXTERNA CON CX DE PIE-_-SE GLOSA DEL 31 DE DICIEMBRE AL 24 DE ENERO POR 
Auditor YULY PAOLA ESPINOSA GONZALEZ
NOTA: EL PACIENTE SI SUPERA EL TOPE DEL SOAT, PERO NO SE RECONOCE ESTA AETNCION YA QUE LA FACTURA TAMBIEN FUE FACTURADA A LA EPSS COOSALUD.
En esta devolucion se coloca tambien la glosa que realizo la concurrencia y asi cuando se soluciones el tema de esta atencion se tenga encuenta que la factura no se va a reconocer en su totalidad.</t>
  </si>
  <si>
    <t>Correa Arboleda Luz Elena</t>
  </si>
  <si>
    <t>DF-9406531912</t>
  </si>
  <si>
    <t>Se hace devolución de la factura 6349557 con usuario GAITANA  CHIPIAJE SARA  dedido a que la fecha de la atención de la paciente fue el 28/11/2019 y ingreso a COOSALUD EPS  el 30/12/2019., por tal motivo dicho evento no corresponde a la  EPS.
Una vez subsanado el motivo de devolución, la factura se debe presentar nuevamente ante Coosalud EPSS para su radicación con todos los soportes respectivos para realizar un proceso eficiente de auditoria técnica y de pertinencia.</t>
  </si>
  <si>
    <t>DF-81928053340</t>
  </si>
  <si>
    <t xml:space="preserve">Se hace devolucion de la factura N. 6360686 por valor $ 2.000.000  paciente CC32002792 Eliana Tovar Villanueva, factura carese de soportes en la historia clinica , cubierto para enfermedades de Salud publica; Ademas no tiene visto bueno de la eps. </t>
  </si>
  <si>
    <t>Miranda CatamUscay Maria Fernanda</t>
  </si>
  <si>
    <t>DF-76227231113</t>
  </si>
  <si>
    <t>SE REALIZA DEVOLUCION DE LA FACTURA,  USUARIO SE ENCUENTRA RETIRADO DE COOSALUD DESDE EL 04/03/2019, SE ENCUENTRA AFILIADO A OTRA EPS, ANEXO CERTIFICACION DEL ADRES</t>
  </si>
  <si>
    <t xml:space="preserve">Ariza Gelvez Araceli </t>
  </si>
  <si>
    <t>DF-689247732128</t>
  </si>
  <si>
    <t xml:space="preserve">Usuario NO se encuentra ACTIVO, en la base de datos de Coosalud.  </t>
  </si>
  <si>
    <t>GOMEZ ARIAS BRENDA LETICIA</t>
  </si>
  <si>
    <t>DF-4750233932</t>
  </si>
  <si>
    <t xml:space="preserve">perea cordoba veronica </t>
  </si>
  <si>
    <t>DF-25926113140</t>
  </si>
  <si>
    <t>DF-25926113139</t>
  </si>
  <si>
    <t>Se aplica devolución de factura en tanto que se considera un procedimiento de interes particular de origen legal posterior al fallecimiento del paciente no cubierto por el plan obligatorio de salud.</t>
  </si>
  <si>
    <t>Mozo Villa Nini Yojana</t>
  </si>
  <si>
    <t>DF-20928513968</t>
  </si>
  <si>
    <t xml:space="preserve">Se efectúa devolución de la cuenta en la cual cobran servicio de HOSPITAIZACIN Y TRATAMINETO DEL 28/07/2018 AL 30/07/2018, para el paciente HIJO DE MARISOL FLOREZ GUIZA  identificad con CC 1097990092(MAMA) ,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 </t>
  </si>
  <si>
    <t>DF-1523236484</t>
  </si>
  <si>
    <t xml:space="preserve">Se efectúa devolución de la cuenta en la cual cobran servicio de HOSPITAIZACIN Y TRATAMINETO DEL 01/08/2018 AL 03/08/2018, para el paciente FIDEL HARRY MARTINEZ PARADA identificad con CC 19.002.290,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 </t>
  </si>
  <si>
    <t>DF-1523236473</t>
  </si>
  <si>
    <t>Se hace devolucion de factura, ips no red no contrato activo con EPS, usuario ROSA MARIA BERMUDEZ SOSA, 15 TERAPIAS</t>
  </si>
  <si>
    <t>Cuchivaguen Quiroz Maria Esperanza</t>
  </si>
  <si>
    <t>DF-150683861</t>
  </si>
  <si>
    <t>Se hace devolucion de factutra usuario DAVID SANTIAGO GUERRERO PAEZ, con Rc 1013692689, usuario con numero de identidad no usuario afiliado a Coosalud</t>
  </si>
  <si>
    <t>DF-150683644</t>
  </si>
  <si>
    <t>Se hace devolucion de factura correspondiente  a servicios corresondientes al usuario Buitrago Jose,  IPS no red, no contrat suscrito enttre las partes, Una vez se subsane motivo de devolucion radicar para tramite correspondiente</t>
  </si>
  <si>
    <t>DF-1506831203</t>
  </si>
  <si>
    <t>Se hace devolución total de la cuenta,ya que no tiene contrato establecido entre las partes y no cuenta con una tarifa establecida para su respectivo cobro.</t>
  </si>
  <si>
    <t>DF-11926113211</t>
  </si>
  <si>
    <t>Se hace devolución de la cuenta 6477912 correspondiente a servicio de urgencias del día 22/04/2020  a nombre de el señor Muñoz Casallas Gerardo con CC 1023907710 por valor de $336,346 dado a que el paciente para la fecha de la atención no se encontraba afiliado a Coosalud, por ende el pago no le compete a la Eps.</t>
  </si>
  <si>
    <t>DF-1152733929</t>
  </si>
  <si>
    <t>Se efectúa devolución de la cuenta en la cual cobran servicio de HOSPITAIZACION Y TRATAMINETO DEL 28/07/2018 AL 31/07/2018, para el paciente HIJO DE MARISOL FLOREZ GUIZA  identificada con CC 1097990092(MAMA) ,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 
A demás se hace la salvedad que la IPS no anexa la respectiva trazabilidad ante la EPS COOSALUD en la cual se pueda evidenciar notificación del paciente para que se genere autorización o código de la misma.</t>
  </si>
  <si>
    <t>DF-0523236579</t>
  </si>
  <si>
    <t>Se efectúa devolución de la cuenta en la cual cobran servicio de PROCEDIMIENTO QUIRURGICO PRO CX. PLASTICA 08/06/2018, para el paciente BRANDOM DAVID PARRA PARRA identificada con TI 1.000.339.162, ya que todo se debe facturar a nombre PATRIMONIO AUTONOMO ADMINISTRADORA HOSPITALARIA DE SAN JOSE S.A.S. PROYECTO HOSPITAL GUAINIA CON NIT 830.053691.
Lo anterior según lo establecido en el CONTRATO N°SNA2017R1A008 DE PRESTACIÓN DE SERVICIOS DE SALUD POR DIFERENTES MODALIDADES DE CONTRATACION (1. CÁPITA AMPLIADA: el cual incluyen el primer nivel de atención, así como suministro de medicamentos, traslados, casa de paso y atenciones de medicina familiar; 2. PAGO GLOBAL PROSPECTIVO (PGP) que incluye atenciones de Mediana, Alta complejidad y Patologías de Alto Costo, y ACTIVIDADES DE PROMOCIÓN Y PREVENCIÓN DE LA ENFERMEDAD). SUSCRITO ENTRE LA COOPERATIVA DE DESARROLLO INTEGRAL COOSALUD, LA ADMINISTRADORA HOSPITALARIA DE SAN JOSÉ S.A.S Y LA SOCIEDAD DE CIRUGÍA DE BOGOTÁ - HOSPITAL DE SAN JOSÉ, PARA LA EJECUCIÓN DEL "MODELO DE ATENCIÓN MODELO INTEGRAL DE ATENCIÓN EN SALUD - MIAS GUAINIA- PILOTO DE IMPLEMENTACIÓN EN LOS DEPARTAMENTOS CON POBLACIONES DISPERSAS"; con fecha de inicio del 01/08/2017 y fecha de terminación 31/07/2018.</t>
  </si>
  <si>
    <t>DF-0523236422</t>
  </si>
  <si>
    <t>DESCRIPCION</t>
  </si>
  <si>
    <t>MOTIVO_ESPECIFICO</t>
  </si>
  <si>
    <t>NOMBRE</t>
  </si>
  <si>
    <t>IPS</t>
  </si>
  <si>
    <t>FECHA_LLEGADA_APLISALUD</t>
  </si>
  <si>
    <t>FECHA_DEVOLUCION</t>
  </si>
  <si>
    <t>FACTURA</t>
  </si>
  <si>
    <t>COD_DEVOLUCION</t>
  </si>
  <si>
    <t>Sede</t>
  </si>
  <si>
    <t>Fuente del Documento</t>
  </si>
  <si>
    <t>Tipo de Fuente</t>
  </si>
  <si>
    <t>Nit Empresa</t>
  </si>
  <si>
    <t>Tipo Empresa</t>
  </si>
  <si>
    <t>Nombre Tipo Empresa</t>
  </si>
  <si>
    <t>Tipo de Servicio</t>
  </si>
  <si>
    <t>Nombre del Tipo de Servicio</t>
  </si>
  <si>
    <t>Tipo de Clase de Servicio</t>
  </si>
  <si>
    <t>Poliza del paciente</t>
  </si>
  <si>
    <t>Días Vencimiento</t>
  </si>
  <si>
    <t>Numero de cedula del paciente</t>
  </si>
  <si>
    <t>Número Historia</t>
  </si>
  <si>
    <t>02</t>
  </si>
  <si>
    <t>FU</t>
  </si>
  <si>
    <t>FA</t>
  </si>
  <si>
    <t>COOSALUD ENTIDAD PROMOTORA  DE SALUD S A</t>
  </si>
  <si>
    <t>900226715</t>
  </si>
  <si>
    <t>E.P.S-S  REGIMEN SUBSIDIADO</t>
  </si>
  <si>
    <t>2</t>
  </si>
  <si>
    <t>URG. TRIAGE 2</t>
  </si>
  <si>
    <t>U</t>
  </si>
  <si>
    <t>10829269</t>
  </si>
  <si>
    <t>1082926966</t>
  </si>
  <si>
    <t>URGENCIAS</t>
  </si>
  <si>
    <t>3979196</t>
  </si>
  <si>
    <t>1047470336</t>
  </si>
  <si>
    <t>1098171168</t>
  </si>
  <si>
    <t>11224860</t>
  </si>
  <si>
    <t>1122486029</t>
  </si>
  <si>
    <t>3288136</t>
  </si>
  <si>
    <t>1006768083</t>
  </si>
  <si>
    <t>17302637</t>
  </si>
  <si>
    <t>19015618</t>
  </si>
  <si>
    <t>3297739</t>
  </si>
  <si>
    <t>36587612</t>
  </si>
  <si>
    <t>COOSALUD ENTIDAD PROMOTORA  DE SALUD  S A</t>
  </si>
  <si>
    <t>01</t>
  </si>
  <si>
    <t>E.P.S REGIMEN CONTRIBUTIVO</t>
  </si>
  <si>
    <t>3</t>
  </si>
  <si>
    <t>URG. TRIAGE 3</t>
  </si>
  <si>
    <t>11254770</t>
  </si>
  <si>
    <t>1125477039</t>
  </si>
  <si>
    <t>BLAYDI YESETH ZULETA ACEVEDO</t>
  </si>
  <si>
    <t>10032491</t>
  </si>
  <si>
    <t>1003249196</t>
  </si>
  <si>
    <t>COOSALUD ENTIDAD PROMOTORA DE SALUD S A</t>
  </si>
  <si>
    <t>SONIA VARGAS LEON</t>
  </si>
  <si>
    <t>10955114</t>
  </si>
  <si>
    <t>1095511495</t>
  </si>
  <si>
    <t>ISAAC PEREZ CAMACHO</t>
  </si>
  <si>
    <t>10422493</t>
  </si>
  <si>
    <t>1042249393</t>
  </si>
  <si>
    <t>GABRIELA MARTINEZ HERNANDEZ</t>
  </si>
  <si>
    <t>11217165</t>
  </si>
  <si>
    <t>1121716530</t>
  </si>
  <si>
    <t>ELSY SULAY GOMEZ SANCHEZ</t>
  </si>
  <si>
    <t>11217152</t>
  </si>
  <si>
    <t>1121715294</t>
  </si>
  <si>
    <t>ANDERSON ESTIVEN GARRIDO RODRIGUEZ</t>
  </si>
  <si>
    <t>11217127</t>
  </si>
  <si>
    <t>1121712738</t>
  </si>
  <si>
    <t>FLORALBA SUAREZ RODRIGUEZ</t>
  </si>
  <si>
    <t>42548846</t>
  </si>
  <si>
    <t>DIEGO ANDRES FAJARDO HERNANDEZ</t>
  </si>
  <si>
    <t>10301945</t>
  </si>
  <si>
    <t>1030194567</t>
  </si>
  <si>
    <t>HOSPITALIZADO</t>
  </si>
  <si>
    <t>NIVIA YEXICA HERNANDEZ YUVABE</t>
  </si>
  <si>
    <t>11198662</t>
  </si>
  <si>
    <t>1119866241</t>
  </si>
  <si>
    <t>LUIS ALBERTO BURGOS</t>
  </si>
  <si>
    <t>6356492</t>
  </si>
  <si>
    <t>1132361</t>
  </si>
  <si>
    <t>URIEL CAMICO GONZALEZ</t>
  </si>
  <si>
    <t>11207983</t>
  </si>
  <si>
    <t>1120798393</t>
  </si>
  <si>
    <t>LUIS ALEJANDRO CASAS SANCHEZ</t>
  </si>
  <si>
    <t>79367350</t>
  </si>
  <si>
    <t>SARA STEFANIA GAITAN CHIPIAJE</t>
  </si>
  <si>
    <t>11247791</t>
  </si>
  <si>
    <t>1124779176</t>
  </si>
  <si>
    <t>LUZ DELIA TORRES AVILA</t>
  </si>
  <si>
    <t>42547680</t>
  </si>
  <si>
    <t>5571078</t>
  </si>
  <si>
    <t>DIANA LUZ GAMEZ GAMARRA</t>
  </si>
  <si>
    <t>10651283</t>
  </si>
  <si>
    <t>1065128387</t>
  </si>
  <si>
    <t>MARIA COLOMBIA ANAVE PAEZ</t>
  </si>
  <si>
    <t>42546672</t>
  </si>
  <si>
    <t>GILBERTO BENAVIDES MORENO</t>
  </si>
  <si>
    <t>361969</t>
  </si>
  <si>
    <t>LINDA TAYRITH DURAN ARIAS</t>
  </si>
  <si>
    <t>11935877</t>
  </si>
  <si>
    <t>1193587735</t>
  </si>
  <si>
    <t>CRHISTIAM FELIPE FLOREZ GALARZA</t>
  </si>
  <si>
    <t>11441312</t>
  </si>
  <si>
    <t>1144131234</t>
  </si>
  <si>
    <t>LAURA SOFIA INCIZO LUPE</t>
  </si>
  <si>
    <t>11217232</t>
  </si>
  <si>
    <t>1121723222</t>
  </si>
  <si>
    <t>AMY SALOME LEON TORRES</t>
  </si>
  <si>
    <t>12222153</t>
  </si>
  <si>
    <t>1222215314</t>
  </si>
  <si>
    <t>4</t>
  </si>
  <si>
    <t>URG. TRIAGE 4</t>
  </si>
  <si>
    <t>MAHIA ISABELLA ALFARO BUSTAMENTE</t>
  </si>
  <si>
    <t>10346711</t>
  </si>
  <si>
    <t>1034671137</t>
  </si>
  <si>
    <t>ANGEL STEVEN CORAL COLLAZOS</t>
  </si>
  <si>
    <t>10275256</t>
  </si>
  <si>
    <t>1027525652</t>
  </si>
  <si>
    <t>EDILMA ROSALI PINEDA VELASQUEZ</t>
  </si>
  <si>
    <t>11279547</t>
  </si>
  <si>
    <t>1127954769</t>
  </si>
  <si>
    <t>IRIS GERALDY CARRANZA</t>
  </si>
  <si>
    <t>10737045</t>
  </si>
  <si>
    <t>1073704566</t>
  </si>
  <si>
    <t>SANDY LORENA ESCOBAR SUAREZ</t>
  </si>
  <si>
    <t>10641862</t>
  </si>
  <si>
    <t>1064186262</t>
  </si>
  <si>
    <t>DEYVINSON MOSQUERA SINISTERRA</t>
  </si>
  <si>
    <t>94441635</t>
  </si>
  <si>
    <t>YENY MARCELA VALENCIA OBANDO</t>
  </si>
  <si>
    <t>10223459</t>
  </si>
  <si>
    <t>1022345940</t>
  </si>
  <si>
    <t>MARIA PAZ LOPEZ SANCHEZ</t>
  </si>
  <si>
    <t>11048419</t>
  </si>
  <si>
    <t>1104841938</t>
  </si>
  <si>
    <t>URIEL CAMICO CAMICO</t>
  </si>
  <si>
    <t>1122486084</t>
  </si>
  <si>
    <t>YUDY ALEJANDRA GONZALEZ GOMEZ</t>
  </si>
  <si>
    <t>11217133</t>
  </si>
  <si>
    <t>1121713328</t>
  </si>
  <si>
    <t>DELIA CAROLINA GARCIA ALVAREZ</t>
  </si>
  <si>
    <t>11217094</t>
  </si>
  <si>
    <t>1121709459</t>
  </si>
  <si>
    <t>EIMY SALOME RIVERA RUEDA</t>
  </si>
  <si>
    <t>10266002</t>
  </si>
  <si>
    <t>1026600211</t>
  </si>
  <si>
    <t>JOHAN ESNEYDER RUIZ ROZO</t>
  </si>
  <si>
    <t>10976102</t>
  </si>
  <si>
    <t>1097610298</t>
  </si>
  <si>
    <t>19015506</t>
  </si>
  <si>
    <t>LUZ ENITH MONTOYA ORREGO</t>
  </si>
  <si>
    <t>41943227</t>
  </si>
  <si>
    <t>TATIANA ANDREA MONTERROZA FIGUEROA</t>
  </si>
  <si>
    <t>10694776</t>
  </si>
  <si>
    <t>1069477676</t>
  </si>
  <si>
    <t>ANGIE TATIANA AVILA CABALLERO</t>
  </si>
  <si>
    <t>10053280</t>
  </si>
  <si>
    <t>1005328023</t>
  </si>
  <si>
    <t>ROBINSON ALEXANDER GARRIDO MISTERIO</t>
  </si>
  <si>
    <t>GL</t>
  </si>
  <si>
    <t>11217158</t>
  </si>
  <si>
    <t>1121717582</t>
  </si>
  <si>
    <t>6380675</t>
  </si>
  <si>
    <t>JOSE DANIEL VILLAMIL PATIÑO</t>
  </si>
  <si>
    <t>18933722</t>
  </si>
  <si>
    <t>6653215</t>
  </si>
  <si>
    <t>LAURA DANIELA MENDEJAQUE CHIPIAJE</t>
  </si>
  <si>
    <t>10067685</t>
  </si>
  <si>
    <t>1006768514</t>
  </si>
  <si>
    <t>ALEX JAVIER RODRIGUEZ RODRIGUEZ</t>
  </si>
  <si>
    <t>11724634</t>
  </si>
  <si>
    <t>1172463453</t>
  </si>
  <si>
    <t>JHON KEINNER CASAS MONTENEGRO</t>
  </si>
  <si>
    <t>10311622</t>
  </si>
  <si>
    <t>1031162297</t>
  </si>
  <si>
    <t>ANTONIO ROJAS</t>
  </si>
  <si>
    <t>19000463</t>
  </si>
  <si>
    <t>NORALBA SILVA HERNANDEZ</t>
  </si>
  <si>
    <t>11305995</t>
  </si>
  <si>
    <t>1130599510</t>
  </si>
  <si>
    <t>JERONIMO MARIN PRIETO</t>
  </si>
  <si>
    <t>10112515</t>
  </si>
  <si>
    <t>1011251542</t>
  </si>
  <si>
    <t>SONIA MARIA ESCOBAR PEREIRA</t>
  </si>
  <si>
    <t>11211062</t>
  </si>
  <si>
    <t>1121106246</t>
  </si>
  <si>
    <t>JORDIK ALEXANDER SONS SILVA</t>
  </si>
  <si>
    <t>11086461</t>
  </si>
  <si>
    <t>1108646197</t>
  </si>
  <si>
    <t>JOSE JACINTO GONZALEZ CASTILLO</t>
  </si>
  <si>
    <t>5569979</t>
  </si>
  <si>
    <t>JACOBO MARIN PRIETO</t>
  </si>
  <si>
    <t>10112568</t>
  </si>
  <si>
    <t>1011256869</t>
  </si>
  <si>
    <t>JOSE BERNARDO CARDENAS DASILVA</t>
  </si>
  <si>
    <t>11217150</t>
  </si>
  <si>
    <t>1121715007</t>
  </si>
  <si>
    <t>HELENA JIMENEZ</t>
  </si>
  <si>
    <t>42500224</t>
  </si>
  <si>
    <t>DIANA AGAPITO AGAPITO</t>
  </si>
  <si>
    <t>42546125</t>
  </si>
  <si>
    <t>MARIA MARGARITA PEREA RESTREPO</t>
  </si>
  <si>
    <t>21068602</t>
  </si>
  <si>
    <t>ESTEFANI ALEXANDRA VALENCIA BOTELLO</t>
  </si>
  <si>
    <t>10925333</t>
  </si>
  <si>
    <t>1092533374</t>
  </si>
  <si>
    <t>MARIA ELENA BENITEZ DE CASTAÑEDA</t>
  </si>
  <si>
    <t>20299747</t>
  </si>
  <si>
    <t>JUAN SEBASTIN ROA VELASQUEZ</t>
  </si>
  <si>
    <t>11217208</t>
  </si>
  <si>
    <t>1121720817</t>
  </si>
  <si>
    <t>LILIA ISABEL RODRIGUEZ GOMEZ</t>
  </si>
  <si>
    <t>42545429</t>
  </si>
  <si>
    <t>CLAUDIA ALEXANDRA ARCHILA HERNANDEZ</t>
  </si>
  <si>
    <t>10575477</t>
  </si>
  <si>
    <t>1057547720</t>
  </si>
  <si>
    <t>1</t>
  </si>
  <si>
    <t>YINA MARCELA LASSO SERPA</t>
  </si>
  <si>
    <t>10043633</t>
  </si>
  <si>
    <t>1004363325</t>
  </si>
  <si>
    <t>CRISTIAN EDUARDO QUINTO MONTIEL</t>
  </si>
  <si>
    <t>11217234</t>
  </si>
  <si>
    <t>1121723432</t>
  </si>
  <si>
    <t>GERARDO MUÑOZ CASALLAS</t>
  </si>
  <si>
    <t>1023907710</t>
  </si>
  <si>
    <t>LAURA DANIELA ZULUGA RUEDA</t>
  </si>
  <si>
    <t>10057710</t>
  </si>
  <si>
    <t>1005771073</t>
  </si>
  <si>
    <t>SANDRA MILENA HENAO CAMARGO</t>
  </si>
  <si>
    <t>52849008</t>
  </si>
  <si>
    <t>HEIDY LORENA REINA OTAVO</t>
  </si>
  <si>
    <t>10736958</t>
  </si>
  <si>
    <t>1073695844</t>
  </si>
  <si>
    <t>HELBERT GARCIA FIGUEREDO</t>
  </si>
  <si>
    <t>11724636</t>
  </si>
  <si>
    <t>1172463675</t>
  </si>
  <si>
    <t>MISAEL PACHECOS CABRIA</t>
  </si>
  <si>
    <t>11217073</t>
  </si>
  <si>
    <t>1121707327</t>
  </si>
  <si>
    <t>ALEXANDER AGMET RONDON RENTERIA</t>
  </si>
  <si>
    <t>1172463623</t>
  </si>
  <si>
    <t>EN</t>
  </si>
  <si>
    <t>11234051</t>
  </si>
  <si>
    <t>1123405161</t>
  </si>
  <si>
    <t>MARIA ESTEFANI JINAVA GAITAN</t>
  </si>
  <si>
    <t>AP</t>
  </si>
  <si>
    <t>11203359</t>
  </si>
  <si>
    <t>1120335981</t>
  </si>
  <si>
    <t>JADE KAMILA GARCIA NUÑEZ</t>
  </si>
  <si>
    <t>1121715085</t>
  </si>
  <si>
    <t>FH</t>
  </si>
  <si>
    <t>10964833</t>
  </si>
  <si>
    <t>1096483310</t>
  </si>
  <si>
    <t>6653082</t>
  </si>
  <si>
    <t>42548079</t>
  </si>
  <si>
    <t>1121719238</t>
  </si>
  <si>
    <t>11203320911</t>
  </si>
  <si>
    <t>40366377</t>
  </si>
  <si>
    <t>19003987</t>
  </si>
  <si>
    <t>1121718019</t>
  </si>
  <si>
    <t>11217900</t>
  </si>
  <si>
    <t>112179004</t>
  </si>
  <si>
    <t>11724534</t>
  </si>
  <si>
    <t>1172463446</t>
  </si>
  <si>
    <t>Q</t>
  </si>
  <si>
    <t>CIRUGIA AMBULATORIA</t>
  </si>
  <si>
    <t>4163087</t>
  </si>
  <si>
    <t>11294978</t>
  </si>
  <si>
    <t>1129497849</t>
  </si>
  <si>
    <t>42500554</t>
  </si>
  <si>
    <t>19211268</t>
  </si>
  <si>
    <t>5664698</t>
  </si>
  <si>
    <t>14380797</t>
  </si>
  <si>
    <t>143807972</t>
  </si>
  <si>
    <t>11432458</t>
  </si>
  <si>
    <t>1143245831</t>
  </si>
  <si>
    <t>1096810</t>
  </si>
  <si>
    <t>10026999</t>
  </si>
  <si>
    <t>1002699953</t>
  </si>
  <si>
    <t>19016076</t>
  </si>
  <si>
    <t>SOLEDAD HERNANDEZ DE SANCHEZ</t>
  </si>
  <si>
    <t>24253198</t>
  </si>
  <si>
    <t>NELSON PEREZ RAMIREZ</t>
  </si>
  <si>
    <t>10100412</t>
  </si>
  <si>
    <t>1010041292</t>
  </si>
  <si>
    <t>ALBERTO BARRETO</t>
  </si>
  <si>
    <t>6823134</t>
  </si>
  <si>
    <t>ASTRID SORAYA RUIZ BRAGA</t>
  </si>
  <si>
    <t>42012680</t>
  </si>
  <si>
    <t>ALFONSO BASCA CAMARGO</t>
  </si>
  <si>
    <t>6648233</t>
  </si>
  <si>
    <t>RODRIGO PANIAGUA</t>
  </si>
  <si>
    <t>1260188</t>
  </si>
  <si>
    <t>CRISTIAN ALEXIS GAITAN CUMANAICA</t>
  </si>
  <si>
    <t>11213760</t>
  </si>
  <si>
    <t>1121376092</t>
  </si>
  <si>
    <t>JENIFER CLARIN RESTREPO</t>
  </si>
  <si>
    <t>11217101</t>
  </si>
  <si>
    <t>1121710148</t>
  </si>
  <si>
    <t>LUIS ALBERTO LARGO GAITAN</t>
  </si>
  <si>
    <t>15043675</t>
  </si>
  <si>
    <t>1029154564</t>
  </si>
  <si>
    <t>JAIRO LEUDO CARABALI</t>
  </si>
  <si>
    <t>16268586</t>
  </si>
  <si>
    <t>ROSEMARY ESTHER ARIZA GUTIERREZ</t>
  </si>
  <si>
    <t>32885732</t>
  </si>
  <si>
    <t>MIGUEL PIEDRAHITA SEPULVEDA</t>
  </si>
  <si>
    <t>10256669</t>
  </si>
  <si>
    <t>1025666983</t>
  </si>
  <si>
    <t>JHOVANI ANDRES DURANTE GARCIA</t>
  </si>
  <si>
    <t>11217112</t>
  </si>
  <si>
    <t>1121711216</t>
  </si>
  <si>
    <t>NAYANNI ALEXANDRA BAUTISTA MARTINEZ</t>
  </si>
  <si>
    <t>11217222</t>
  </si>
  <si>
    <t>1121722277</t>
  </si>
  <si>
    <t>KEYNER MANUEL BAUTISTA LOPEZ</t>
  </si>
  <si>
    <t>12172302</t>
  </si>
  <si>
    <t>1121723029</t>
  </si>
  <si>
    <t>JOSE IGNACIO LOPEZ ACHAGUA</t>
  </si>
  <si>
    <t>1121713312</t>
  </si>
  <si>
    <t>JAIRO CAMICO GONZALEZ</t>
  </si>
  <si>
    <t>11217096</t>
  </si>
  <si>
    <t>1121709682</t>
  </si>
  <si>
    <t>KRISTIAN SANTIAGO GONZALEZ GOMEZ</t>
  </si>
  <si>
    <t>11217224</t>
  </si>
  <si>
    <t>1121722407</t>
  </si>
  <si>
    <t>ALBA SHIRLEY CHIPIAJE CIRO</t>
  </si>
  <si>
    <t>11217126</t>
  </si>
  <si>
    <t>1121712602</t>
  </si>
  <si>
    <t>JUNIOR CAMILO ALMEIDA PEREZ</t>
  </si>
  <si>
    <t>11217220</t>
  </si>
  <si>
    <t>1121722023</t>
  </si>
  <si>
    <t>ANA RAMIREZ GAITAN</t>
  </si>
  <si>
    <t>42500446</t>
  </si>
  <si>
    <t>ROSIMAR CORDERO YURI YURI</t>
  </si>
  <si>
    <t>42547830</t>
  </si>
  <si>
    <t>30046291</t>
  </si>
  <si>
    <t>ERNESTO CALISTRATO CANDIDO</t>
  </si>
  <si>
    <t>19010354</t>
  </si>
  <si>
    <t>KEILYN ELIANNY JORDAN RODRIGUEZ</t>
  </si>
  <si>
    <t>11217201</t>
  </si>
  <si>
    <t>1121720129</t>
  </si>
  <si>
    <t>SAUL PEREZ GAITAN</t>
  </si>
  <si>
    <t>1121722452</t>
  </si>
  <si>
    <t>QUERUBIN SUAREZ BONILLA</t>
  </si>
  <si>
    <t>19016832</t>
  </si>
  <si>
    <t>ANGI MARELY MORA GUTIERREZ</t>
  </si>
  <si>
    <t>10100751</t>
  </si>
  <si>
    <t>1010075158</t>
  </si>
  <si>
    <t>YERSON ALEXANDER LEGUIZAMON GONZALEZ</t>
  </si>
  <si>
    <t>11217231</t>
  </si>
  <si>
    <t>1121723156</t>
  </si>
  <si>
    <t>SARA ESTEFANI GAITAN CHIPIAJE</t>
  </si>
  <si>
    <t>11277791</t>
  </si>
  <si>
    <t>1127779176</t>
  </si>
  <si>
    <t>MICHAEL ANDRES CORDOBA PUENTES</t>
  </si>
  <si>
    <t>1121715002</t>
  </si>
  <si>
    <t>MARIA YEUNE PINTO CARRANZA</t>
  </si>
  <si>
    <t>11217070</t>
  </si>
  <si>
    <t>1121707014</t>
  </si>
  <si>
    <t>GABRIEL JOEL CAMICO CAMICO</t>
  </si>
  <si>
    <t>11217221</t>
  </si>
  <si>
    <t>1121722164</t>
  </si>
  <si>
    <t>ISAIAS GAITAN RODRIGUEZ</t>
  </si>
  <si>
    <t>11217132</t>
  </si>
  <si>
    <t>1121713263</t>
  </si>
  <si>
    <t>JIMY EMANUEL CANO LOPEZ</t>
  </si>
  <si>
    <t>11217086</t>
  </si>
  <si>
    <t>1121708659</t>
  </si>
  <si>
    <t>DAIRON CAMILO GONZALEZ CHAPARRO</t>
  </si>
  <si>
    <t>11217149</t>
  </si>
  <si>
    <t>1121714963</t>
  </si>
  <si>
    <t>LEIDY AIMARY GAITAN RODRIGUEZ</t>
  </si>
  <si>
    <t>11489457</t>
  </si>
  <si>
    <t>1148945753</t>
  </si>
  <si>
    <t>ARACELY SALGADO BAYLON</t>
  </si>
  <si>
    <t>42500486</t>
  </si>
  <si>
    <t>HIJA DE YANETH MARTINEZ LOY</t>
  </si>
  <si>
    <t>14790165</t>
  </si>
  <si>
    <t>CATALINA CAMACHO VASCA</t>
  </si>
  <si>
    <t>69800475</t>
  </si>
  <si>
    <t>HIJO DE ALCIRA CLARIN</t>
  </si>
  <si>
    <t>42548276</t>
  </si>
  <si>
    <t>1033122952</t>
  </si>
  <si>
    <t>JOSE ROMAN ORTEGON TORRES</t>
  </si>
  <si>
    <t>14246834</t>
  </si>
  <si>
    <t>CRISTIAN FELIPE GAITAN GAITAN</t>
  </si>
  <si>
    <t>11247983</t>
  </si>
  <si>
    <t>1124798365</t>
  </si>
  <si>
    <t>DYLAN MOISES CARIBAN RIVAS</t>
  </si>
  <si>
    <t>1121723223</t>
  </si>
  <si>
    <t>JASBLEIDY ALEXANDRA RIVERA ALVAREZ</t>
  </si>
  <si>
    <t>10295680</t>
  </si>
  <si>
    <t>1029568088</t>
  </si>
  <si>
    <t>WINSTON ELIAS OSORIO ACEVEDO</t>
  </si>
  <si>
    <t>80769943</t>
  </si>
  <si>
    <t>BENJAMIN ROJAS ROMERO</t>
  </si>
  <si>
    <t>7842849</t>
  </si>
  <si>
    <t>EPIFANIO RODRIGUEZ</t>
  </si>
  <si>
    <t>17414511</t>
  </si>
  <si>
    <t>ELISA CAMICO GONZALEZ</t>
  </si>
  <si>
    <t>11217235</t>
  </si>
  <si>
    <t>1121723518</t>
  </si>
  <si>
    <t>LUZ ENITH MONTOYA URREGO</t>
  </si>
  <si>
    <t>MILTON CASTRO FORERO</t>
  </si>
  <si>
    <t>11217074</t>
  </si>
  <si>
    <t>1121707446</t>
  </si>
  <si>
    <t>SUSANA FAJARDO CHAVES</t>
  </si>
  <si>
    <t>42548068</t>
  </si>
  <si>
    <t>42510202</t>
  </si>
  <si>
    <t>EYTHAN FELIPE HERNANDEZ YUVABE</t>
  </si>
  <si>
    <t>53064333</t>
  </si>
  <si>
    <t>1023985752</t>
  </si>
  <si>
    <t>7276705</t>
  </si>
  <si>
    <t>ANA GRACIELA LOZANO PORRAS</t>
  </si>
  <si>
    <t>66734612</t>
  </si>
  <si>
    <t>LUIS ANDRES ROMERO GARCIA CURIBAN</t>
  </si>
  <si>
    <t>1121723242</t>
  </si>
  <si>
    <t>JOSE NEIL BAUTISTA GAITAN</t>
  </si>
  <si>
    <t>11203360</t>
  </si>
  <si>
    <t>1120336071</t>
  </si>
  <si>
    <t>ALEXIS ALEXANDER MAVIO YEPEZ</t>
  </si>
  <si>
    <t>11302440</t>
  </si>
  <si>
    <t>1130244095</t>
  </si>
  <si>
    <t>10239857</t>
  </si>
  <si>
    <t>MIGUEL ANGEL MOSQUERA BALTAN</t>
  </si>
  <si>
    <t>11217175</t>
  </si>
  <si>
    <t>1121717534</t>
  </si>
  <si>
    <t>JOSE RAMOS LOPEZ</t>
  </si>
  <si>
    <t>18201522</t>
  </si>
  <si>
    <t>ANGELO FELIPE RUIZ GAITAN</t>
  </si>
  <si>
    <t>11724642</t>
  </si>
  <si>
    <t>1172464222</t>
  </si>
  <si>
    <t>SHARITH LIYIRED DIAZ AMAYA</t>
  </si>
  <si>
    <t>11514519</t>
  </si>
  <si>
    <t>1151451960</t>
  </si>
  <si>
    <t>ADRIANO RODRIGUEZ CARRANZA</t>
  </si>
  <si>
    <t>138633</t>
  </si>
  <si>
    <t>FLOR ALBA TORRES AVILA</t>
  </si>
  <si>
    <t>42545930</t>
  </si>
  <si>
    <t>ESNEIDER GAITAN GAITAN</t>
  </si>
  <si>
    <t>11247793</t>
  </si>
  <si>
    <t>1124779325</t>
  </si>
  <si>
    <t>DANIEL ESTEBAN SILVA ACEVEDO</t>
  </si>
  <si>
    <t>10987264</t>
  </si>
  <si>
    <t>1098726413</t>
  </si>
  <si>
    <t>HENITA GAITAN CUMANAICA</t>
  </si>
  <si>
    <t>11217117</t>
  </si>
  <si>
    <t>1121711752</t>
  </si>
  <si>
    <t>BERNALYS NOMAR ROMERO MARAY</t>
  </si>
  <si>
    <t>91749502</t>
  </si>
  <si>
    <t>917495022031988</t>
  </si>
  <si>
    <t>FRANCISCO VIENA PINTO</t>
  </si>
  <si>
    <t>11198660</t>
  </si>
  <si>
    <t>1119866027</t>
  </si>
  <si>
    <t>JHOIMAR PEREZ EVARISTO</t>
  </si>
  <si>
    <t>1121723557</t>
  </si>
  <si>
    <t>LUS MERY GAITAN GAITAN</t>
  </si>
  <si>
    <t>11217233</t>
  </si>
  <si>
    <t>1121723329</t>
  </si>
  <si>
    <t>RUTH DANNY MAROA MAYABIRO</t>
  </si>
  <si>
    <t>11217961</t>
  </si>
  <si>
    <t>1121796192</t>
  </si>
  <si>
    <t>YERTY DURLEY PADRON BOHORQUEZ</t>
  </si>
  <si>
    <t>11217164</t>
  </si>
  <si>
    <t>1121716424</t>
  </si>
  <si>
    <t>NILFA RIVAS MANCHAY</t>
  </si>
  <si>
    <t>30046834</t>
  </si>
  <si>
    <t>LUZ MIRIAM MAHECHA SANDOVAL</t>
  </si>
  <si>
    <t>10067693</t>
  </si>
  <si>
    <t>1006769380</t>
  </si>
  <si>
    <t>JOSE VILLAMIL PATIÑO</t>
  </si>
  <si>
    <t>HIJA DE GENESIS DAYANA LLANES ARAGUA</t>
  </si>
  <si>
    <t>15743131</t>
  </si>
  <si>
    <t>157431313</t>
  </si>
  <si>
    <t>JOSE VICTORINO GOMEZ PERILLA</t>
  </si>
  <si>
    <t>3089905</t>
  </si>
  <si>
    <t>HIJO DE GLADIS NAVAS GAITAN</t>
  </si>
  <si>
    <t>14790446</t>
  </si>
  <si>
    <t>147904461</t>
  </si>
  <si>
    <t>GEMELA DOS HENITA GAITAN CUMANAICA</t>
  </si>
  <si>
    <t>15743197</t>
  </si>
  <si>
    <t>157431971</t>
  </si>
  <si>
    <t>SALOME MACHADO GAITAN</t>
  </si>
  <si>
    <t>11203325</t>
  </si>
  <si>
    <t>1120335994</t>
  </si>
  <si>
    <t>HIJO ANGIE LORENA MONTOYA HERNANDEZ</t>
  </si>
  <si>
    <t>15809101</t>
  </si>
  <si>
    <t>158091016</t>
  </si>
  <si>
    <t>NANCY GONZALEZ PEREZ</t>
  </si>
  <si>
    <t>10100309</t>
  </si>
  <si>
    <t>1010030950</t>
  </si>
  <si>
    <t>GEMELA UNO HENITA GAITAN CUMANAICA</t>
  </si>
  <si>
    <t>15743196</t>
  </si>
  <si>
    <t>157431964</t>
  </si>
  <si>
    <t>GLADYS FAIDID CASTRO TELLEZ</t>
  </si>
  <si>
    <t>40420387</t>
  </si>
  <si>
    <t>RICHER NEIMAR CABARTE CARIBAN</t>
  </si>
  <si>
    <t>11203356</t>
  </si>
  <si>
    <t>1120335699</t>
  </si>
  <si>
    <t>SAMANTHA GAITAN GAITAN</t>
  </si>
  <si>
    <t>1124779306</t>
  </si>
  <si>
    <t>YASMINA VALENCIA CORDOBA</t>
  </si>
  <si>
    <t>10774224</t>
  </si>
  <si>
    <t>1077422475</t>
  </si>
  <si>
    <t>VICENTA MIREYA ARAGUA MORENO</t>
  </si>
  <si>
    <t>11302451</t>
  </si>
  <si>
    <t>1130245117</t>
  </si>
  <si>
    <t>GAEL ANDRES BELTRAN MARULANDA</t>
  </si>
  <si>
    <t>11217236</t>
  </si>
  <si>
    <t>1121723625</t>
  </si>
  <si>
    <t>GILBERTO GRIMALDO CARDENAS</t>
  </si>
  <si>
    <t>3297951</t>
  </si>
  <si>
    <t>IVAN VARGAS SILVA</t>
  </si>
  <si>
    <t>79348376</t>
  </si>
  <si>
    <t>HIJO DE NANCY GONZALEZ PEREZ</t>
  </si>
  <si>
    <t>15809118</t>
  </si>
  <si>
    <t>158091183</t>
  </si>
  <si>
    <t>LUZ NELCY PRIETO GAITAN</t>
  </si>
  <si>
    <t>11203330</t>
  </si>
  <si>
    <t>1120333028</t>
  </si>
  <si>
    <t>GREICY JOHANA HURTADO HURTADO</t>
  </si>
  <si>
    <t>11082561</t>
  </si>
  <si>
    <t>1108256125</t>
  </si>
  <si>
    <t>MARGARITA MOGOLLON PEREZ</t>
  </si>
  <si>
    <t>10078830</t>
  </si>
  <si>
    <t>1007883088</t>
  </si>
  <si>
    <t>MILAN ANDRETTI OSORIO LARROTA</t>
  </si>
  <si>
    <t>11217191</t>
  </si>
  <si>
    <t>1121719115</t>
  </si>
  <si>
    <t>SAHADY TATIANA SANCHEZ CARIBAN</t>
  </si>
  <si>
    <t>11217068</t>
  </si>
  <si>
    <t>1121706882</t>
  </si>
  <si>
    <t>LEANDRO ANTONIO ALVES CORDOBA</t>
  </si>
  <si>
    <t>11217138</t>
  </si>
  <si>
    <t>1121713834</t>
  </si>
  <si>
    <t>LAZARO BAUTISTA PAYEME</t>
  </si>
  <si>
    <t>6653989</t>
  </si>
  <si>
    <t>ISBERLY CAMILA AMAYA CHIPIAJE</t>
  </si>
  <si>
    <t>1121723545</t>
  </si>
  <si>
    <t>CHAROL NATALI RODRIGUEZ PEREZ</t>
  </si>
  <si>
    <t>11217239</t>
  </si>
  <si>
    <t>1121723908</t>
  </si>
  <si>
    <t>EDIER ANDRES FERNANDEZ CORREA</t>
  </si>
  <si>
    <t>11724647</t>
  </si>
  <si>
    <t>1172464721</t>
  </si>
  <si>
    <t>PALACIOS VALENCIA YAIR EMANUEL MATEO</t>
  </si>
  <si>
    <t>15809241</t>
  </si>
  <si>
    <t>1034671343</t>
  </si>
  <si>
    <t>DYLAN RODRIGUEZ GAITAN</t>
  </si>
  <si>
    <t>14790283</t>
  </si>
  <si>
    <t>147902834</t>
  </si>
  <si>
    <t>HIJO DE FLOR YENITH DIAZ AMAYA</t>
  </si>
  <si>
    <t>15599136</t>
  </si>
  <si>
    <t>JAIRO DUCUARA TORCUATO</t>
  </si>
  <si>
    <t>19016719</t>
  </si>
  <si>
    <t>BENJAMIN MENDEZ ALMEIDA CANCINO</t>
  </si>
  <si>
    <t>11217081</t>
  </si>
  <si>
    <t>1121708144</t>
  </si>
  <si>
    <t>JUAN PABLO QUINTANILLA MEDINA</t>
  </si>
  <si>
    <t>11217174</t>
  </si>
  <si>
    <t>1121717496</t>
  </si>
  <si>
    <t>ROSA RODRIGUEZ GAITAN</t>
  </si>
  <si>
    <t>42540298</t>
  </si>
  <si>
    <t>ELIZMAR COROMOTO CORDERO CAMICO</t>
  </si>
  <si>
    <t>11489460</t>
  </si>
  <si>
    <t>1148946080</t>
  </si>
  <si>
    <t>CARMEN GAITAN GAITAN</t>
  </si>
  <si>
    <t>42540101</t>
  </si>
  <si>
    <t>ANTONIO CRUZ GALEANO</t>
  </si>
  <si>
    <t>5667884</t>
  </si>
  <si>
    <t>DIANA VERONICA ORTIZ VILLALBA</t>
  </si>
  <si>
    <t>11217125</t>
  </si>
  <si>
    <t>1121712512</t>
  </si>
  <si>
    <t>HIJO DE DORIS DELIMA LOY</t>
  </si>
  <si>
    <t>11217960</t>
  </si>
  <si>
    <t>11217960031</t>
  </si>
  <si>
    <t>KAREN NATALIA GRATEROL BASABE</t>
  </si>
  <si>
    <t>10072981</t>
  </si>
  <si>
    <t>1007298144</t>
  </si>
  <si>
    <t>HIJO DE KAREN NATALIA GRATEROL BASABE</t>
  </si>
  <si>
    <t>15989054</t>
  </si>
  <si>
    <t>159890546</t>
  </si>
  <si>
    <t>MIRIAM ORTIZ GAITAN</t>
  </si>
  <si>
    <t>42516655</t>
  </si>
  <si>
    <t>DOMINGA ORTIZ SANCHEZ</t>
  </si>
  <si>
    <t>21219876</t>
  </si>
  <si>
    <t>JESUS DAVID ROJAS HERNANDEZ</t>
  </si>
  <si>
    <t>19002616</t>
  </si>
  <si>
    <t>JAIME MEDINA AGAPITO</t>
  </si>
  <si>
    <t>19000832</t>
  </si>
  <si>
    <t>URIEL ALEJANDRO PONARE FLOREZ</t>
  </si>
  <si>
    <t>11217196</t>
  </si>
  <si>
    <t>1121719613</t>
  </si>
  <si>
    <t>ARISTIDES BARRERA PULIDO</t>
  </si>
  <si>
    <t>11491932</t>
  </si>
  <si>
    <t>1149193259</t>
  </si>
  <si>
    <t>ANA JULIA MORENO DE LOPEZ</t>
  </si>
  <si>
    <t>28029838</t>
  </si>
  <si>
    <t>DIANA FAIBEYI RONDON RENTERIA</t>
  </si>
  <si>
    <t>40327188</t>
  </si>
  <si>
    <t>DELIA CAROLINA HIJO DE GARCIA ALVAREZ</t>
  </si>
  <si>
    <t>15809562</t>
  </si>
  <si>
    <t>158095623</t>
  </si>
  <si>
    <t>MIGUEL DARIO CASTILLO SEGURA</t>
  </si>
  <si>
    <t>19215950</t>
  </si>
  <si>
    <t>JOSE DE LOS SANTOS MOSQUERA MOSQUERA</t>
  </si>
  <si>
    <t>94497791</t>
  </si>
  <si>
    <t>LUZ MERY GAITAN GAITAN</t>
  </si>
  <si>
    <t>CARLY YENIFER GAITAN ROJAS</t>
  </si>
  <si>
    <t>1172464242</t>
  </si>
  <si>
    <t>EITHAN MATIAS BAUTISTA HORACIO</t>
  </si>
  <si>
    <t>1121723474</t>
  </si>
  <si>
    <t>HIJA DE FLOR MILEYDI BERNAL GOMEZ</t>
  </si>
  <si>
    <t>15599150</t>
  </si>
  <si>
    <t>MARGARA CARDOZO CAMICO</t>
  </si>
  <si>
    <t>1121707459</t>
  </si>
  <si>
    <t>ANGEL MIGUEL CUICHE CAVI</t>
  </si>
  <si>
    <t>1121723901</t>
  </si>
  <si>
    <t>LEILIN DE JESUS CASTILLO RUIZ</t>
  </si>
  <si>
    <t>10018691</t>
  </si>
  <si>
    <t>1001869184</t>
  </si>
  <si>
    <t>HIJO DE JULIANA ABIGAIL SAENZ BELLO</t>
  </si>
  <si>
    <t>15599231</t>
  </si>
  <si>
    <t>155992315</t>
  </si>
  <si>
    <t>ELIAS RODRIGUEZ VALENCIA</t>
  </si>
  <si>
    <t>18201553</t>
  </si>
  <si>
    <t>ISABEL GAITAN</t>
  </si>
  <si>
    <t>30046160</t>
  </si>
  <si>
    <t>YENNIFER DEL CARMEN ATENCIA DELGADO</t>
  </si>
  <si>
    <t>10529428</t>
  </si>
  <si>
    <t>1052942851</t>
  </si>
  <si>
    <t>ANGIE LORENA MONTOYA HERNANDEZ</t>
  </si>
  <si>
    <t>10737177</t>
  </si>
  <si>
    <t>1073717756</t>
  </si>
  <si>
    <t>WILFREDO SEBASTIAN GOMEZ TORCUATO</t>
  </si>
  <si>
    <t>1121723472</t>
  </si>
  <si>
    <t>DENI SOLANYI RAMIREZ GAITAN</t>
  </si>
  <si>
    <t>1124779313</t>
  </si>
  <si>
    <t>HIJA DE YULEMI RIVERA GAITAN</t>
  </si>
  <si>
    <t>11203329</t>
  </si>
  <si>
    <t>155992443</t>
  </si>
  <si>
    <t>ROSA ELVIRA SIERRA PEREZ</t>
  </si>
  <si>
    <t>41463901</t>
  </si>
  <si>
    <t>JUNIOR ANDRES MIRABAL ACOSTA</t>
  </si>
  <si>
    <t>11217214</t>
  </si>
  <si>
    <t>1121721421</t>
  </si>
  <si>
    <t>WILSON ENRIQUE BALLESTEROS BALLESTEROS</t>
  </si>
  <si>
    <t>11347624</t>
  </si>
  <si>
    <t>YENIFER DEL CARMEN HIJA ATENCIA DELGADO</t>
  </si>
  <si>
    <t>15996829</t>
  </si>
  <si>
    <t>159968297</t>
  </si>
  <si>
    <t>LUCRECIA CHIPIAJE</t>
  </si>
  <si>
    <t>42547937</t>
  </si>
  <si>
    <t>FREDY WALTER SANCHEZ LEON</t>
  </si>
  <si>
    <t>11217137</t>
  </si>
  <si>
    <t>1121713789</t>
  </si>
  <si>
    <t>JOSE ELIECER AGUDELO LOPEZ</t>
  </si>
  <si>
    <t>17357523</t>
  </si>
  <si>
    <t>MIRYAM SOFIA DAGAMA SILVA</t>
  </si>
  <si>
    <t>11217240</t>
  </si>
  <si>
    <t>1121724065</t>
  </si>
  <si>
    <t>JUAN RODRIGUEZ GAITAN</t>
  </si>
  <si>
    <t>19007601</t>
  </si>
  <si>
    <t>RUBIOLA MOSQURA</t>
  </si>
  <si>
    <t>31870282</t>
  </si>
  <si>
    <t>ROBINSON GOMEZ RODRIGUEZ</t>
  </si>
  <si>
    <t>97613750</t>
  </si>
  <si>
    <t>A</t>
  </si>
  <si>
    <t>APOYO DIAGNOSTICO</t>
  </si>
  <si>
    <t>10346564</t>
  </si>
  <si>
    <t>22458268</t>
  </si>
  <si>
    <t>23809608</t>
  </si>
  <si>
    <t>175523</t>
  </si>
  <si>
    <t>23812137</t>
  </si>
  <si>
    <t>5571145</t>
  </si>
  <si>
    <t>C</t>
  </si>
  <si>
    <t>CONSULTA</t>
  </si>
  <si>
    <t>ROSA MARIA SOSA BERMUDEZ</t>
  </si>
  <si>
    <t>20545693</t>
  </si>
  <si>
    <t>30185019</t>
  </si>
  <si>
    <t>ALBERTO RAFAEL DE LA HOZ HERNANDEZ</t>
  </si>
  <si>
    <t>41797083</t>
  </si>
  <si>
    <t>5133445</t>
  </si>
  <si>
    <t>HECTOR  GONZALEZ GAITAN</t>
  </si>
  <si>
    <t>1121722770</t>
  </si>
  <si>
    <t>YASMANI ALBEIRO TILANO</t>
  </si>
  <si>
    <t>1038542945</t>
  </si>
  <si>
    <t>ELIZABETH  TRAJANO VARGAS</t>
  </si>
  <si>
    <t>80054308</t>
  </si>
  <si>
    <t>21247245</t>
  </si>
  <si>
    <t>DIANA DEL PILAR CASTRO RESTREPO</t>
  </si>
  <si>
    <t>40218043</t>
  </si>
  <si>
    <t>19087156</t>
  </si>
  <si>
    <t>23992829</t>
  </si>
  <si>
    <t>JHOIMAR  PEREZ EVARISTO</t>
  </si>
  <si>
    <t>3160436</t>
  </si>
  <si>
    <t>ARGENIS  ESPINOSA GUTIERREZ</t>
  </si>
  <si>
    <t>39672092</t>
  </si>
  <si>
    <t>1121849934</t>
  </si>
  <si>
    <t>41334583</t>
  </si>
  <si>
    <t>ELIANA YOJANA TOVAR VILLANUEVA</t>
  </si>
  <si>
    <t>32002792</t>
  </si>
  <si>
    <t>DOMINGA  ORTIZ SANCHEZ</t>
  </si>
  <si>
    <t>21116159</t>
  </si>
  <si>
    <t>JUAN  RODRIGUEZ GAITAN</t>
  </si>
  <si>
    <t>JULIO MARTIN BUSTAMANTE GRAJALES</t>
  </si>
  <si>
    <t>3297256</t>
  </si>
  <si>
    <t>ZULMA YANE VILLALBA DAZA</t>
  </si>
  <si>
    <t>41666876</t>
  </si>
  <si>
    <t>40439102</t>
  </si>
  <si>
    <t>PULIDO HURTADO MARIA SAMANTA</t>
  </si>
  <si>
    <t>39709002</t>
  </si>
  <si>
    <t>1146135249</t>
  </si>
  <si>
    <t>CECILIA  CARO ORTIZ</t>
  </si>
  <si>
    <t>79042700</t>
  </si>
  <si>
    <t>21245260</t>
  </si>
  <si>
    <t>MARGARA  CARDOZO CAMICO</t>
  </si>
  <si>
    <t>315655</t>
  </si>
  <si>
    <t>86050702</t>
  </si>
  <si>
    <t>40367894</t>
  </si>
  <si>
    <t>MARISOL  RODRIGUEZ</t>
  </si>
  <si>
    <t>41633451</t>
  </si>
  <si>
    <t>42546716</t>
  </si>
  <si>
    <t>11336254</t>
  </si>
  <si>
    <t>DEYANIRA  QUINTANA</t>
  </si>
  <si>
    <t>39613032</t>
  </si>
  <si>
    <t>JESUS GILDARDO SÁENZ RODRÍGUEZ</t>
  </si>
  <si>
    <t>1121709688</t>
  </si>
  <si>
    <t>LUIS ALEJANDRO PEÑA LOPEZ</t>
  </si>
  <si>
    <t>19017758</t>
  </si>
  <si>
    <t>JOSE  VILLAMIL PATIÑO</t>
  </si>
  <si>
    <t>JENIFER  BAYLON AGUILAR</t>
  </si>
  <si>
    <t>79926236</t>
  </si>
  <si>
    <t>1023950348</t>
  </si>
  <si>
    <t>NATY  CARIBAN LARROSA</t>
  </si>
  <si>
    <t>42548495</t>
  </si>
  <si>
    <t>AIDE EDUVIGES FERNANDEZ CEDEÑO</t>
  </si>
  <si>
    <t>800163416101966</t>
  </si>
  <si>
    <t>JULIO CESAR BARRIOS PEÑA</t>
  </si>
  <si>
    <t>8045522</t>
  </si>
  <si>
    <t>NELCY  MELENDEZ</t>
  </si>
  <si>
    <t>24116104</t>
  </si>
  <si>
    <t>37923114</t>
  </si>
  <si>
    <t>10783665</t>
  </si>
  <si>
    <t>1122506717</t>
  </si>
  <si>
    <t>ELENA  GONZALEZ</t>
  </si>
  <si>
    <t>30046304</t>
  </si>
  <si>
    <t>YHULEYVER  MOSQUERA BONILLA</t>
  </si>
  <si>
    <t>11706818</t>
  </si>
  <si>
    <t>25092497</t>
  </si>
  <si>
    <t>MAIYENS DAYANA  QUINTERO SANTIAGO</t>
  </si>
  <si>
    <t>1093758897</t>
  </si>
  <si>
    <t>ALDEMIRO  EVANGELISTA ACOSTA</t>
  </si>
  <si>
    <t>19016677</t>
  </si>
  <si>
    <t>CARRANZA IBAÑEZ JULIETA</t>
  </si>
  <si>
    <t>1073718642</t>
  </si>
  <si>
    <t>ERMINIA  ACEVEDO ESPINEL</t>
  </si>
  <si>
    <t>60307636</t>
  </si>
  <si>
    <t>JOSE HELI BUITRAGO</t>
  </si>
  <si>
    <t>2829642</t>
  </si>
  <si>
    <t>10034892</t>
  </si>
  <si>
    <t>BERTHA OLIVA BERNAL VALENCIA</t>
  </si>
  <si>
    <t>30046736</t>
  </si>
  <si>
    <t>LUZ  SIERRA</t>
  </si>
  <si>
    <t>42502522</t>
  </si>
  <si>
    <t>ROSA  RODRIGUEZ GAITAN</t>
  </si>
  <si>
    <t>ANATILDE  LOPEZ GAITAN</t>
  </si>
  <si>
    <t>42548195</t>
  </si>
  <si>
    <t>ANTONIO  ROJAS</t>
  </si>
  <si>
    <t>MARGOTH  PINO PEREZ</t>
  </si>
  <si>
    <t>31414659</t>
  </si>
  <si>
    <t>79203781</t>
  </si>
  <si>
    <t>RUBIOLA  MOSQURA</t>
  </si>
  <si>
    <t>10986709</t>
  </si>
  <si>
    <t>YULI MARIANA SANDOVAL OCHOA</t>
  </si>
  <si>
    <t>4236555</t>
  </si>
  <si>
    <t>1127386853</t>
  </si>
  <si>
    <t>CARLOS  MACHADO</t>
  </si>
  <si>
    <t>6649196</t>
  </si>
  <si>
    <t>DELIA CAROLINA  GARCIA ALVAREZ</t>
  </si>
  <si>
    <t>79428802</t>
  </si>
  <si>
    <t>OSCAR HENRY GOMEZ MUÑETON</t>
  </si>
  <si>
    <t>10777336</t>
  </si>
  <si>
    <t>98483359</t>
  </si>
  <si>
    <t>SOFIA  RESTREPO RODRIGUEZ</t>
  </si>
  <si>
    <t>42547034</t>
  </si>
  <si>
    <t>ISABEL GLADYS REYES CADENA</t>
  </si>
  <si>
    <t>17152297</t>
  </si>
  <si>
    <t>1121106617</t>
  </si>
  <si>
    <t>LUZ STELLA SIERRA PORTELA</t>
  </si>
  <si>
    <t>MELBY  TRIANA MARTINEZ</t>
  </si>
  <si>
    <t>45769656</t>
  </si>
  <si>
    <t>23430707</t>
  </si>
  <si>
    <t>53124027</t>
  </si>
  <si>
    <t>51571721</t>
  </si>
  <si>
    <t>335324</t>
  </si>
  <si>
    <t>10101721</t>
  </si>
  <si>
    <t>79303049</t>
  </si>
  <si>
    <t>FC</t>
  </si>
  <si>
    <t>.</t>
  </si>
  <si>
    <t>1121718997</t>
  </si>
  <si>
    <t>39544991</t>
  </si>
  <si>
    <t>1006769415</t>
  </si>
  <si>
    <t>15990943</t>
  </si>
  <si>
    <t>1033812825</t>
  </si>
  <si>
    <t>41785553</t>
  </si>
  <si>
    <t>24708180</t>
  </si>
  <si>
    <t>28204103</t>
  </si>
  <si>
    <t>23853714</t>
  </si>
  <si>
    <t>1002556828</t>
  </si>
  <si>
    <t>11425117</t>
  </si>
  <si>
    <t>1151446229</t>
  </si>
  <si>
    <t>T</t>
  </si>
  <si>
    <t>TRATAMIENTO MEDICO</t>
  </si>
  <si>
    <t>52830800</t>
  </si>
  <si>
    <t>30008124</t>
  </si>
  <si>
    <t>405593</t>
  </si>
  <si>
    <t>21247835</t>
  </si>
  <si>
    <t>23782563</t>
  </si>
  <si>
    <t>42545400</t>
  </si>
  <si>
    <t>52343158</t>
  </si>
  <si>
    <t>1126704516</t>
  </si>
  <si>
    <t>3287970</t>
  </si>
  <si>
    <t>42548173</t>
  </si>
  <si>
    <t>19372117</t>
  </si>
  <si>
    <t>1121716848</t>
  </si>
  <si>
    <t>41565945</t>
  </si>
  <si>
    <t>7301707</t>
  </si>
  <si>
    <t>19086411</t>
  </si>
  <si>
    <t>10778635</t>
  </si>
  <si>
    <t>13800919</t>
  </si>
  <si>
    <t>42546761</t>
  </si>
  <si>
    <t>16187412</t>
  </si>
  <si>
    <t>ANDERSON  ESTIVEN GARRIDO</t>
  </si>
  <si>
    <t>51877266</t>
  </si>
  <si>
    <t>MILTON ANDREY  TOBAR SALAZAR</t>
  </si>
  <si>
    <t>52347536</t>
  </si>
  <si>
    <t>79903008</t>
  </si>
  <si>
    <t>ALEXANDER  GONZALEZ HERNANDEZ</t>
  </si>
  <si>
    <t>4109931</t>
  </si>
  <si>
    <t>1121709689</t>
  </si>
  <si>
    <t>ROSA ALMIVIA MUÑETON RUIZ</t>
  </si>
  <si>
    <t>41538409</t>
  </si>
  <si>
    <t>42131173</t>
  </si>
  <si>
    <t>GUILLERMO  LASERNA MONROY</t>
  </si>
  <si>
    <t>313823</t>
  </si>
  <si>
    <t>14206397</t>
  </si>
  <si>
    <t>FRANCY MIREYA VANOY VACA</t>
  </si>
  <si>
    <t>11376292</t>
  </si>
  <si>
    <t>42546924</t>
  </si>
  <si>
    <t>31874143</t>
  </si>
  <si>
    <t>LUZ MARINA RODRIGUEZ TONGUINO</t>
  </si>
  <si>
    <t>19128596</t>
  </si>
  <si>
    <t>30003093</t>
  </si>
  <si>
    <t>51810470</t>
  </si>
  <si>
    <t>12221284</t>
  </si>
  <si>
    <t>LEIDY JOHANA TORRES</t>
  </si>
  <si>
    <t>41725018</t>
  </si>
  <si>
    <t>1121709613</t>
  </si>
  <si>
    <t>MILTON  CASTRO FORERO</t>
  </si>
  <si>
    <t>ARACELY  SALGADO BAYLON</t>
  </si>
  <si>
    <t>11322449</t>
  </si>
  <si>
    <t>YEINY TATIANA MEJIA RAMOS</t>
  </si>
  <si>
    <t>80202222</t>
  </si>
  <si>
    <t>1038125327</t>
  </si>
  <si>
    <t>BEATRIZ SIERRA TELLEZ</t>
  </si>
  <si>
    <t>51833872</t>
  </si>
  <si>
    <t>10949149</t>
  </si>
  <si>
    <t>35314597</t>
  </si>
  <si>
    <t>41748087</t>
  </si>
  <si>
    <t>9518444</t>
  </si>
  <si>
    <t>19056926</t>
  </si>
  <si>
    <t>MARIA MABEL ROJAS</t>
  </si>
  <si>
    <t>41316494</t>
  </si>
  <si>
    <t>21248620</t>
  </si>
  <si>
    <t>LUZ DENY MARTINEZ PINZON</t>
  </si>
  <si>
    <t>19430401</t>
  </si>
  <si>
    <t>42547042</t>
  </si>
  <si>
    <t>41769712</t>
  </si>
  <si>
    <t>NOHEMY  BARRERA ARANGUREN</t>
  </si>
  <si>
    <t>30046940</t>
  </si>
  <si>
    <t>79044762</t>
  </si>
  <si>
    <t>QUERUBIN  SUAREZ BONILLA</t>
  </si>
  <si>
    <t>10230200</t>
  </si>
  <si>
    <t>MARY  AREVALO BORDA</t>
  </si>
  <si>
    <t>42545621</t>
  </si>
  <si>
    <t>JOSE NEIL  BAUTISTA GAITAN</t>
  </si>
  <si>
    <t>MARIA AUXILIADORA BETANCOURT SANTIAGO</t>
  </si>
  <si>
    <t>1130244354</t>
  </si>
  <si>
    <t>SAUL  VACA SANCHEZ</t>
  </si>
  <si>
    <t>28723811</t>
  </si>
  <si>
    <t>19017513</t>
  </si>
  <si>
    <t>51912197</t>
  </si>
  <si>
    <t>REINEL  BERNAL VALENCIA</t>
  </si>
  <si>
    <t>51627207</t>
  </si>
  <si>
    <t>7792821</t>
  </si>
  <si>
    <t>ALEJANDRINA  MARTINEZ MARTINEZ</t>
  </si>
  <si>
    <t>42548716</t>
  </si>
  <si>
    <t>41557519</t>
  </si>
  <si>
    <t>YEISON YILMAR MIRABAL PEREZ</t>
  </si>
  <si>
    <t>52849041</t>
  </si>
  <si>
    <t>1121715013</t>
  </si>
  <si>
    <t>42545857</t>
  </si>
  <si>
    <t>GUILLERMO NICANOR SOUZA CARDOZO</t>
  </si>
  <si>
    <t>6653216</t>
  </si>
  <si>
    <t>VICENTE  SUAREZ MANCERA</t>
  </si>
  <si>
    <t>51719970</t>
  </si>
  <si>
    <t>19015496</t>
  </si>
  <si>
    <t>51781206</t>
  </si>
  <si>
    <t>19267727</t>
  </si>
  <si>
    <t>40050560</t>
  </si>
  <si>
    <t>51783154</t>
  </si>
  <si>
    <t>17157926</t>
  </si>
  <si>
    <t>24249897</t>
  </si>
  <si>
    <t>LINA MARIA PAUL CADENA</t>
  </si>
  <si>
    <t>42547282</t>
  </si>
  <si>
    <t>10123683</t>
  </si>
  <si>
    <t>26404536</t>
  </si>
  <si>
    <t>7213580</t>
  </si>
  <si>
    <t>53134134</t>
  </si>
  <si>
    <t>EMILIO  MEDINA SAENZ</t>
  </si>
  <si>
    <t>10735298</t>
  </si>
  <si>
    <t>19015656</t>
  </si>
  <si>
    <t>23533291</t>
  </si>
  <si>
    <t>41369705</t>
  </si>
  <si>
    <t>OSCAR HENRY MUÑETON GOMEZ</t>
  </si>
  <si>
    <t>41496495</t>
  </si>
  <si>
    <t>PABLO EMILIO MEDINA</t>
  </si>
  <si>
    <t>3298434</t>
  </si>
  <si>
    <t>80878082</t>
  </si>
  <si>
    <t>RAFAEL JOSE  NOSSA</t>
  </si>
  <si>
    <t>1072744318</t>
  </si>
  <si>
    <t>28229091</t>
  </si>
  <si>
    <t>LUZ NELLY AGUIRRE GOMEZ</t>
  </si>
  <si>
    <t>79983151</t>
  </si>
  <si>
    <t>51734504</t>
  </si>
  <si>
    <t>51810705</t>
  </si>
  <si>
    <t>10255260</t>
  </si>
  <si>
    <t>HENRY RESTREPO  BALLESTEROS</t>
  </si>
  <si>
    <t>41579026</t>
  </si>
  <si>
    <t>10011813</t>
  </si>
  <si>
    <t>ELIAS  MORENO</t>
  </si>
  <si>
    <t>19016192</t>
  </si>
  <si>
    <t>ALEXANDER AGMET  RONDON RENTERIA</t>
  </si>
  <si>
    <t>23253196</t>
  </si>
  <si>
    <t>79820283</t>
  </si>
  <si>
    <t>HERLENY  FRANCCO PARRA</t>
  </si>
  <si>
    <t>19165091</t>
  </si>
  <si>
    <t>1121707291</t>
  </si>
  <si>
    <t>10238876</t>
  </si>
  <si>
    <t>HUBER  RODALLEGA MONDRAGON</t>
  </si>
  <si>
    <t>41642893</t>
  </si>
  <si>
    <t>6167709</t>
  </si>
  <si>
    <t>ANTONIO  CRUZ GALEANO</t>
  </si>
  <si>
    <t>11221269</t>
  </si>
  <si>
    <t>19118105</t>
  </si>
  <si>
    <t>28513140</t>
  </si>
  <si>
    <t>11405551</t>
  </si>
  <si>
    <t>52148876</t>
  </si>
  <si>
    <t>37802167</t>
  </si>
  <si>
    <t>17120163</t>
  </si>
  <si>
    <t>HAIDER  GONZALEZ PORRAS</t>
  </si>
  <si>
    <t>1006769498</t>
  </si>
  <si>
    <t>41554147</t>
  </si>
  <si>
    <t>79137631</t>
  </si>
  <si>
    <t>41446765</t>
  </si>
  <si>
    <t>10160895</t>
  </si>
  <si>
    <t>MARYI YULIANA BERNAL GONZALEZ</t>
  </si>
  <si>
    <t>1121712313</t>
  </si>
  <si>
    <t>4264891</t>
  </si>
  <si>
    <t>20280991</t>
  </si>
  <si>
    <t>20316915</t>
  </si>
  <si>
    <t>MARIA CAMILA GOMEZ EVARISTO</t>
  </si>
  <si>
    <t>17042861</t>
  </si>
  <si>
    <t>1121708443</t>
  </si>
  <si>
    <t>SEBASTIAN  MARTINEZ NIETO</t>
  </si>
  <si>
    <t>1056994511</t>
  </si>
  <si>
    <t>20979539</t>
  </si>
  <si>
    <t>RODRIGO NAIN AVILA</t>
  </si>
  <si>
    <t>3026481</t>
  </si>
  <si>
    <t>10306048</t>
  </si>
  <si>
    <t>39618465</t>
  </si>
  <si>
    <t>10023935</t>
  </si>
  <si>
    <t>41568651</t>
  </si>
  <si>
    <t>EDIER  ARIAS SUCERQUIA</t>
  </si>
  <si>
    <t>1121716931</t>
  </si>
  <si>
    <t>963636</t>
  </si>
  <si>
    <t>NESTOR JULIO  RUEDA</t>
  </si>
  <si>
    <t>5567633</t>
  </si>
  <si>
    <t>4153082</t>
  </si>
  <si>
    <t>19072407</t>
  </si>
  <si>
    <t>JESUS Q FAVID ROJAS</t>
  </si>
  <si>
    <t>ANGY NURY BETANCOURT LEON</t>
  </si>
  <si>
    <t>10324928</t>
  </si>
  <si>
    <t>1121713398</t>
  </si>
  <si>
    <t>LAURIE XIMENA PIÑEROS GOMEZ</t>
  </si>
  <si>
    <t>1121718930</t>
  </si>
  <si>
    <t>93356999</t>
  </si>
  <si>
    <t>ANA  RAMIREZ GAITAN</t>
  </si>
  <si>
    <t>51812961</t>
  </si>
  <si>
    <t>7167894</t>
  </si>
  <si>
    <t>41735554</t>
  </si>
  <si>
    <t>MARIA CAMILA MEDINA HERNANDEZ</t>
  </si>
  <si>
    <t>453817</t>
  </si>
  <si>
    <t>1013029483</t>
  </si>
  <si>
    <t>JESUS FAVID ROJAS</t>
  </si>
  <si>
    <t>17351956</t>
  </si>
  <si>
    <t>17323921</t>
  </si>
  <si>
    <t>52012145</t>
  </si>
  <si>
    <t>19131810</t>
  </si>
  <si>
    <t>DIANA  AGUILAR</t>
  </si>
  <si>
    <t>4045213</t>
  </si>
  <si>
    <t>1121709592</t>
  </si>
  <si>
    <t>51738208</t>
  </si>
  <si>
    <t>LUIS ANDRES GAITAN GAITAN</t>
  </si>
  <si>
    <t>20522810</t>
  </si>
  <si>
    <t>1121722251</t>
  </si>
  <si>
    <t>28031462</t>
  </si>
  <si>
    <t>10311683</t>
  </si>
  <si>
    <t>D</t>
  </si>
  <si>
    <t>NO SALUD-OTROS SERVICIOS</t>
  </si>
  <si>
    <t>MELITZA AMPARO PINEDA</t>
  </si>
  <si>
    <t>5788818</t>
  </si>
  <si>
    <t>60294298</t>
  </si>
  <si>
    <t>CAROLAENS  PARRA</t>
  </si>
  <si>
    <t>41708543</t>
  </si>
  <si>
    <t>1172464603</t>
  </si>
  <si>
    <t>NUVIA MARGARITA  LOPEZ SOUZA</t>
  </si>
  <si>
    <t>2929722</t>
  </si>
  <si>
    <t>42546351</t>
  </si>
  <si>
    <t>ZAYRA VALENTINA RODRIGUEZ GOMEZ</t>
  </si>
  <si>
    <t>80172848</t>
  </si>
  <si>
    <t>1121715684</t>
  </si>
  <si>
    <t>EDUARDO JAIME  HAMBURGER TAPIA</t>
  </si>
  <si>
    <t>28678419</t>
  </si>
  <si>
    <t>9131875</t>
  </si>
  <si>
    <t>OMAR  MENDOZA</t>
  </si>
  <si>
    <t>7230270</t>
  </si>
  <si>
    <t>10036986</t>
  </si>
  <si>
    <t>23741210</t>
  </si>
  <si>
    <t>JEFFERSON DARWIN  RAMOS CONTRERAS</t>
  </si>
  <si>
    <t>1121718677</t>
  </si>
  <si>
    <t>9513116</t>
  </si>
  <si>
    <t>NAYDER  FOSECA</t>
  </si>
  <si>
    <t>1121712891</t>
  </si>
  <si>
    <t>BERNARDA  FORERO GUZMAN</t>
  </si>
  <si>
    <t>19103010</t>
  </si>
  <si>
    <t>21245584</t>
  </si>
  <si>
    <t>41535214</t>
  </si>
  <si>
    <t>JUAN  CIPRIANO</t>
  </si>
  <si>
    <t>NINI YOHANA ORDOÑEZ PINTO</t>
  </si>
  <si>
    <t>20822805</t>
  </si>
  <si>
    <t>1121708906</t>
  </si>
  <si>
    <t>79106296</t>
  </si>
  <si>
    <t>DIANA MARITZA  DASILVA BERNAL</t>
  </si>
  <si>
    <t>17057031</t>
  </si>
  <si>
    <t>1006768999</t>
  </si>
  <si>
    <t>40384705</t>
  </si>
  <si>
    <t>LUZ NAYIVE DIAZ RODRIGUEZ</t>
  </si>
  <si>
    <t>1172464344</t>
  </si>
  <si>
    <t>JAIRO  CAMICO GONZALEZ</t>
  </si>
  <si>
    <t>39664728</t>
  </si>
  <si>
    <t>17170753</t>
  </si>
  <si>
    <t>CA RLOS  MACHADO</t>
  </si>
  <si>
    <t>SILVIA DEL CARMEN LOPEZ DE CAMACHO</t>
  </si>
  <si>
    <t>10693064</t>
  </si>
  <si>
    <t>841734802111973</t>
  </si>
  <si>
    <t>79562704</t>
  </si>
  <si>
    <t>70109688</t>
  </si>
  <si>
    <t>41571663</t>
  </si>
  <si>
    <t>MONICA  ACOSTA</t>
  </si>
  <si>
    <t>1121711380</t>
  </si>
  <si>
    <t>NANCY MARGOT RODRIGUEZ ORTIZ</t>
  </si>
  <si>
    <t>40205524</t>
  </si>
  <si>
    <t>20351517</t>
  </si>
  <si>
    <t>41732846</t>
  </si>
  <si>
    <t>79373221</t>
  </si>
  <si>
    <t>60436617</t>
  </si>
  <si>
    <t>REINEL ALEJANDRO CHIPIAJE</t>
  </si>
  <si>
    <t>1121722630</t>
  </si>
  <si>
    <t>51869162</t>
  </si>
  <si>
    <t>51674103</t>
  </si>
  <si>
    <t>ADRIAN MATIAS  FLOREZ GARCIA</t>
  </si>
  <si>
    <t>1121721407</t>
  </si>
  <si>
    <t>NESTOR  RUEDA</t>
  </si>
  <si>
    <t>20982115</t>
  </si>
  <si>
    <t>IAN EMMANUEL PADILLA CARRERO</t>
  </si>
  <si>
    <t>1013279365</t>
  </si>
  <si>
    <t>10689260</t>
  </si>
  <si>
    <t>23559719</t>
  </si>
  <si>
    <t>10191030</t>
  </si>
  <si>
    <t>79309268</t>
  </si>
  <si>
    <t>10323988</t>
  </si>
  <si>
    <t>JAIRO FERNEY MARTINEZ</t>
  </si>
  <si>
    <t>11217110271</t>
  </si>
  <si>
    <t>CARLOS ANDRES SILVA LADINO</t>
  </si>
  <si>
    <t>11053054</t>
  </si>
  <si>
    <t>1121711693</t>
  </si>
  <si>
    <t>19337391</t>
  </si>
  <si>
    <t>79600657</t>
  </si>
  <si>
    <t>JEFFERSON DARWIN RAMOS CONTRERAS</t>
  </si>
  <si>
    <t>17136001</t>
  </si>
  <si>
    <t>10136325</t>
  </si>
  <si>
    <t>JAIRO  MARTINEZ YURI YURI</t>
  </si>
  <si>
    <t>19190308</t>
  </si>
  <si>
    <t>1121711292</t>
  </si>
  <si>
    <t>4170520</t>
  </si>
  <si>
    <t>OTILIA  LONDOÑO MARTINEZ</t>
  </si>
  <si>
    <t>29805776</t>
  </si>
  <si>
    <t>WILINTON  VALBUENA ZAPATA</t>
  </si>
  <si>
    <t>19000744</t>
  </si>
  <si>
    <t>KELLY VANESSA MARTINEZ TOVAR</t>
  </si>
  <si>
    <t>1121861690</t>
  </si>
  <si>
    <t>INOCENCIO  PIÑA</t>
  </si>
  <si>
    <t>11063327</t>
  </si>
  <si>
    <t>6825028</t>
  </si>
  <si>
    <t>23267815</t>
  </si>
  <si>
    <t>MARGARITA AGAPITO CUICHE</t>
  </si>
  <si>
    <t>1121709149</t>
  </si>
  <si>
    <t>MARTHA  ROA MARCHENA</t>
  </si>
  <si>
    <t>51854452</t>
  </si>
  <si>
    <t>1121712901</t>
  </si>
  <si>
    <t>19306515</t>
  </si>
  <si>
    <t>26601474</t>
  </si>
  <si>
    <t>35462488</t>
  </si>
  <si>
    <t>31902101</t>
  </si>
  <si>
    <t>64479863</t>
  </si>
  <si>
    <t>52901338</t>
  </si>
  <si>
    <t>52979384</t>
  </si>
  <si>
    <t>19277711</t>
  </si>
  <si>
    <t>28869460</t>
  </si>
  <si>
    <t>10748283</t>
  </si>
  <si>
    <t>19133594</t>
  </si>
  <si>
    <t>PEDRO JUNIOR JIMENEZ CARRASQUEL</t>
  </si>
  <si>
    <t>39818910</t>
  </si>
  <si>
    <t>835119218121990</t>
  </si>
  <si>
    <t>SERGIO ANDERSON RAMIREZ GONZALEZ</t>
  </si>
  <si>
    <t>1006769224</t>
  </si>
  <si>
    <t>12325905</t>
  </si>
  <si>
    <t>41362285</t>
  </si>
  <si>
    <t>37216944</t>
  </si>
  <si>
    <t>ANA ROSA SILVA CAMACHO</t>
  </si>
  <si>
    <t>41697683</t>
  </si>
  <si>
    <t>42084484</t>
  </si>
  <si>
    <t>51943926</t>
  </si>
  <si>
    <t>41472957</t>
  </si>
  <si>
    <t>17085652</t>
  </si>
  <si>
    <t>11217186</t>
  </si>
  <si>
    <t>35467580</t>
  </si>
  <si>
    <t>JOSE ANTONIO RIVERA</t>
  </si>
  <si>
    <t>5551637</t>
  </si>
  <si>
    <t>51706148</t>
  </si>
  <si>
    <t>JAIME  MEDINA AGAPITO</t>
  </si>
  <si>
    <t>2934213</t>
  </si>
  <si>
    <t>80416109</t>
  </si>
  <si>
    <t>RAFAEL JOSE NOSSA</t>
  </si>
  <si>
    <t>10962225</t>
  </si>
  <si>
    <t>65789632</t>
  </si>
  <si>
    <t>CRISANTO  GARCIA</t>
  </si>
  <si>
    <t>79940700</t>
  </si>
  <si>
    <t>1193604191</t>
  </si>
  <si>
    <t>19237352</t>
  </si>
  <si>
    <t>ELIAS  RODRIGUEZ VALENCIA</t>
  </si>
  <si>
    <t>51618330</t>
  </si>
  <si>
    <t>20582217</t>
  </si>
  <si>
    <t>20315512</t>
  </si>
  <si>
    <t>51847446</t>
  </si>
  <si>
    <t>10474581</t>
  </si>
  <si>
    <t>25158103</t>
  </si>
  <si>
    <t>25140822</t>
  </si>
  <si>
    <t>20789446</t>
  </si>
  <si>
    <t>10504295</t>
  </si>
  <si>
    <t>10729617</t>
  </si>
  <si>
    <t>79792040</t>
  </si>
  <si>
    <t>LUZ ESPERANZA CRUZ</t>
  </si>
  <si>
    <t>42545311</t>
  </si>
  <si>
    <t>55066256</t>
  </si>
  <si>
    <t>HIJA DE YULEMI  RIVERA GAITAN</t>
  </si>
  <si>
    <t>19407626</t>
  </si>
  <si>
    <t>41372372</t>
  </si>
  <si>
    <t>51697146</t>
  </si>
  <si>
    <t>39644743</t>
  </si>
  <si>
    <t>10496355</t>
  </si>
  <si>
    <t>19138178</t>
  </si>
  <si>
    <t>4947026</t>
  </si>
  <si>
    <t>FR</t>
  </si>
  <si>
    <t>11935132</t>
  </si>
  <si>
    <t>1193513205</t>
  </si>
  <si>
    <t>12909554</t>
  </si>
  <si>
    <t>55229852</t>
  </si>
  <si>
    <t>7232166</t>
  </si>
  <si>
    <t>14276392</t>
  </si>
  <si>
    <t>3299189</t>
  </si>
  <si>
    <t>19410153</t>
  </si>
  <si>
    <t>86057786</t>
  </si>
  <si>
    <t>23775960</t>
  </si>
  <si>
    <t>28306480</t>
  </si>
  <si>
    <t>10971627</t>
  </si>
  <si>
    <t>1097162765</t>
  </si>
  <si>
    <t>11724648</t>
  </si>
  <si>
    <t>1172464887</t>
  </si>
  <si>
    <t>HIJO ROSIMAR CORDERO YURI</t>
  </si>
  <si>
    <t>15585141</t>
  </si>
  <si>
    <t>155851414</t>
  </si>
  <si>
    <t>ALEXANDER GONZALEZ HERNANDEZ</t>
  </si>
  <si>
    <t>NELCY MELENDEZ</t>
  </si>
  <si>
    <t>HIJO YERIS VANESA YOSUINO CAMICO</t>
  </si>
  <si>
    <t>14790081</t>
  </si>
  <si>
    <t>147900801</t>
  </si>
  <si>
    <t>HIJA DE YEIDI ARGENIS PIÑEROS VALENCIA</t>
  </si>
  <si>
    <t>14790169</t>
  </si>
  <si>
    <t>147901699</t>
  </si>
  <si>
    <t>91517796</t>
  </si>
  <si>
    <t>FQ</t>
  </si>
  <si>
    <t>11217180</t>
  </si>
  <si>
    <t>1121718059</t>
  </si>
  <si>
    <t>VICTOR HUGO QUEVEDO OCHOA</t>
  </si>
  <si>
    <t>11217209</t>
  </si>
  <si>
    <t>1121720942</t>
  </si>
  <si>
    <t>10727443</t>
  </si>
  <si>
    <t>YHULEYVER MOSQUERA BONILLA</t>
  </si>
  <si>
    <t>FY</t>
  </si>
  <si>
    <t>O</t>
  </si>
  <si>
    <t>JUNIOR ANDRES MIRALBA ACOSTA</t>
  </si>
  <si>
    <t>36</t>
  </si>
  <si>
    <t>RA</t>
  </si>
  <si>
    <t>P</t>
  </si>
  <si>
    <t>777</t>
  </si>
  <si>
    <t>SOCIEDAD DE CIRUGIA</t>
  </si>
  <si>
    <t>8999990174</t>
  </si>
  <si>
    <t>GCAMILA</t>
  </si>
  <si>
    <t>SALDO 81065191860 MARGARITA MOGOLLON</t>
  </si>
  <si>
    <t>8106520011</t>
  </si>
  <si>
    <t>1904754834</t>
  </si>
  <si>
    <t>4131319245</t>
  </si>
  <si>
    <t>6415094</t>
  </si>
  <si>
    <t>54001032219 ESTEFANI VALENCIA</t>
  </si>
  <si>
    <t>1904765015</t>
  </si>
  <si>
    <t>5051934820</t>
  </si>
  <si>
    <t>6465545</t>
  </si>
  <si>
    <t>15-earias Eurek</t>
  </si>
  <si>
    <t>25754139925 MIGUEL CASTILLO</t>
  </si>
  <si>
    <t>1904766646</t>
  </si>
  <si>
    <t>4131453309</t>
  </si>
  <si>
    <t>6458107</t>
  </si>
  <si>
    <t>68773251781 ANA MORENO</t>
  </si>
  <si>
    <t>1904698367</t>
  </si>
  <si>
    <t>4131449528</t>
  </si>
  <si>
    <t>6454131</t>
  </si>
  <si>
    <t>68245104725 JOSE GONZALEZ</t>
  </si>
  <si>
    <t>1904760155</t>
  </si>
  <si>
    <t>4131359040</t>
  </si>
  <si>
    <t>6458849</t>
  </si>
  <si>
    <t>76001429024 GREICY HURTADO</t>
  </si>
  <si>
    <t>1904659531</t>
  </si>
  <si>
    <t>3041431141</t>
  </si>
  <si>
    <t>6414778</t>
  </si>
  <si>
    <t>08638600652 LEILIN CASTILLO</t>
  </si>
  <si>
    <t>1904808081</t>
  </si>
  <si>
    <t>6465199</t>
  </si>
  <si>
    <t>Acreedor</t>
  </si>
  <si>
    <t>Clave referencia 3</t>
  </si>
  <si>
    <t>Clave referencia 1</t>
  </si>
  <si>
    <t>GLOSA INICIAL GL-942323118838</t>
  </si>
  <si>
    <t>1903450159</t>
  </si>
  <si>
    <t>2205200201</t>
  </si>
  <si>
    <t>9140811266</t>
  </si>
  <si>
    <t>6242916</t>
  </si>
  <si>
    <t>GLOSA INICIAL GL-942323118837</t>
  </si>
  <si>
    <t>1903450149</t>
  </si>
  <si>
    <t>6240424</t>
  </si>
  <si>
    <t>GLOSA INICIAL GL-942323118640</t>
  </si>
  <si>
    <t>1903450113</t>
  </si>
  <si>
    <t>9140806067</t>
  </si>
  <si>
    <t>6165422</t>
  </si>
  <si>
    <t>GLOSA INICIAL GL-942323118565</t>
  </si>
  <si>
    <t>1903450093</t>
  </si>
  <si>
    <t>9110908734</t>
  </si>
  <si>
    <t>6217684</t>
  </si>
  <si>
    <t>GLOSA INICIAL GL-942323118557</t>
  </si>
  <si>
    <t>1903450065</t>
  </si>
  <si>
    <t>6211256</t>
  </si>
  <si>
    <t>GLOSA INICIAL GL-942323118749</t>
  </si>
  <si>
    <t>1903450053</t>
  </si>
  <si>
    <t>6210902</t>
  </si>
  <si>
    <t>GLOSA INICIAL GL-942323118566</t>
  </si>
  <si>
    <t>1903450042</t>
  </si>
  <si>
    <t>6208325</t>
  </si>
  <si>
    <t>GLOSA INICIAL GL-942323118559</t>
  </si>
  <si>
    <t>1903450025</t>
  </si>
  <si>
    <t>6206602</t>
  </si>
  <si>
    <t>GLOSA INICIAL GL-942323118771</t>
  </si>
  <si>
    <t>1903450002</t>
  </si>
  <si>
    <t>6203797</t>
  </si>
  <si>
    <t>GLOSA INICIAL GL-942323118679</t>
  </si>
  <si>
    <t>1903449991</t>
  </si>
  <si>
    <t>6202847</t>
  </si>
  <si>
    <t>GLOSA INICIAL GL-942323118560</t>
  </si>
  <si>
    <t>1903449973</t>
  </si>
  <si>
    <t>6201191</t>
  </si>
  <si>
    <t>GLOSA INICIAL GL-0551039855</t>
  </si>
  <si>
    <t>2575419021</t>
  </si>
  <si>
    <t>1903449267</t>
  </si>
  <si>
    <t>9110901885</t>
  </si>
  <si>
    <t>6248855</t>
  </si>
  <si>
    <t>GLOSA INICIAL GL-812323118495</t>
  </si>
  <si>
    <t>1903449929</t>
  </si>
  <si>
    <t>9110859475</t>
  </si>
  <si>
    <t>6244511</t>
  </si>
  <si>
    <t>GLOSA INICIAL GL-942323118517</t>
  </si>
  <si>
    <t>1903449854</t>
  </si>
  <si>
    <t>9110852856</t>
  </si>
  <si>
    <t>6247189</t>
  </si>
  <si>
    <t>GLOSA INICIAL GL-942323118509</t>
  </si>
  <si>
    <t>1903449815</t>
  </si>
  <si>
    <t>6240920</t>
  </si>
  <si>
    <t>GLOSA INICIAL GL-942323118770</t>
  </si>
  <si>
    <t>1903449789</t>
  </si>
  <si>
    <t>9110847214</t>
  </si>
  <si>
    <t>6253652</t>
  </si>
  <si>
    <t>GLOSA INICIAL GL-942323118810</t>
  </si>
  <si>
    <t>1903449759</t>
  </si>
  <si>
    <t>6246306</t>
  </si>
  <si>
    <t>GLOSA INICIAL GL-942323118780</t>
  </si>
  <si>
    <t>1903449730</t>
  </si>
  <si>
    <t>6244353</t>
  </si>
  <si>
    <t>GLOSA INICIAL GL-942323118487</t>
  </si>
  <si>
    <t>1903449659</t>
  </si>
  <si>
    <t>9110843083</t>
  </si>
  <si>
    <t>6233408</t>
  </si>
  <si>
    <t>GLOSA INICIAL GL-942323118469</t>
  </si>
  <si>
    <t>1903449629</t>
  </si>
  <si>
    <t>6204339</t>
  </si>
  <si>
    <t>GLOSA INICIAL GL-942323118537</t>
  </si>
  <si>
    <t>1903449608</t>
  </si>
  <si>
    <t>9110835152</t>
  </si>
  <si>
    <t>6223093</t>
  </si>
  <si>
    <t>GLOSA INICIAL GL-942323118536</t>
  </si>
  <si>
    <t>1903449581</t>
  </si>
  <si>
    <t>6219895</t>
  </si>
  <si>
    <t>GLOSA INICIAL GL-942323118535</t>
  </si>
  <si>
    <t>1903449534</t>
  </si>
  <si>
    <t>6210160</t>
  </si>
  <si>
    <t>GLOSA INICIAL GL-942323118518</t>
  </si>
  <si>
    <t>1903449455</t>
  </si>
  <si>
    <t>6198314</t>
  </si>
  <si>
    <t>GLOSA INICIAL GL-942323118554</t>
  </si>
  <si>
    <t>1903449409</t>
  </si>
  <si>
    <t>9110822631</t>
  </si>
  <si>
    <t>6253685</t>
  </si>
  <si>
    <t>GLOSA INICIAL GL-942323118556</t>
  </si>
  <si>
    <t>1903449399</t>
  </si>
  <si>
    <t>6251849</t>
  </si>
  <si>
    <t>GLOSA INICIAL GL-942323118538</t>
  </si>
  <si>
    <t>1903449377</t>
  </si>
  <si>
    <t>6239169</t>
  </si>
  <si>
    <t>GLOSA INICIAL GL-682173398155</t>
  </si>
  <si>
    <t>6832017011</t>
  </si>
  <si>
    <t>1903282136</t>
  </si>
  <si>
    <t>8200830178</t>
  </si>
  <si>
    <t>6211720</t>
  </si>
  <si>
    <t>PERSISTE GLOS GL-942323117684 26/11/2019 C</t>
  </si>
  <si>
    <t>105197911</t>
  </si>
  <si>
    <t>7180922594</t>
  </si>
  <si>
    <t>6184552</t>
  </si>
  <si>
    <t>PERSISTE GLOS GL-152323116874 26/11/2019 C</t>
  </si>
  <si>
    <t>105197917</t>
  </si>
  <si>
    <t>2205200101</t>
  </si>
  <si>
    <t>6181019308</t>
  </si>
  <si>
    <t>6061569</t>
  </si>
  <si>
    <t>GLOSA INICIAL GL-94065379043</t>
  </si>
  <si>
    <t>1904005367</t>
  </si>
  <si>
    <t>6180959541</t>
  </si>
  <si>
    <t>6021337</t>
  </si>
  <si>
    <t>PERSISTE GLOS GL-942323116894 26/11/2019 C</t>
  </si>
  <si>
    <t>105197914</t>
  </si>
  <si>
    <t>6180953707</t>
  </si>
  <si>
    <t>6133169</t>
  </si>
  <si>
    <t>PERSISTE GLOS GL-942323116884 26/11/2019 C</t>
  </si>
  <si>
    <t>105197912</t>
  </si>
  <si>
    <t>6180920640</t>
  </si>
  <si>
    <t>6000264</t>
  </si>
  <si>
    <t>PERSISTE GLOS GL-942323116892 26/11/2019 C</t>
  </si>
  <si>
    <t>1904006003</t>
  </si>
  <si>
    <t>6180854492</t>
  </si>
  <si>
    <t>6137251</t>
  </si>
  <si>
    <t>PERSISTE GLOS GL-942323116787 26/11/2019 C</t>
  </si>
  <si>
    <t>105197920</t>
  </si>
  <si>
    <t>6180851211</t>
  </si>
  <si>
    <t>6137073</t>
  </si>
  <si>
    <t>PERSISTE GLOS GL-942323116811 26/11/2019 C</t>
  </si>
  <si>
    <t>105197915</t>
  </si>
  <si>
    <t>6140419</t>
  </si>
  <si>
    <t>PERSISTE GLOS GL-942323116601 29/11/2019 C</t>
  </si>
  <si>
    <t>105197913</t>
  </si>
  <si>
    <t>6074579</t>
  </si>
  <si>
    <t>PERSISTE GLOS GL-942323116718 26/11/2019 C</t>
  </si>
  <si>
    <t>105197910</t>
  </si>
  <si>
    <t>6146624</t>
  </si>
  <si>
    <t>GLOSA INICIAL GL-942323114520</t>
  </si>
  <si>
    <t>1902712119</t>
  </si>
  <si>
    <t>5020858414</t>
  </si>
  <si>
    <t>6097519</t>
  </si>
  <si>
    <t>GLOSA INICIAL GL-942323114517</t>
  </si>
  <si>
    <t>1902712112</t>
  </si>
  <si>
    <t>6095818</t>
  </si>
  <si>
    <t>GLOSA INICIAL GL-689251638566</t>
  </si>
  <si>
    <t>GLOSA INICIAL GL-94928053223</t>
  </si>
  <si>
    <t>9400120011</t>
  </si>
  <si>
    <t>1904764415</t>
  </si>
  <si>
    <t>3041440483</t>
  </si>
  <si>
    <t>6428580</t>
  </si>
  <si>
    <t>GLOSA INICIAL GL-94928053222</t>
  </si>
  <si>
    <t>1904764390</t>
  </si>
  <si>
    <t>6423291</t>
  </si>
  <si>
    <t>GLOSA INICIAL GL-94928053221</t>
  </si>
  <si>
    <t>1904764386</t>
  </si>
  <si>
    <t>6420767</t>
  </si>
  <si>
    <t>GLOSA INICIAL GL-94928053323</t>
  </si>
  <si>
    <t>1904764384</t>
  </si>
  <si>
    <t>6417192</t>
  </si>
  <si>
    <t>GLOSA INICIAL GL-94319312769</t>
  </si>
  <si>
    <t>9400020011</t>
  </si>
  <si>
    <t>1904764367</t>
  </si>
  <si>
    <t>6423214</t>
  </si>
  <si>
    <t>GLOSA INICIAL GL-94319312768</t>
  </si>
  <si>
    <t>1904764363</t>
  </si>
  <si>
    <t>6416800</t>
  </si>
  <si>
    <t>GLOSA INICIAL GL-94319312770</t>
  </si>
  <si>
    <t>1904764356</t>
  </si>
  <si>
    <t>6419254</t>
  </si>
  <si>
    <t>GLOSA INICIAL GL-94319312772</t>
  </si>
  <si>
    <t>1904807221</t>
  </si>
  <si>
    <t>3040956608</t>
  </si>
  <si>
    <t>6429740</t>
  </si>
  <si>
    <t>GLOSA INICIAL GL-9455555562315438</t>
  </si>
  <si>
    <t>1904740636</t>
  </si>
  <si>
    <t>2060839641</t>
  </si>
  <si>
    <t>6393242</t>
  </si>
  <si>
    <t>GLOSA INICIAL GL-9455555562315437</t>
  </si>
  <si>
    <t>1904740632</t>
  </si>
  <si>
    <t>6392996</t>
  </si>
  <si>
    <t>GLOSA INICIAL GL-9455555562315436</t>
  </si>
  <si>
    <t>1904740613</t>
  </si>
  <si>
    <t>6391210</t>
  </si>
  <si>
    <t>GLOSA INICIAL GL-9455555562315435</t>
  </si>
  <si>
    <t>1904740598</t>
  </si>
  <si>
    <t>6390628</t>
  </si>
  <si>
    <t>GLOSA INICIAL GL-9455555562315502</t>
  </si>
  <si>
    <t>1904740590</t>
  </si>
  <si>
    <t>6390501</t>
  </si>
  <si>
    <t>GLOSA INICIAL GL-9455555562315434</t>
  </si>
  <si>
    <t>1904740579</t>
  </si>
  <si>
    <t>6389531</t>
  </si>
  <si>
    <t>GLOSA INICIAL GL-9455555562315433</t>
  </si>
  <si>
    <t>1904740551</t>
  </si>
  <si>
    <t>6389523</t>
  </si>
  <si>
    <t>GLOSA INICIAL GL-9455555562315419</t>
  </si>
  <si>
    <t>1904740541</t>
  </si>
  <si>
    <t>6389128</t>
  </si>
  <si>
    <t>GLOSA INICIAL GL-9455555562315403</t>
  </si>
  <si>
    <t>1904740491</t>
  </si>
  <si>
    <t>6388677</t>
  </si>
  <si>
    <t>GLOSA INICIAL GL-9455555562315404</t>
  </si>
  <si>
    <t>1904740485</t>
  </si>
  <si>
    <t>6387967</t>
  </si>
  <si>
    <t>GLOSA INICIAL GL-9455555562315439</t>
  </si>
  <si>
    <t>1904740474</t>
  </si>
  <si>
    <t>6387566</t>
  </si>
  <si>
    <t>GLOSA INICIAL GL-9455555562315395</t>
  </si>
  <si>
    <t>1904740446</t>
  </si>
  <si>
    <t>6387369</t>
  </si>
  <si>
    <t>GLOSA INICIAL GL-9455555562315484</t>
  </si>
  <si>
    <t>1904740417</t>
  </si>
  <si>
    <t>2060832817</t>
  </si>
  <si>
    <t>6401802</t>
  </si>
  <si>
    <t>GLOSA INICIAL GL-9455555562315474</t>
  </si>
  <si>
    <t>1904740398</t>
  </si>
  <si>
    <t>6398143</t>
  </si>
  <si>
    <t>GLOSA INICIAL GL-9455555562315504</t>
  </si>
  <si>
    <t>1904740393</t>
  </si>
  <si>
    <t>6351143</t>
  </si>
  <si>
    <t>GLOSA INICIAL GL-9455555562315451</t>
  </si>
  <si>
    <t>1904740373</t>
  </si>
  <si>
    <t>2060824846</t>
  </si>
  <si>
    <t>6400299</t>
  </si>
  <si>
    <t>GLOSA INICIAL GL-9455555562315440</t>
  </si>
  <si>
    <t>1904740362</t>
  </si>
  <si>
    <t>6400292</t>
  </si>
  <si>
    <t>GLOSA INICIAL GL-9455555562315486</t>
  </si>
  <si>
    <t>1904740337</t>
  </si>
  <si>
    <t>6399743</t>
  </si>
  <si>
    <t>GLOSA INICIAL GL-9455555562315485</t>
  </si>
  <si>
    <t>1904740325</t>
  </si>
  <si>
    <t>6399133</t>
  </si>
  <si>
    <t>GLOSA INICIAL GL-9455555562315460</t>
  </si>
  <si>
    <t>1904740148</t>
  </si>
  <si>
    <t>6397956</t>
  </si>
  <si>
    <t>GLOSA INICIAL GL-9455555562315459</t>
  </si>
  <si>
    <t>1904740139</t>
  </si>
  <si>
    <t>6397012</t>
  </si>
  <si>
    <t>GLOSA INICIAL GL-9455555562315458</t>
  </si>
  <si>
    <t>1904740125</t>
  </si>
  <si>
    <t>6396457</t>
  </si>
  <si>
    <t>GLOSA INICIAL GL-9455555562315456</t>
  </si>
  <si>
    <t>1904740105</t>
  </si>
  <si>
    <t>6396019</t>
  </si>
  <si>
    <t>GLOSA INICIAL GL-9455555562315455</t>
  </si>
  <si>
    <t>1904740094</t>
  </si>
  <si>
    <t>6395810</t>
  </si>
  <si>
    <t>GLOSA INICIAL GL-9455555562315490</t>
  </si>
  <si>
    <t>1904739990</t>
  </si>
  <si>
    <t>6395572</t>
  </si>
  <si>
    <t>GLOSA INICIAL GL-9455555562315454</t>
  </si>
  <si>
    <t>1904739979</t>
  </si>
  <si>
    <t>6393658</t>
  </si>
  <si>
    <t>GLOSA INICIAL GL-81319312734</t>
  </si>
  <si>
    <t>1904739973</t>
  </si>
  <si>
    <t>6393219</t>
  </si>
  <si>
    <t>GLOSA INICIAL GL-9455555562315452</t>
  </si>
  <si>
    <t>1904739966</t>
  </si>
  <si>
    <t>6393140</t>
  </si>
  <si>
    <t>GLOSA INICIAL GL-9455555562315489</t>
  </si>
  <si>
    <t>1904739948</t>
  </si>
  <si>
    <t>6390961</t>
  </si>
  <si>
    <t>GLOSA INICIAL GL-942243333688</t>
  </si>
  <si>
    <t>1904021003</t>
  </si>
  <si>
    <t>12200739115</t>
  </si>
  <si>
    <t>6365575</t>
  </si>
  <si>
    <t>05-earias_94 Eurek</t>
  </si>
  <si>
    <t>GLOSA INICIAL GL-05147322234</t>
  </si>
  <si>
    <t>1904020770</t>
  </si>
  <si>
    <t>12200718477</t>
  </si>
  <si>
    <t>6365582</t>
  </si>
  <si>
    <t>GLOSA INICIAL GL-05147322235</t>
  </si>
  <si>
    <t>1904020707</t>
  </si>
  <si>
    <t>6355651</t>
  </si>
  <si>
    <t>GLOSA INICIAL GL-05147322226</t>
  </si>
  <si>
    <t>1904020656</t>
  </si>
  <si>
    <t>6345494</t>
  </si>
  <si>
    <t>11-earias_94 Eurek</t>
  </si>
  <si>
    <t>GLOSA INICIAL GL-112243333719</t>
  </si>
  <si>
    <t>1100119011</t>
  </si>
  <si>
    <t>1904020515</t>
  </si>
  <si>
    <t>12180743390</t>
  </si>
  <si>
    <t>6365428</t>
  </si>
  <si>
    <t>GLOSA INICIAL GL-059261035863</t>
  </si>
  <si>
    <t>1904020478</t>
  </si>
  <si>
    <t>12180741701</t>
  </si>
  <si>
    <t>6294058</t>
  </si>
  <si>
    <t>GLOSA INICIAL GL-05147322236</t>
  </si>
  <si>
    <t>1904020393</t>
  </si>
  <si>
    <t>12180735173</t>
  </si>
  <si>
    <t>6351259</t>
  </si>
  <si>
    <t>GLOSA INICIAL GL-059261035881</t>
  </si>
  <si>
    <t>1904020023</t>
  </si>
  <si>
    <t>12180730281</t>
  </si>
  <si>
    <t>6362731</t>
  </si>
  <si>
    <t>GLOSA INICIAL GL-059261035894</t>
  </si>
  <si>
    <t>1904020006</t>
  </si>
  <si>
    <t>6362717</t>
  </si>
  <si>
    <t>GLOSA INICIAL GL-059261035892</t>
  </si>
  <si>
    <t>1904019963</t>
  </si>
  <si>
    <t>6361421</t>
  </si>
  <si>
    <t>GLOSA INICIAL GL-059261035893</t>
  </si>
  <si>
    <t>1904019943</t>
  </si>
  <si>
    <t>6361408</t>
  </si>
  <si>
    <t>GLOSA INICIAL GL-942323120317</t>
  </si>
  <si>
    <t>1904018104</t>
  </si>
  <si>
    <t>12180723540</t>
  </si>
  <si>
    <t>6353091</t>
  </si>
  <si>
    <t>GLOSA INICIAL GL-942323120359</t>
  </si>
  <si>
    <t>1904021055</t>
  </si>
  <si>
    <t>121807131770</t>
  </si>
  <si>
    <t>6340634</t>
  </si>
  <si>
    <t>GLOSA INICIAL GL-942243333525</t>
  </si>
  <si>
    <t>1904018077</t>
  </si>
  <si>
    <t>12101404952</t>
  </si>
  <si>
    <t>6276239</t>
  </si>
  <si>
    <t>GLOSA INICIAL GL-942243333570</t>
  </si>
  <si>
    <t>1904018076</t>
  </si>
  <si>
    <t>12101402781</t>
  </si>
  <si>
    <t>6280717</t>
  </si>
  <si>
    <t>GLOSA INICIAL GL-059261035846</t>
  </si>
  <si>
    <t>1904017790</t>
  </si>
  <si>
    <t>12101349177</t>
  </si>
  <si>
    <t>6337002</t>
  </si>
  <si>
    <t>GLOSA INICIAL GL-94555556623253</t>
  </si>
  <si>
    <t>1904017745</t>
  </si>
  <si>
    <t>12101341146</t>
  </si>
  <si>
    <t>6350598</t>
  </si>
  <si>
    <t>GLOSA INICIAL GL-94555556623252</t>
  </si>
  <si>
    <t>1904017724</t>
  </si>
  <si>
    <t>6350086</t>
  </si>
  <si>
    <t>GLOSA INICIAL GL-94555556623250</t>
  </si>
  <si>
    <t>1904017705</t>
  </si>
  <si>
    <t>6350065</t>
  </si>
  <si>
    <t>GLOSA INICIAL GL-94555556623249</t>
  </si>
  <si>
    <t>1904017695</t>
  </si>
  <si>
    <t>6349854</t>
  </si>
  <si>
    <t>GLOSA INICIAL GL-94555556623248</t>
  </si>
  <si>
    <t>1904017674</t>
  </si>
  <si>
    <t>6349533</t>
  </si>
  <si>
    <t>GLOSA INICIAL GL-94555556623240</t>
  </si>
  <si>
    <t>1904017662</t>
  </si>
  <si>
    <t>6346054</t>
  </si>
  <si>
    <t>GLOSA INICIAL GL-94555556623255</t>
  </si>
  <si>
    <t>1904017655</t>
  </si>
  <si>
    <t>6342131</t>
  </si>
  <si>
    <t>GLOSA INICIAL GL-94555556623256</t>
  </si>
  <si>
    <t>1904017626</t>
  </si>
  <si>
    <t>12101333486</t>
  </si>
  <si>
    <t>6341868</t>
  </si>
  <si>
    <t>GLOSA INICIAL GL-94555556623258</t>
  </si>
  <si>
    <t>1904017619</t>
  </si>
  <si>
    <t>6341632</t>
  </si>
  <si>
    <t>GLOSA INICIAL GL-94555556623259</t>
  </si>
  <si>
    <t>1904017612</t>
  </si>
  <si>
    <t>6341345</t>
  </si>
  <si>
    <t>GLOSA INICIAL GL-94555556623260</t>
  </si>
  <si>
    <t>1904017596</t>
  </si>
  <si>
    <t>6338798</t>
  </si>
  <si>
    <t>GLOSA INICIAL GL-94555556623261</t>
  </si>
  <si>
    <t>1904017568</t>
  </si>
  <si>
    <t>6333539</t>
  </si>
  <si>
    <t>GLOSA INICIAL GL-942243333566</t>
  </si>
  <si>
    <t>1904017233</t>
  </si>
  <si>
    <t>12101303452</t>
  </si>
  <si>
    <t>6354002</t>
  </si>
  <si>
    <t>GLOSA INICIAL GL-942243333565</t>
  </si>
  <si>
    <t>1904017217</t>
  </si>
  <si>
    <t>6353959</t>
  </si>
  <si>
    <t>GLOSA INICIAL GL-942243333564</t>
  </si>
  <si>
    <t>1904017207</t>
  </si>
  <si>
    <t>6353630</t>
  </si>
  <si>
    <t>GLOSA INICIAL GL-942243333563</t>
  </si>
  <si>
    <t>1904017191</t>
  </si>
  <si>
    <t>6353481</t>
  </si>
  <si>
    <t>GLOSA INICIAL GL-942243333557</t>
  </si>
  <si>
    <t>1904017147</t>
  </si>
  <si>
    <t>6353343</t>
  </si>
  <si>
    <t>GLOSA INICIAL GL-942243333556</t>
  </si>
  <si>
    <t>1904017128</t>
  </si>
  <si>
    <t>6353269</t>
  </si>
  <si>
    <t>GLOSA INICIAL GL-942243333553</t>
  </si>
  <si>
    <t>1904017098</t>
  </si>
  <si>
    <t>6352653</t>
  </si>
  <si>
    <t>GLOSA INICIAL GL-942243333552</t>
  </si>
  <si>
    <t>1904017086</t>
  </si>
  <si>
    <t>6352611</t>
  </si>
  <si>
    <t>GLOSA INICIAL GL-942243333544</t>
  </si>
  <si>
    <t>1904017052</t>
  </si>
  <si>
    <t>6350516</t>
  </si>
  <si>
    <t>GLOSA INICIAL GL-942243333568</t>
  </si>
  <si>
    <t>1904016980</t>
  </si>
  <si>
    <t>6344191</t>
  </si>
  <si>
    <t>GLOSA INICIAL GL-942243333567</t>
  </si>
  <si>
    <t>1904016929</t>
  </si>
  <si>
    <t>6344013</t>
  </si>
  <si>
    <t>GLOSA INICIAL GL-942243333554</t>
  </si>
  <si>
    <t>1904016898</t>
  </si>
  <si>
    <t>6341024</t>
  </si>
  <si>
    <t>GLOSA INICIAL GL-05147322249</t>
  </si>
  <si>
    <t>1904016382</t>
  </si>
  <si>
    <t>12101249241</t>
  </si>
  <si>
    <t>6342844</t>
  </si>
  <si>
    <t>GLOSA INICIAL GL-23399390026</t>
  </si>
  <si>
    <t>2355520011</t>
  </si>
  <si>
    <t>1904215680</t>
  </si>
  <si>
    <t>1170859540</t>
  </si>
  <si>
    <t>6379929</t>
  </si>
  <si>
    <t>GLOSA INICIAL GL-689251638029</t>
  </si>
  <si>
    <t>6832020011</t>
  </si>
  <si>
    <t>1904195394</t>
  </si>
  <si>
    <t>1170849742</t>
  </si>
  <si>
    <t>6359523</t>
  </si>
  <si>
    <t>GLOSA INICIAL GL-942323119852</t>
  </si>
  <si>
    <t>1904011673</t>
  </si>
  <si>
    <t>11190927111</t>
  </si>
  <si>
    <t>6305281</t>
  </si>
  <si>
    <t>GLOSA INICIAL GL-942323119851</t>
  </si>
  <si>
    <t>1904011666</t>
  </si>
  <si>
    <t>6303618</t>
  </si>
  <si>
    <t>GLOSA INICIAL GL-942323119848</t>
  </si>
  <si>
    <t>1904011646</t>
  </si>
  <si>
    <t>6279376</t>
  </si>
  <si>
    <t>GLOSA INICIAL GL-942323119839</t>
  </si>
  <si>
    <t>1904011624</t>
  </si>
  <si>
    <t>11190923429</t>
  </si>
  <si>
    <t>6322906</t>
  </si>
  <si>
    <t>15-earias_94 Eurek</t>
  </si>
  <si>
    <t>GLOSA INICIAL GL-25147322208</t>
  </si>
  <si>
    <t>1904011424</t>
  </si>
  <si>
    <t>11190908587</t>
  </si>
  <si>
    <t>6309135</t>
  </si>
  <si>
    <t>GLOSA INICIAL GL-25147322207</t>
  </si>
  <si>
    <t>1904011416</t>
  </si>
  <si>
    <t>6308687</t>
  </si>
  <si>
    <t>GLOSA INICIAL GL-25147322206</t>
  </si>
  <si>
    <t>1904011150</t>
  </si>
  <si>
    <t>6308141</t>
  </si>
  <si>
    <t>GLOSA INICIAL GL-25147322205</t>
  </si>
  <si>
    <t>1904011139</t>
  </si>
  <si>
    <t>6308140</t>
  </si>
  <si>
    <t>GLOSA INICIAL GL-25147322202</t>
  </si>
  <si>
    <t>1904011117</t>
  </si>
  <si>
    <t>6308075</t>
  </si>
  <si>
    <t>GLOSA INICIAL GL-94147322199</t>
  </si>
  <si>
    <t>1904010968</t>
  </si>
  <si>
    <t>6306899</t>
  </si>
  <si>
    <t>GLOSA INICIAL GL-94147322200</t>
  </si>
  <si>
    <t>1904010952</t>
  </si>
  <si>
    <t>6306058</t>
  </si>
  <si>
    <t>GLOSA INICIAL GL-94147322198</t>
  </si>
  <si>
    <t>1904010938</t>
  </si>
  <si>
    <t>6305178</t>
  </si>
  <si>
    <t>GLOSA INICIAL GL-94147322195</t>
  </si>
  <si>
    <t>1904010919</t>
  </si>
  <si>
    <t>6304956</t>
  </si>
  <si>
    <t>GLOSA INICIAL GL-94147322209</t>
  </si>
  <si>
    <t>1904010898</t>
  </si>
  <si>
    <t>6301729</t>
  </si>
  <si>
    <t>GLOSA INICIAL GL-942323119907</t>
  </si>
  <si>
    <t>1904010551</t>
  </si>
  <si>
    <t>11190903989</t>
  </si>
  <si>
    <t>6291311</t>
  </si>
  <si>
    <t>GLOSA INICIAL GL-812323119942</t>
  </si>
  <si>
    <t>1904010324</t>
  </si>
  <si>
    <t>11190857546</t>
  </si>
  <si>
    <t>6292481</t>
  </si>
  <si>
    <t>GLOSA INICIAL GL-942323119943</t>
  </si>
  <si>
    <t>1904010280</t>
  </si>
  <si>
    <t>6283715</t>
  </si>
  <si>
    <t>GLOSA INICIAL GL-942323119886</t>
  </si>
  <si>
    <t>1904009002</t>
  </si>
  <si>
    <t>11190840304</t>
  </si>
  <si>
    <t>6315020</t>
  </si>
  <si>
    <t>GLOSA INICIAL GL-942323119885</t>
  </si>
  <si>
    <t>1904007900</t>
  </si>
  <si>
    <t>6313969</t>
  </si>
  <si>
    <t>GLOSA INICIAL GL-942323119872</t>
  </si>
  <si>
    <t>1904007817</t>
  </si>
  <si>
    <t>6295051</t>
  </si>
  <si>
    <t>GLOSA INICIAL GL-942323119887</t>
  </si>
  <si>
    <t>1904007606</t>
  </si>
  <si>
    <t>11190826827</t>
  </si>
  <si>
    <t>6334274</t>
  </si>
  <si>
    <t>GLOSA INICIAL GL-942323119863</t>
  </si>
  <si>
    <t>1904011718</t>
  </si>
  <si>
    <t>111908134700</t>
  </si>
  <si>
    <t>6324834</t>
  </si>
  <si>
    <t>GLOSA INICIAL GL-942323119865</t>
  </si>
  <si>
    <t>1904011715</t>
  </si>
  <si>
    <t>6324761</t>
  </si>
  <si>
    <t>GLOSA INICIAL GL-942323119861</t>
  </si>
  <si>
    <t>1904011711</t>
  </si>
  <si>
    <t>6324491</t>
  </si>
  <si>
    <t>GLOSA INICIAL GL-942323119860</t>
  </si>
  <si>
    <t>1904011708</t>
  </si>
  <si>
    <t>6324318</t>
  </si>
  <si>
    <t>GLOSA INICIAL GL-942323119862</t>
  </si>
  <si>
    <t>1904011705</t>
  </si>
  <si>
    <t>6320701</t>
  </si>
  <si>
    <t>GLOSA INICIAL GL-942323119855</t>
  </si>
  <si>
    <t>1904011701</t>
  </si>
  <si>
    <t>6319550</t>
  </si>
  <si>
    <t>GLOSA INICIAL GL-942323119866</t>
  </si>
  <si>
    <t>1904011697</t>
  </si>
  <si>
    <t>6317424</t>
  </si>
  <si>
    <t>GLOSA INICIAL GL-942323119870</t>
  </si>
  <si>
    <t>1904011694</t>
  </si>
  <si>
    <t>6315157</t>
  </si>
  <si>
    <t>GLOSA INICIAL GL-942323119864</t>
  </si>
  <si>
    <t>1904011693</t>
  </si>
  <si>
    <t>6314966</t>
  </si>
  <si>
    <t>GLOSA INICIAL GL-942323119859</t>
  </si>
  <si>
    <t>1904011691</t>
  </si>
  <si>
    <t>6312098</t>
  </si>
  <si>
    <t>GLOSA INICIAL GL-942323119857</t>
  </si>
  <si>
    <t>1904011690</t>
  </si>
  <si>
    <t>6307449</t>
  </si>
  <si>
    <t>GLOSA INICIAL GL-942323119854</t>
  </si>
  <si>
    <t>1904011688</t>
  </si>
  <si>
    <t>6297242</t>
  </si>
  <si>
    <t>GLOSA INICIAL GL-81319312605</t>
  </si>
  <si>
    <t>1904293687</t>
  </si>
  <si>
    <t>1020805860</t>
  </si>
  <si>
    <t>6368271</t>
  </si>
  <si>
    <t>GLOSA INICIAL GL-94555556783110</t>
  </si>
  <si>
    <t>1904293624</t>
  </si>
  <si>
    <t>6369137</t>
  </si>
  <si>
    <t>GLOSA INICIAL GL-94555556783109</t>
  </si>
  <si>
    <t>1904293600</t>
  </si>
  <si>
    <t>6368106</t>
  </si>
  <si>
    <t>GLOSA INICIAL GL-94555556783101</t>
  </si>
  <si>
    <t>1904293333</t>
  </si>
  <si>
    <t>6367817</t>
  </si>
  <si>
    <t>GLOSA INICIAL Gl-94555556783108</t>
  </si>
  <si>
    <t>1904293288</t>
  </si>
  <si>
    <t>6367768</t>
  </si>
  <si>
    <t>GLOSA INICIAL Gl-94555556783107</t>
  </si>
  <si>
    <t>1904293258</t>
  </si>
  <si>
    <t>6367667</t>
  </si>
  <si>
    <t>GLOSA INICIAL GL-942323119369</t>
  </si>
  <si>
    <t>1904006740</t>
  </si>
  <si>
    <t>10160911885</t>
  </si>
  <si>
    <t>6270797</t>
  </si>
  <si>
    <t>GLOSA INICIAL GL-942323119164</t>
  </si>
  <si>
    <t>1904006728</t>
  </si>
  <si>
    <t>10160903092</t>
  </si>
  <si>
    <t>6242825</t>
  </si>
  <si>
    <t>GLOSA INICIAL GL-942323119370</t>
  </si>
  <si>
    <t>1904006710</t>
  </si>
  <si>
    <t>10160859749</t>
  </si>
  <si>
    <t>6274968</t>
  </si>
  <si>
    <t>GLOSA INICIAL GL-942323119336</t>
  </si>
  <si>
    <t>1904006699</t>
  </si>
  <si>
    <t>10160852184</t>
  </si>
  <si>
    <t>6265686</t>
  </si>
  <si>
    <t>GLOSA INICIAL GL-942323119275</t>
  </si>
  <si>
    <t>1904006665</t>
  </si>
  <si>
    <t>6250299</t>
  </si>
  <si>
    <t>GLOSA INICIAL GL-942323119228</t>
  </si>
  <si>
    <t>1904006607</t>
  </si>
  <si>
    <t>10160847395</t>
  </si>
  <si>
    <t>6280235</t>
  </si>
  <si>
    <t>GLOSA INICIAL GL-942323119184</t>
  </si>
  <si>
    <t>1904006564</t>
  </si>
  <si>
    <t>10160841235</t>
  </si>
  <si>
    <t>6273340</t>
  </si>
  <si>
    <t>GLOSA INICIAL GL-942323119187</t>
  </si>
  <si>
    <t>1904006560</t>
  </si>
  <si>
    <t>6269674</t>
  </si>
  <si>
    <t>GLOSA INICIAL GL-942323119189</t>
  </si>
  <si>
    <t>1904006554</t>
  </si>
  <si>
    <t>6269581</t>
  </si>
  <si>
    <t>GLOSA INICIAL GL-942323119367</t>
  </si>
  <si>
    <t>1904006542</t>
  </si>
  <si>
    <t>10160834243</t>
  </si>
  <si>
    <t>6292271</t>
  </si>
  <si>
    <t>GLOSA INICIAL GL-942323119366</t>
  </si>
  <si>
    <t>1904006517</t>
  </si>
  <si>
    <t>6285831</t>
  </si>
  <si>
    <t>GLOSA INICIAL GL-942323119359</t>
  </si>
  <si>
    <t>1904006502</t>
  </si>
  <si>
    <t>6272745</t>
  </si>
  <si>
    <t>GLOSA INICIAL GL-942323119227</t>
  </si>
  <si>
    <t>1904006448</t>
  </si>
  <si>
    <t>10160825060</t>
  </si>
  <si>
    <t>6283653</t>
  </si>
  <si>
    <t>GLOSA INICIAL GL-25316315756</t>
  </si>
  <si>
    <t>GLOSA INICIAL GL-689251638565</t>
  </si>
  <si>
    <t>GLOSA INICIAL GL-812323119924</t>
  </si>
  <si>
    <t>1904010520</t>
  </si>
  <si>
    <t>6301065</t>
  </si>
  <si>
    <t>GLOSA INICIAL GL-942323119884</t>
  </si>
  <si>
    <t>1904010233</t>
  </si>
  <si>
    <t>6315947</t>
  </si>
  <si>
    <t>GLOSA INICIAL GL-942323119858</t>
  </si>
  <si>
    <t>1904011699</t>
  </si>
  <si>
    <t>6318770</t>
  </si>
  <si>
    <t>GLOSA INICIAL GL-942323119368</t>
  </si>
  <si>
    <t>1904006742</t>
  </si>
  <si>
    <t>6271294</t>
  </si>
  <si>
    <t>68320167221 JOSE SANDOVAL RINCON</t>
  </si>
  <si>
    <t>1904030410</t>
  </si>
  <si>
    <t>1903282114</t>
  </si>
  <si>
    <t>20200205</t>
  </si>
  <si>
    <t>LEGAL ANTICIPOS SALUD</t>
  </si>
  <si>
    <t>Saldo 6874500048698 PILAR GOMEZ MALDONADO</t>
  </si>
  <si>
    <t>1902089667</t>
  </si>
  <si>
    <t>ZV</t>
  </si>
  <si>
    <t>2000087004</t>
  </si>
  <si>
    <t>Santander</t>
  </si>
  <si>
    <t>LEGAL ANTICIPOS</t>
  </si>
  <si>
    <t>LEGAL ANTICIPOS DE SALUD</t>
  </si>
  <si>
    <t>20190130</t>
  </si>
  <si>
    <t>5496819</t>
  </si>
  <si>
    <t>ABONO 68377084597 JOSE EFRAIN MARIN CLAVIJO</t>
  </si>
  <si>
    <t>1902089646</t>
  </si>
  <si>
    <t>20190218</t>
  </si>
  <si>
    <t>94000002014 CRISTIAN GAITAN</t>
  </si>
  <si>
    <t>105223634</t>
  </si>
  <si>
    <t>1904005833</t>
  </si>
  <si>
    <t>COMPENSACION</t>
  </si>
  <si>
    <t>20200511</t>
  </si>
  <si>
    <t>94001210445 RODRIGO PANIAGUA</t>
  </si>
  <si>
    <t>105223633</t>
  </si>
  <si>
    <t>1904005477</t>
  </si>
  <si>
    <t>94001230971 ASTRID RUIZ</t>
  </si>
  <si>
    <t>105222272</t>
  </si>
  <si>
    <t>1904005411</t>
  </si>
  <si>
    <t>6181012127</t>
  </si>
  <si>
    <t>ABONO FE 6040233</t>
  </si>
  <si>
    <t>ABONO FE 6040233 94001230971 ASTRID RUIZ</t>
  </si>
  <si>
    <t>20200508</t>
  </si>
  <si>
    <t>105218955</t>
  </si>
  <si>
    <t>1904005548</t>
  </si>
  <si>
    <t>ABONO FE 6070930</t>
  </si>
  <si>
    <t>ABONO FE 6070930 94000002014 CRISTIAN GAITAN</t>
  </si>
  <si>
    <t>20200429</t>
  </si>
  <si>
    <t>94001218399 ALFONSO BASCA</t>
  </si>
  <si>
    <t>105218948</t>
  </si>
  <si>
    <t>1904005524</t>
  </si>
  <si>
    <t>6181123453</t>
  </si>
  <si>
    <t>ABONO FE 6059160</t>
  </si>
  <si>
    <t>ABONO FE 6059160 94001218399 ALFONSO BASCA</t>
  </si>
  <si>
    <t>ABONO FE 6297242</t>
  </si>
  <si>
    <t>ABONO FE 6297242 94001234641 ALBA CHIPIAJE</t>
  </si>
  <si>
    <t>105218940</t>
  </si>
  <si>
    <t>94001234641 ALBA CHIPIAJE</t>
  </si>
  <si>
    <t>GLOSA INICIAL GL-942323116779</t>
  </si>
  <si>
    <t>105197944</t>
  </si>
  <si>
    <t>1904005855</t>
  </si>
  <si>
    <t>REGISTRO ACEPTACION DE GLOSA IPS C</t>
  </si>
  <si>
    <t>20200214</t>
  </si>
  <si>
    <t>GLOSA INICIAL GL-942323116883</t>
  </si>
  <si>
    <t>105197943</t>
  </si>
  <si>
    <t>1904006051</t>
  </si>
  <si>
    <t>GLOSA INICIAL GL-942323116777</t>
  </si>
  <si>
    <t>105197942</t>
  </si>
  <si>
    <t>REGISTRO ACEPTACION DE GLOSA EPS C</t>
  </si>
  <si>
    <t>GLOSA INICIAL GL-942323116258</t>
  </si>
  <si>
    <t>105197941</t>
  </si>
  <si>
    <t>GLOSA INICIAL GL-942323116334</t>
  </si>
  <si>
    <t>105197940</t>
  </si>
  <si>
    <t>1904005384</t>
  </si>
  <si>
    <t>6181005311</t>
  </si>
  <si>
    <t>REGISTRO ACEPTACION DE GLOSA C</t>
  </si>
  <si>
    <t>GLOSA INICIAL GL-942323116313</t>
  </si>
  <si>
    <t>105197939</t>
  </si>
  <si>
    <t>1904005437</t>
  </si>
  <si>
    <t>GLOSA INICIAL GL-942323117051</t>
  </si>
  <si>
    <t>105197938</t>
  </si>
  <si>
    <t>1903024093</t>
  </si>
  <si>
    <t>7121054758</t>
  </si>
  <si>
    <t>GLOSA INICIAL GL-942323117527</t>
  </si>
  <si>
    <t>105197937</t>
  </si>
  <si>
    <t>1903024060</t>
  </si>
  <si>
    <t>7121049725</t>
  </si>
  <si>
    <t>GLOSA INICIAL GL-942323116780</t>
  </si>
  <si>
    <t>105197936</t>
  </si>
  <si>
    <t>1904005605</t>
  </si>
  <si>
    <t>GLOSA INICIAL GL-942323116899</t>
  </si>
  <si>
    <t>105197935</t>
  </si>
  <si>
    <t>1904006091</t>
  </si>
  <si>
    <t>6180941350</t>
  </si>
  <si>
    <t>GLOSA INICIAL GL-942323116599</t>
  </si>
  <si>
    <t>105197934</t>
  </si>
  <si>
    <t>1904005589</t>
  </si>
  <si>
    <t>GLOSA INICIAL GL-942323116763</t>
  </si>
  <si>
    <t>105197933</t>
  </si>
  <si>
    <t>1904005947</t>
  </si>
  <si>
    <t>GLOSA INICIAL GL-942323116898</t>
  </si>
  <si>
    <t>105197926</t>
  </si>
  <si>
    <t>1904006102</t>
  </si>
  <si>
    <t>GLOSA INICIAL GL-942323117016</t>
  </si>
  <si>
    <t>105197924</t>
  </si>
  <si>
    <t>1903024098</t>
  </si>
  <si>
    <t>7121058276</t>
  </si>
  <si>
    <t>GLOSA INICIAL GL-942323116891</t>
  </si>
  <si>
    <t>105197923</t>
  </si>
  <si>
    <t>1904005989</t>
  </si>
  <si>
    <t>GLOSA INICIAL GL-942323117529</t>
  </si>
  <si>
    <t>105197921</t>
  </si>
  <si>
    <t>1903024065</t>
  </si>
  <si>
    <t>GLOSA INICIAL GL-942323116787</t>
  </si>
  <si>
    <t>1904005890</t>
  </si>
  <si>
    <t>GLOSA INICIAL GL-942323116506</t>
  </si>
  <si>
    <t>105197919</t>
  </si>
  <si>
    <t>GLOSA INICIAL GL-9451039269</t>
  </si>
  <si>
    <t>105197918</t>
  </si>
  <si>
    <t>GLOSA INICIAL GL-152323116874</t>
  </si>
  <si>
    <t>GLOSA INICIAL GL-942323116811</t>
  </si>
  <si>
    <t>1904005918</t>
  </si>
  <si>
    <t>GLOSA INICIAL GL-942323116894</t>
  </si>
  <si>
    <t>1904006284</t>
  </si>
  <si>
    <t>GLOSA INICIAL GL-942323116601</t>
  </si>
  <si>
    <t>1904005566</t>
  </si>
  <si>
    <t>GLOSA INICIAL GL-942323116884</t>
  </si>
  <si>
    <t>1904006028</t>
  </si>
  <si>
    <t>GLOSA INICIAL GL-942323117684</t>
  </si>
  <si>
    <t>1903109221</t>
  </si>
  <si>
    <t>GLOSA INICIAL GL-942323116718</t>
  </si>
  <si>
    <t>1904005974</t>
  </si>
  <si>
    <t>94001013339 YERSON ALEXANDER LEGUIZAMON GONZALEZ</t>
  </si>
  <si>
    <t>105189119</t>
  </si>
  <si>
    <t>ABONO 94001013339 YERSON ALEXANDER LEGUIZAMON GONZ</t>
  </si>
  <si>
    <t>20200131</t>
  </si>
  <si>
    <t>103940790</t>
  </si>
  <si>
    <t>AJUSTE</t>
  </si>
  <si>
    <t>20181228</t>
  </si>
  <si>
    <t>PERSISTE GLOS FE 5655235 02/10/2018 RTA</t>
  </si>
  <si>
    <t>20190128</t>
  </si>
  <si>
    <t>GLOSA INICIAL GL-761230233618</t>
  </si>
  <si>
    <t>GLOSA INICIAL GL-689251635424</t>
  </si>
  <si>
    <t>REGISTRO ACEPTACION DE GLOSA EPS RTA</t>
  </si>
  <si>
    <t>20190124</t>
  </si>
  <si>
    <t>GLOSA PERSISTENTE GL-689251635096</t>
  </si>
  <si>
    <t>103663433</t>
  </si>
  <si>
    <t>GLOSA PERSISTENTE</t>
  </si>
  <si>
    <t>20190117</t>
  </si>
  <si>
    <t>GLOSA INICIAL GL-05209330845</t>
  </si>
  <si>
    <t>GLOSA INICIAL GL-08432310074</t>
  </si>
  <si>
    <t>103884736</t>
  </si>
  <si>
    <t>GLOSA INICIAL GL-15068333196</t>
  </si>
  <si>
    <t>GLOSA INICIAL Gl-152323108497</t>
  </si>
  <si>
    <t>103884687</t>
  </si>
  <si>
    <t>GLOSA INICIAL GL-689251635292</t>
  </si>
  <si>
    <t>GLOSA INICIAL GL-682218349656</t>
  </si>
  <si>
    <t>GLOSA INICIAL GL-689251634995</t>
  </si>
  <si>
    <t>GLOSA INICIAL GL-15068331096</t>
  </si>
  <si>
    <t>GLOSA INICIAL GL-15068329792</t>
  </si>
  <si>
    <t>PERSISTE GLOS FE 5496823 29/05/2018 RTA</t>
  </si>
  <si>
    <t>103562162</t>
  </si>
  <si>
    <t>PERSISTE GLOS FE 5505235 02/03/2018 RTA</t>
  </si>
  <si>
    <t>103664089</t>
  </si>
  <si>
    <t>20181129</t>
  </si>
  <si>
    <t>1901627069</t>
  </si>
  <si>
    <t xml:space="preserve"> -</t>
  </si>
  <si>
    <t>1901667906</t>
  </si>
  <si>
    <t>-</t>
  </si>
  <si>
    <t>GLOSA INICIAL GL-689251635096</t>
  </si>
  <si>
    <t>20181116</t>
  </si>
  <si>
    <t>GLOSA INICIAL GL-689251634996</t>
  </si>
  <si>
    <t>GLOSA INICIAL GL-689251634916</t>
  </si>
  <si>
    <t>103563852</t>
  </si>
  <si>
    <t>20181022</t>
  </si>
  <si>
    <t>PERSISTE GLOS FE 02/05/2018 RTA</t>
  </si>
  <si>
    <t>REGISTRO ACEPTACION GLOSA RTA</t>
  </si>
  <si>
    <t>20181023</t>
  </si>
  <si>
    <t>ABONO FE 5524623 15518000340 YOLANDA  MAHECHA SIER</t>
  </si>
  <si>
    <t>20180830</t>
  </si>
  <si>
    <t>15518000340 YOLANDA  MAHECHA SIERRA</t>
  </si>
  <si>
    <t>101607171</t>
  </si>
  <si>
    <t>20180504</t>
  </si>
  <si>
    <t>GLOSA INICIAL GL-689251634708</t>
  </si>
  <si>
    <t>GLOSA INICIAL GL-689251634944</t>
  </si>
  <si>
    <t>BOGOTA</t>
  </si>
  <si>
    <t>6874500045459 PILAR GOMEZ MALDONADO</t>
  </si>
  <si>
    <t>101245701</t>
  </si>
  <si>
    <t>2000015445</t>
  </si>
  <si>
    <t>GASTOS DE SALUD</t>
  </si>
  <si>
    <t>DEV EFECTIVO 6874500045459 PILAR GOMEZ MALDONADO</t>
  </si>
  <si>
    <t>CP</t>
  </si>
  <si>
    <t>20180328</t>
  </si>
  <si>
    <t>DEV ANT SALUD</t>
  </si>
  <si>
    <t>Guainia</t>
  </si>
  <si>
    <t>EVENTO NOV_2018</t>
  </si>
  <si>
    <t>4800005288</t>
  </si>
  <si>
    <t>9400000000</t>
  </si>
  <si>
    <t>2000061397</t>
  </si>
  <si>
    <t>39708736 GUA NOV</t>
  </si>
  <si>
    <t>EVENTO NOV_2018 DOC 2000061397 M400</t>
  </si>
  <si>
    <t>KP</t>
  </si>
  <si>
    <t>20181130</t>
  </si>
  <si>
    <t>guainia</t>
  </si>
  <si>
    <t>4800005287</t>
  </si>
  <si>
    <t>2000060916</t>
  </si>
  <si>
    <t>MPS GUA NOV_</t>
  </si>
  <si>
    <t>EVENTO NOV_2018 DOC 2000060916 M400</t>
  </si>
  <si>
    <t>boyaca</t>
  </si>
  <si>
    <t>EVENTO SEP_2018</t>
  </si>
  <si>
    <t>4800004746</t>
  </si>
  <si>
    <t>B</t>
  </si>
  <si>
    <t>1500000000</t>
  </si>
  <si>
    <t>2000047579</t>
  </si>
  <si>
    <t>1330050204</t>
  </si>
  <si>
    <t>36431633 BOY SEP</t>
  </si>
  <si>
    <t>EVENTO SEP_2018 DOC 2000047579 M400</t>
  </si>
  <si>
    <t>20180924</t>
  </si>
  <si>
    <t>4800004744</t>
  </si>
  <si>
    <t>2000047578</t>
  </si>
  <si>
    <t>36431633 SAN SEP</t>
  </si>
  <si>
    <t>EVENTO SEP_2018 DOC 2000047578 M400</t>
  </si>
  <si>
    <t>4800004742</t>
  </si>
  <si>
    <t>2000047577</t>
  </si>
  <si>
    <t>36431633 GUA SEP</t>
  </si>
  <si>
    <t>EVENTO SEP_2018 DOC 2000047577 M400</t>
  </si>
  <si>
    <t>EVENTO AGO_2018</t>
  </si>
  <si>
    <t>4800004435</t>
  </si>
  <si>
    <t>2000040122</t>
  </si>
  <si>
    <t>MPS SAN AGO_2018</t>
  </si>
  <si>
    <t>EVENTO AGO_2018 DOC2000040122 M400</t>
  </si>
  <si>
    <t>20180821</t>
  </si>
  <si>
    <t>4800004434</t>
  </si>
  <si>
    <t>2000040121</t>
  </si>
  <si>
    <t>MPS BOY AGO_2018</t>
  </si>
  <si>
    <t>EVENTO AGO_2018 DOC2000040121 M400</t>
  </si>
  <si>
    <t>4800004433</t>
  </si>
  <si>
    <t>2000040120</t>
  </si>
  <si>
    <t>MPS GUA AGO_2018</t>
  </si>
  <si>
    <t>EVENTO AGO_2018 DOC2000040120 M400</t>
  </si>
  <si>
    <t>magdalena</t>
  </si>
  <si>
    <t>EVENTO JUL_2018</t>
  </si>
  <si>
    <t>4800003964</t>
  </si>
  <si>
    <t>4700000000</t>
  </si>
  <si>
    <t>2000035844</t>
  </si>
  <si>
    <t>33354622 MAG JUL</t>
  </si>
  <si>
    <t>EVENTO JUL_2018 DOC2000035844 M400</t>
  </si>
  <si>
    <t>20180716</t>
  </si>
  <si>
    <t>norte de santander</t>
  </si>
  <si>
    <t>4800003960</t>
  </si>
  <si>
    <t>5400000000</t>
  </si>
  <si>
    <t>2000035959</t>
  </si>
  <si>
    <t>33354539 NOR JUL</t>
  </si>
  <si>
    <t>EVENTO JUL_2018 DOC2000035959 M400</t>
  </si>
  <si>
    <t>valle</t>
  </si>
  <si>
    <t>4800003959</t>
  </si>
  <si>
    <t>7600000000</t>
  </si>
  <si>
    <t>2000035958</t>
  </si>
  <si>
    <t>33354539 VAL JUL</t>
  </si>
  <si>
    <t>EVENTO JUL_2018 DOC2000035958 M400</t>
  </si>
  <si>
    <t>4800003958</t>
  </si>
  <si>
    <t>2000035957</t>
  </si>
  <si>
    <t>33354539 SAN JUL</t>
  </si>
  <si>
    <t>EVENTO JUL_2018 DOC2000035957 M400</t>
  </si>
  <si>
    <t>4800003956</t>
  </si>
  <si>
    <t>2000035955</t>
  </si>
  <si>
    <t>33354539 GUA JUL</t>
  </si>
  <si>
    <t>EVENTO JUL_2018 DOC2000035955 M400</t>
  </si>
  <si>
    <t>4800003955</t>
  </si>
  <si>
    <t>2000035956</t>
  </si>
  <si>
    <t>33354539 BOY JUL</t>
  </si>
  <si>
    <t>EVENTO JUL_2018 DOC2000035956 M400</t>
  </si>
  <si>
    <t>EVENTO Jun_2018</t>
  </si>
  <si>
    <t>4800003776</t>
  </si>
  <si>
    <t>2000028654</t>
  </si>
  <si>
    <t>MPS GUA JUN_2018</t>
  </si>
  <si>
    <t>EVENTO Jun_2018 DOC2000028654 M400</t>
  </si>
  <si>
    <t>20180704</t>
  </si>
  <si>
    <t>EVENTO Abr_2018</t>
  </si>
  <si>
    <t>4800002610</t>
  </si>
  <si>
    <t>2000018100</t>
  </si>
  <si>
    <t>MPS GUA ABR_2018</t>
  </si>
  <si>
    <t>EVENTO Abr_2018 DOC2000018100 M400</t>
  </si>
  <si>
    <t>20180508</t>
  </si>
  <si>
    <t>EVENTO Mar_2018</t>
  </si>
  <si>
    <t>4800002431</t>
  </si>
  <si>
    <t>2000012978</t>
  </si>
  <si>
    <t>MPS MAG MAR_2018</t>
  </si>
  <si>
    <t>TRASLADO AL MANDANTE 300</t>
  </si>
  <si>
    <t>MMARQUEZ</t>
  </si>
  <si>
    <t>20180430</t>
  </si>
  <si>
    <t>MPS MAR/18 12978</t>
  </si>
  <si>
    <t>EVENTO Ene_2018</t>
  </si>
  <si>
    <t>4800001497</t>
  </si>
  <si>
    <t>2000006585</t>
  </si>
  <si>
    <t>MPS GUA ENE_2018</t>
  </si>
  <si>
    <t>EVENTO Ene_2018 DOC 2000006585 M400</t>
  </si>
  <si>
    <t>20180326</t>
  </si>
  <si>
    <t>EVENTO Dic_2017</t>
  </si>
  <si>
    <t>4800001473</t>
  </si>
  <si>
    <t>2000002983</t>
  </si>
  <si>
    <t>MPS GUA DIC_2017</t>
  </si>
  <si>
    <t>EVENTO Dic_2017 DOC 2000002983 M400</t>
  </si>
  <si>
    <t>KJIMENEZ</t>
  </si>
  <si>
    <t>EVENTO JUL_2020</t>
  </si>
  <si>
    <t>2000345690</t>
  </si>
  <si>
    <t>2000345071</t>
  </si>
  <si>
    <t>MPS GUA-2116</t>
  </si>
  <si>
    <t>cundinamarca</t>
  </si>
  <si>
    <t>2500000000</t>
  </si>
  <si>
    <t>2000345073</t>
  </si>
  <si>
    <t>MPS CUN-2118</t>
  </si>
  <si>
    <t>bogota</t>
  </si>
  <si>
    <t>2000345072</t>
  </si>
  <si>
    <t>MPS BOG-2117</t>
  </si>
  <si>
    <t>SALDO 05604508349 YASMANI ALBEIRO TILANO</t>
  </si>
  <si>
    <t>1903529829</t>
  </si>
  <si>
    <t>9050842288</t>
  </si>
  <si>
    <t>ABONO 9400016591 CHAROL RODRIGUEZ</t>
  </si>
  <si>
    <t>94001012430 LAZARO BAUTISTA</t>
  </si>
  <si>
    <t>94001237458 ZORAIDA CUMANAICA</t>
  </si>
  <si>
    <t>94001215908 ESPERANZA GAITAN</t>
  </si>
  <si>
    <t>94001227492 OSCAR GUERRERO</t>
  </si>
  <si>
    <t>1904740619</t>
  </si>
  <si>
    <t>94001211595 ALEXANDER RONDON</t>
  </si>
  <si>
    <t>9400116484 ELIAS MORENO</t>
  </si>
  <si>
    <t>94001003665 EDELMIRA ORTIZ</t>
  </si>
  <si>
    <t>94001247552 DELIA GARCIA</t>
  </si>
  <si>
    <t>94001229319 YUDY GONZALEZ</t>
  </si>
  <si>
    <t>94001229062 EMILIO MEDINA</t>
  </si>
  <si>
    <t>94001241150 ROSA SOSA</t>
  </si>
  <si>
    <t>94001012753 IVAN VARGAS</t>
  </si>
  <si>
    <t>94001218647 MARGARA CARDOZO</t>
  </si>
  <si>
    <t>1904740464</t>
  </si>
  <si>
    <t>94001246724 CECILIA CARO</t>
  </si>
  <si>
    <t>1904740457</t>
  </si>
  <si>
    <t>94001214893 LUZ AGUIRRE</t>
  </si>
  <si>
    <t>94001230610 PABLO MEDINA</t>
  </si>
  <si>
    <t>1904740437</t>
  </si>
  <si>
    <t>94001248921 ZULMA VILLALBA</t>
  </si>
  <si>
    <t>1904740431</t>
  </si>
  <si>
    <t>94001005395 LUZ MONTOYA</t>
  </si>
  <si>
    <t>94001216366 LUIS DE LA ESPRIELLA</t>
  </si>
  <si>
    <t>1904740401</t>
  </si>
  <si>
    <t>94001015113 ANTONIO CRUZ</t>
  </si>
  <si>
    <t>94001214353 HENITA GAITAN</t>
  </si>
  <si>
    <t>94001244672 JOSE VILLAMIL</t>
  </si>
  <si>
    <t>1904740366</t>
  </si>
  <si>
    <t>94001237547 LUIS PEÑA</t>
  </si>
  <si>
    <t>94001218493 JESUS SAENZ</t>
  </si>
  <si>
    <t>1904740358</t>
  </si>
  <si>
    <t>94001247483 DEYANIRA QUINTANA</t>
  </si>
  <si>
    <t>1904740351</t>
  </si>
  <si>
    <t>1904740346</t>
  </si>
  <si>
    <t>1904740328</t>
  </si>
  <si>
    <t>94001234670 URIEL CAMICO</t>
  </si>
  <si>
    <t>94001012715 HUBER RODALLEGA</t>
  </si>
  <si>
    <t>94001001048 MAIYENS QUINTERO</t>
  </si>
  <si>
    <t>94001238553 JULIO BARRIOS</t>
  </si>
  <si>
    <t>94001229371 GILBERTO GRIMALDO</t>
  </si>
  <si>
    <t>94001225597 MARISOL RODRIGUEZ</t>
  </si>
  <si>
    <t>1904739983</t>
  </si>
  <si>
    <t>94001016251 GAEL BELTRAN</t>
  </si>
  <si>
    <t>1904739958</t>
  </si>
  <si>
    <t>94001009404 VICENTA ARAGUA</t>
  </si>
  <si>
    <t>1904739955</t>
  </si>
  <si>
    <t>94000014296 LUS GAITAN</t>
  </si>
  <si>
    <t>94001225793 LUZ MAHECHA</t>
  </si>
  <si>
    <t>1904739924</t>
  </si>
  <si>
    <t>20200709</t>
  </si>
  <si>
    <t>EVENTO  TERCER PROCESO EPS042</t>
  </si>
  <si>
    <t>2000345688</t>
  </si>
  <si>
    <t>2000334356</t>
  </si>
  <si>
    <t>72488912 GUA-70</t>
  </si>
  <si>
    <t>11001159804 JERONIMO MARIN</t>
  </si>
  <si>
    <t>1100120011</t>
  </si>
  <si>
    <t>1904783560</t>
  </si>
  <si>
    <t>2905100103</t>
  </si>
  <si>
    <t>4131330095</t>
  </si>
  <si>
    <t>11001161260 JHON CASAS</t>
  </si>
  <si>
    <t>1904783557</t>
  </si>
  <si>
    <t>ABONO 81065191860 MARGARITA MOGOLLON</t>
  </si>
  <si>
    <t>94001238793 LILIA RODRIGUEZ</t>
  </si>
  <si>
    <t>94001209963 OMAR MENDOZA</t>
  </si>
  <si>
    <t>94001016130 LUIS GAITAN</t>
  </si>
  <si>
    <t>94001001392 MARGOTH PINO</t>
  </si>
  <si>
    <t>SALDO 9400016591 CHAROL RODRIGUEZ</t>
  </si>
  <si>
    <t>94001242050 SAHADY SANCHEZ</t>
  </si>
  <si>
    <t>2205100201</t>
  </si>
  <si>
    <t>94001225089 JUAN CIPRIANO</t>
  </si>
  <si>
    <t>EVENTO JUN_2020</t>
  </si>
  <si>
    <t>2000342417</t>
  </si>
  <si>
    <t>ZY</t>
  </si>
  <si>
    <t>2000339759</t>
  </si>
  <si>
    <t>2000342416</t>
  </si>
  <si>
    <t>2000339758</t>
  </si>
  <si>
    <t>2000342415</t>
  </si>
  <si>
    <t>2000339757</t>
  </si>
  <si>
    <t>EVENTO ABR_2020</t>
  </si>
  <si>
    <t>2000317854</t>
  </si>
  <si>
    <t>2000299329</t>
  </si>
  <si>
    <t>68239465 GUA-126</t>
  </si>
  <si>
    <t>ACEPTA EPS GLOS 6059160 26/11/2019 C</t>
  </si>
  <si>
    <t>GL-9451039269</t>
  </si>
  <si>
    <t>ACEPTA EPS GLOS 6184552 26/11/2019 C</t>
  </si>
  <si>
    <t>GL-942323117684</t>
  </si>
  <si>
    <t>ACEPTA EPS GLOS 6172822 26/11/2019 C</t>
  </si>
  <si>
    <t>GL-942323117529</t>
  </si>
  <si>
    <t>ACEPTA EPS GLOS 6170975 26/11/2019 C</t>
  </si>
  <si>
    <t>GL-942323117527</t>
  </si>
  <si>
    <t>ACEPTA EPS GLOS 6163669 26/11/2019 C</t>
  </si>
  <si>
    <t>GL-942323117051</t>
  </si>
  <si>
    <t>ACEPTA EPS GLOS 6153059 26/11/2019 C</t>
  </si>
  <si>
    <t>GL-942323117016</t>
  </si>
  <si>
    <t>ACEPTA EPS GLOS 6087950 26/11/2019 C</t>
  </si>
  <si>
    <t>GL-942323116899</t>
  </si>
  <si>
    <t>ACEPTA EPS GLOS 6107432 26/11/2019 C</t>
  </si>
  <si>
    <t>GL-942323116898</t>
  </si>
  <si>
    <t>ACEPTA EPS GLOS 6133169 26/11/2019 C</t>
  </si>
  <si>
    <t>GL-942323116894</t>
  </si>
  <si>
    <t>ACEPTA EPS GLOS 6137073 26/11/2019 C</t>
  </si>
  <si>
    <t>GL-942323116787</t>
  </si>
  <si>
    <t>ACEPTA EPS GLOS 6082166 26/11/2019 C</t>
  </si>
  <si>
    <t>GL-942323116780</t>
  </si>
  <si>
    <t>ACEPTA EPS GLOS 6085962 26/11/2019 C</t>
  </si>
  <si>
    <t>GL-942323116777</t>
  </si>
  <si>
    <t>ACEPTA EPS GLOS 6145294 26/11/2019 C</t>
  </si>
  <si>
    <t>GL-942323116763</t>
  </si>
  <si>
    <t>ACEPTA EPS GLOS 6146624 26/11/2019 C</t>
  </si>
  <si>
    <t>GL-942323116718</t>
  </si>
  <si>
    <t>ACEPTA EPS GLOS 6074579 26/11/2019 C</t>
  </si>
  <si>
    <t>GL-942323116601</t>
  </si>
  <si>
    <t>ACEPTA EPS GLOS 6075743 26/11/2019 C</t>
  </si>
  <si>
    <t>GL-942323116599</t>
  </si>
  <si>
    <t>ACEPTA EPS GLOS 6070930 26/11/2019 C</t>
  </si>
  <si>
    <t>GL-942323116506</t>
  </si>
  <si>
    <t>ACEPTA EPS GLOS 6130691 26/11/2019 C</t>
  </si>
  <si>
    <t>GL-942323116334</t>
  </si>
  <si>
    <t>ACEPTA EPS GLOS 6102283 26/11/2019 C</t>
  </si>
  <si>
    <t>GL-942323116313</t>
  </si>
  <si>
    <t>ACEPTA EPS GLOS 6040233 26/11/2019 C</t>
  </si>
  <si>
    <t>GL-942323116258</t>
  </si>
  <si>
    <t>ACEPTA EPS GLOS 6061569 26/11/2019 C</t>
  </si>
  <si>
    <t>GL-152323116874</t>
  </si>
  <si>
    <t>ABONO 05604508349 YASMANI ALBEIRO TILANO</t>
  </si>
  <si>
    <t>SALDO 68320167221 JOSE SANDOVAL RINCON</t>
  </si>
  <si>
    <t>68320167221 JOSE MARIA SANDOVAL RINCON</t>
  </si>
  <si>
    <t>76-rluna Eurek</t>
  </si>
  <si>
    <t>76400646564 LUIS ALBERTO BURGOS</t>
  </si>
  <si>
    <t>7640017011</t>
  </si>
  <si>
    <t>1903204645</t>
  </si>
  <si>
    <t>8200825592</t>
  </si>
  <si>
    <t>08001075096 ROSEMARY ARIZA</t>
  </si>
  <si>
    <t>1904006094</t>
  </si>
  <si>
    <t>SALDO 94000002014 CRISTIAN GAITAN</t>
  </si>
  <si>
    <t>05-adbenitez Eurek</t>
  </si>
  <si>
    <t>05480545366 ANGY AVILA</t>
  </si>
  <si>
    <t>548020011</t>
  </si>
  <si>
    <t>1904592021</t>
  </si>
  <si>
    <t>3041640560</t>
  </si>
  <si>
    <t>SALDO 11001164015 EIMY RIVERA</t>
  </si>
  <si>
    <t>1904423901</t>
  </si>
  <si>
    <t>2100817086</t>
  </si>
  <si>
    <t>70001159336 LAYLA DURAN</t>
  </si>
  <si>
    <t>5487420011</t>
  </si>
  <si>
    <t>1904386347</t>
  </si>
  <si>
    <t>2060843398</t>
  </si>
  <si>
    <t>68001438097 MAHIA ALFARO</t>
  </si>
  <si>
    <t>6800120011</t>
  </si>
  <si>
    <t>1904311943</t>
  </si>
  <si>
    <t>2060840362</t>
  </si>
  <si>
    <t>54261344287 JOHAN RUIZ</t>
  </si>
  <si>
    <t>5400120011</t>
  </si>
  <si>
    <t>1904396590</t>
  </si>
  <si>
    <t>2060834662</t>
  </si>
  <si>
    <t>76001631464 MARIA LOPEZ</t>
  </si>
  <si>
    <t>1904395947</t>
  </si>
  <si>
    <t>2060830976</t>
  </si>
  <si>
    <t>54001367350 EDILMA PINEDA</t>
  </si>
  <si>
    <t>1904396561</t>
  </si>
  <si>
    <t>2060829269</t>
  </si>
  <si>
    <t>68239465 GUA-12</t>
  </si>
  <si>
    <t>05154348092 YEINY MEJIA</t>
  </si>
  <si>
    <t>1904020494</t>
  </si>
  <si>
    <t>1903939031</t>
  </si>
  <si>
    <t>12180739771</t>
  </si>
  <si>
    <t>68264395308 AMY LEON</t>
  </si>
  <si>
    <t>1904021068</t>
  </si>
  <si>
    <t>54498371044 LINDA DURAN</t>
  </si>
  <si>
    <t>5449817011</t>
  </si>
  <si>
    <t>1903884474</t>
  </si>
  <si>
    <t>12101336856</t>
  </si>
  <si>
    <t>76001391451 CRISTHIAM FLOREZ</t>
  </si>
  <si>
    <t>1903840550</t>
  </si>
  <si>
    <t>12101329952</t>
  </si>
  <si>
    <t>SALDO 1001159804 JERONIMO MARIN</t>
  </si>
  <si>
    <t>1904016319</t>
  </si>
  <si>
    <t>12101243292</t>
  </si>
  <si>
    <t>ABONO 1001159804 JERONIMO MARIN</t>
  </si>
  <si>
    <t>76109102720 DEYVINSON MOSQUERA</t>
  </si>
  <si>
    <t>7610920011</t>
  </si>
  <si>
    <t>1904112174</t>
  </si>
  <si>
    <t>1170900143</t>
  </si>
  <si>
    <t>23555155040 SANDY ESCOBAR</t>
  </si>
  <si>
    <t>6826420011</t>
  </si>
  <si>
    <t>1904212183</t>
  </si>
  <si>
    <t>1170858683</t>
  </si>
  <si>
    <t>68320167221 JOSE SANDOVAL</t>
  </si>
  <si>
    <t>1904202039</t>
  </si>
  <si>
    <t>1170847292</t>
  </si>
  <si>
    <t>1904202031</t>
  </si>
  <si>
    <t>1903904080</t>
  </si>
  <si>
    <t>11190900611</t>
  </si>
  <si>
    <t>20238029772 DIANA LUZ GAMEZ GAMARRA</t>
  </si>
  <si>
    <t>2023817011</t>
  </si>
  <si>
    <t>1903687097</t>
  </si>
  <si>
    <t>11190843975</t>
  </si>
  <si>
    <t>1903904054</t>
  </si>
  <si>
    <t>11190834942</t>
  </si>
  <si>
    <t>1903718779</t>
  </si>
  <si>
    <t>10160914360</t>
  </si>
  <si>
    <t>68264395308 AMY LEON TORRES</t>
  </si>
  <si>
    <t>1903718777</t>
  </si>
  <si>
    <t>EVENTO MAR_2020</t>
  </si>
  <si>
    <t>2000317842</t>
  </si>
  <si>
    <t>2000284614</t>
  </si>
  <si>
    <t>66810002 GUA-171</t>
  </si>
  <si>
    <t>ACEPTA EPS GLOS 6000264 26/11/2019 C</t>
  </si>
  <si>
    <t>GL-942323116884</t>
  </si>
  <si>
    <t>ACEPTA EPS GLOS 6140419 26/11/2019 C</t>
  </si>
  <si>
    <t>GL-942323116811</t>
  </si>
  <si>
    <t>SALDO 94001210445 RODRIGO PANIAGUA</t>
  </si>
  <si>
    <t>SALDO 94001230971 ASTRID RUIZ</t>
  </si>
  <si>
    <t>94000010995 JAIRO CAMICO</t>
  </si>
  <si>
    <t>ABONO 94000002014 CRISTIAN GAITAN</t>
  </si>
  <si>
    <t>2905100201</t>
  </si>
  <si>
    <t>EVENTO  ENE_2020</t>
  </si>
  <si>
    <t>2000317840</t>
  </si>
  <si>
    <t>2000264886</t>
  </si>
  <si>
    <t>63841104 GUA-116</t>
  </si>
  <si>
    <t>ABONO 94001210445 RODRIGO PANIAGUA</t>
  </si>
  <si>
    <t>94001005130 JHOVANI DURANTE</t>
  </si>
  <si>
    <t>ACEPTA EPS GLOS 6101723 26/11/2019 C</t>
  </si>
  <si>
    <t>2000317829</t>
  </si>
  <si>
    <t>GL-942323116891</t>
  </si>
  <si>
    <t>SALDO PENDIENTE POR LEGALIZAR NOV 26 2019</t>
  </si>
  <si>
    <t>2000236281</t>
  </si>
  <si>
    <t>57975735 CUN-722</t>
  </si>
  <si>
    <t>ABONO 11001164015 EIMY RIVERA</t>
  </si>
  <si>
    <t>11001159548 LAURA BECERRA</t>
  </si>
  <si>
    <t>1904018112</t>
  </si>
  <si>
    <t>12180725166</t>
  </si>
  <si>
    <t>11001159866 DANNA CONTRERAS</t>
  </si>
  <si>
    <t>1904016327</t>
  </si>
  <si>
    <t>25754154421 GILBERTO BENAVIDES</t>
  </si>
  <si>
    <t>Resolucio´n 2572 Compra de Cartera 04052020 ADRES</t>
  </si>
  <si>
    <t>2000317637</t>
  </si>
  <si>
    <t>2000317051</t>
  </si>
  <si>
    <t>Resolucio´n 2572 C</t>
  </si>
  <si>
    <t>ADRES GUA-42</t>
  </si>
  <si>
    <t>94001009783 LEIDY AIMARY GAITAN RODRIGUEZ</t>
  </si>
  <si>
    <t>SALDO 94001013339 YERSON ALEXANDER LEGUIZAMON GONZ</t>
  </si>
  <si>
    <t>1903199133</t>
  </si>
  <si>
    <t>7081552260</t>
  </si>
  <si>
    <t>SALDO 94001218399 ALFONSO BASCA</t>
  </si>
  <si>
    <t>ABONO 94001218399 ALFONSO BASCA</t>
  </si>
  <si>
    <t>94001005380 WILSON FIERRO</t>
  </si>
  <si>
    <t>1904005442</t>
  </si>
  <si>
    <t>ABONO 94001230971 ASTRID RUIZ</t>
  </si>
  <si>
    <t>1904005397</t>
  </si>
  <si>
    <t>6181008131</t>
  </si>
  <si>
    <t>94001009290 MIGUEL PIEDRAHITA</t>
  </si>
  <si>
    <t>94001229921 ALBERTO BARRETO</t>
  </si>
  <si>
    <t>1904006311</t>
  </si>
  <si>
    <t>6180956393</t>
  </si>
  <si>
    <t>94001226504 AGNOLIA RODRIGUEZ</t>
  </si>
  <si>
    <t>1904006296</t>
  </si>
  <si>
    <t>1904006192</t>
  </si>
  <si>
    <t>1904006105</t>
  </si>
  <si>
    <t>1904006098</t>
  </si>
  <si>
    <t>94001238208 JAIRO LEUDO</t>
  </si>
  <si>
    <t>94001210326 LUCIA HERNANDEZ</t>
  </si>
  <si>
    <t>1904006076</t>
  </si>
  <si>
    <t>1904006071</t>
  </si>
  <si>
    <t>1904006067</t>
  </si>
  <si>
    <t>94001245116 MARIA GAITAN</t>
  </si>
  <si>
    <t>94001003806 SOLEDAD HERNANDEZ</t>
  </si>
  <si>
    <t>94001012978 KEYNER BAUTISTA</t>
  </si>
  <si>
    <t>94000012927 MIRIAM CABARTE</t>
  </si>
  <si>
    <t>94001248478 JOSE LOPEZ</t>
  </si>
  <si>
    <t>94001002831 JENIFER CLARIN</t>
  </si>
  <si>
    <t>94001010915 NAYANNI BAUTISTA</t>
  </si>
  <si>
    <t>94001241981 YUDI GAITAN</t>
  </si>
  <si>
    <t>94001012442 LUIS LARGO</t>
  </si>
  <si>
    <t>94001016313 NILFA RIVAS</t>
  </si>
  <si>
    <t>94001012490 MARIA BETANCOURT</t>
  </si>
  <si>
    <t>1904020938</t>
  </si>
  <si>
    <t>94000015733 JOSE BAUTISTA</t>
  </si>
  <si>
    <t>1904020926</t>
  </si>
  <si>
    <t>1904020912</t>
  </si>
  <si>
    <t>94001239106 DIANA RONDON</t>
  </si>
  <si>
    <t>1904020904</t>
  </si>
  <si>
    <t>94001006660 MARIA LOBO</t>
  </si>
  <si>
    <t>1904020896</t>
  </si>
  <si>
    <t>94001217682 MARIA ANAVE</t>
  </si>
  <si>
    <t>1904020746</t>
  </si>
  <si>
    <t>94001232486 ALEJANDRINA MARTINEZ</t>
  </si>
  <si>
    <t>1904020737</t>
  </si>
  <si>
    <t>94001232166 FRANCISCO VIENA</t>
  </si>
  <si>
    <t>94001014386 DANIEL SILVA</t>
  </si>
  <si>
    <t>SALDO 11001160319 ANGEL CORAL</t>
  </si>
  <si>
    <t>ABONO 11001160319 ANGEL CORAL</t>
  </si>
  <si>
    <t>94001012451 SUSANA FAJARDO</t>
  </si>
  <si>
    <t>94001010278 EPIFANIO RODRIGUEZ</t>
  </si>
  <si>
    <t>1904020457</t>
  </si>
  <si>
    <t>1904020447</t>
  </si>
  <si>
    <t>1904020438</t>
  </si>
  <si>
    <t>1904020428</t>
  </si>
  <si>
    <t>1904020414</t>
  </si>
  <si>
    <t>94001243575 LUIS ARGUELLO</t>
  </si>
  <si>
    <t>1904020407</t>
  </si>
  <si>
    <t>1904020400</t>
  </si>
  <si>
    <t>1904020311</t>
  </si>
  <si>
    <t>94001245334 JUAN RODRIGUEZ</t>
  </si>
  <si>
    <t>1904020078</t>
  </si>
  <si>
    <t>1904020069</t>
  </si>
  <si>
    <t>94001211662 JAVIER GABRIEL</t>
  </si>
  <si>
    <t>1904020059</t>
  </si>
  <si>
    <t>1904020049</t>
  </si>
  <si>
    <t>1904020040</t>
  </si>
  <si>
    <t>94000008265 RUTH MAROA</t>
  </si>
  <si>
    <t>94001233865 REINEL BERNAL</t>
  </si>
  <si>
    <t>1904019992</t>
  </si>
  <si>
    <t>1904019979</t>
  </si>
  <si>
    <t>94001013339 YERSON LEGUIZAMON</t>
  </si>
  <si>
    <t>94001015962 JHOIMAR PEREZ</t>
  </si>
  <si>
    <t>94001235329 MARYI BERNAL</t>
  </si>
  <si>
    <t>1904019930</t>
  </si>
  <si>
    <t>94001013497 LAURA INCIZO</t>
  </si>
  <si>
    <t>1904019919</t>
  </si>
  <si>
    <t>11001166309 JOSEPH PARDO</t>
  </si>
  <si>
    <t>1904018113</t>
  </si>
  <si>
    <t>94001010266 CLAUDIA DIAZ</t>
  </si>
  <si>
    <t>1904018110</t>
  </si>
  <si>
    <t>94001007656 MADELYN AREVALO</t>
  </si>
  <si>
    <t>1904018108</t>
  </si>
  <si>
    <t>94001008486 OSCAR GOMEZ</t>
  </si>
  <si>
    <t>1904018105</t>
  </si>
  <si>
    <t>94001015685 ARGENIS ESPINOSA</t>
  </si>
  <si>
    <t>1904018101</t>
  </si>
  <si>
    <t>12180718415</t>
  </si>
  <si>
    <t>94001009070 GENESIS LLANES</t>
  </si>
  <si>
    <t>1904021063</t>
  </si>
  <si>
    <t>94001002764 MARY AREVALO</t>
  </si>
  <si>
    <t>1904018099</t>
  </si>
  <si>
    <t>12180713177</t>
  </si>
  <si>
    <t>94001008965 EDGAR GUAJO</t>
  </si>
  <si>
    <t>1904018098</t>
  </si>
  <si>
    <t>1904018096</t>
  </si>
  <si>
    <t>94001013657 AIDEE FERNANDEZ</t>
  </si>
  <si>
    <t>1904018095</t>
  </si>
  <si>
    <t>1904018093</t>
  </si>
  <si>
    <t>1904018092</t>
  </si>
  <si>
    <t>1904018090</t>
  </si>
  <si>
    <t>94001002429 MANUEL IBARGUEN</t>
  </si>
  <si>
    <t>1904018089</t>
  </si>
  <si>
    <t>1904018088</t>
  </si>
  <si>
    <t>1904018086</t>
  </si>
  <si>
    <t>94001247668 FRANCY VANOY</t>
  </si>
  <si>
    <t>1904018085</t>
  </si>
  <si>
    <t>94001238650 DIEGO CABRIA</t>
  </si>
  <si>
    <t>1904018083</t>
  </si>
  <si>
    <t>94001237338 ARACELY SALGADO</t>
  </si>
  <si>
    <t>1904018082</t>
  </si>
  <si>
    <t>1904018081</t>
  </si>
  <si>
    <t>1904018079</t>
  </si>
  <si>
    <t>1904018078</t>
  </si>
  <si>
    <t>94001001267 GUILLERMO LASERNA</t>
  </si>
  <si>
    <t>94001007957 NELCY MELENDEZ</t>
  </si>
  <si>
    <t>1904018075</t>
  </si>
  <si>
    <t>12101353662</t>
  </si>
  <si>
    <t>1904018074</t>
  </si>
  <si>
    <t>94001221249 MARIA VASCA</t>
  </si>
  <si>
    <t>1904018072</t>
  </si>
  <si>
    <t>94001009020 SANDRA VARGAS</t>
  </si>
  <si>
    <t>1904018071</t>
  </si>
  <si>
    <t>94001009045 DIANA CASTRO</t>
  </si>
  <si>
    <t>1904018070</t>
  </si>
  <si>
    <t>94001001636 LUIS TAFUR</t>
  </si>
  <si>
    <t>1904018052</t>
  </si>
  <si>
    <t>94001232940 JUAN RODRIGUEZ</t>
  </si>
  <si>
    <t>1904018047</t>
  </si>
  <si>
    <t>1904018044</t>
  </si>
  <si>
    <t>94001009771 RAFAEL NOSSA</t>
  </si>
  <si>
    <t>1904018038</t>
  </si>
  <si>
    <t>94001233570 ANDRES SALGADO</t>
  </si>
  <si>
    <t>1904017986</t>
  </si>
  <si>
    <t>1904017809</t>
  </si>
  <si>
    <t>94001235238 RICARDO GAMBA</t>
  </si>
  <si>
    <t>1904017799</t>
  </si>
  <si>
    <t>94001219963 SHARITH DIAZ</t>
  </si>
  <si>
    <t>94001007582 ELIZABET TRAJANO</t>
  </si>
  <si>
    <t>1904017775</t>
  </si>
  <si>
    <t>1904017772</t>
  </si>
  <si>
    <t>94001230459 NOHEMY BARRERA</t>
  </si>
  <si>
    <t>1904017731</t>
  </si>
  <si>
    <t>94001238073 LUZ MARTINEZ</t>
  </si>
  <si>
    <t>94001220675 MARICEL GONZALEZ</t>
  </si>
  <si>
    <t>1904017700</t>
  </si>
  <si>
    <t>94001009526 MARIA ROJAS</t>
  </si>
  <si>
    <t>94000008856 ALEXIS MAVIO</t>
  </si>
  <si>
    <t>94001016228 JHON GAITAN</t>
  </si>
  <si>
    <t>1904017668</t>
  </si>
  <si>
    <t>94001006223 MARTA RINCON</t>
  </si>
  <si>
    <t>1904017600</t>
  </si>
  <si>
    <t>94001219925 MIRIAM ORTIZ</t>
  </si>
  <si>
    <t>1904017577</t>
  </si>
  <si>
    <t>94001238288 ANGELO RUIZ</t>
  </si>
  <si>
    <t>94001237350 GERARDO NAVARRETE</t>
  </si>
  <si>
    <t>1904017517</t>
  </si>
  <si>
    <t>12101325325</t>
  </si>
  <si>
    <t>1904017502</t>
  </si>
  <si>
    <t>1904017490</t>
  </si>
  <si>
    <t>94001224233 GINNA LEON</t>
  </si>
  <si>
    <t>1904017482</t>
  </si>
  <si>
    <t>1904017468</t>
  </si>
  <si>
    <t>1904017460</t>
  </si>
  <si>
    <t>94001228510 SAUL VACA</t>
  </si>
  <si>
    <t>1904017452</t>
  </si>
  <si>
    <t>94001004478 VICTOR QUEVEDO</t>
  </si>
  <si>
    <t>1904017386</t>
  </si>
  <si>
    <t>1904017374</t>
  </si>
  <si>
    <t>1904017366</t>
  </si>
  <si>
    <t>1904017351</t>
  </si>
  <si>
    <t>94001237467 ELMER DIAZ</t>
  </si>
  <si>
    <t>1904017341</t>
  </si>
  <si>
    <t>1904017329</t>
  </si>
  <si>
    <t>94001242677 BEATRIZ SIERRA</t>
  </si>
  <si>
    <t>1904017317</t>
  </si>
  <si>
    <t>94001222929 ANGELA ROJAS</t>
  </si>
  <si>
    <t>1904017300</t>
  </si>
  <si>
    <t>1904017292</t>
  </si>
  <si>
    <t>94000010104 GABRIEL CAMICO</t>
  </si>
  <si>
    <t>1904017285</t>
  </si>
  <si>
    <t>11001160583 EDWIN PARRA</t>
  </si>
  <si>
    <t>1904017255</t>
  </si>
  <si>
    <t>12101318463</t>
  </si>
  <si>
    <t>94001223246 FLOR TORRES</t>
  </si>
  <si>
    <t>94001013422 QUERUBIN SUAREZ</t>
  </si>
  <si>
    <t>1904017105</t>
  </si>
  <si>
    <t>1904017071</t>
  </si>
  <si>
    <t>1904017063</t>
  </si>
  <si>
    <t>1904017031</t>
  </si>
  <si>
    <t>1904017022</t>
  </si>
  <si>
    <t>1904017010</t>
  </si>
  <si>
    <t>1904016999</t>
  </si>
  <si>
    <t>1904016989</t>
  </si>
  <si>
    <t>94000016207 ESNEIDER GAITAN</t>
  </si>
  <si>
    <t>94001005806 DOMINGA ORTIZ</t>
  </si>
  <si>
    <t>1904016691</t>
  </si>
  <si>
    <t>1904016610</t>
  </si>
  <si>
    <t>1904016501</t>
  </si>
  <si>
    <t>1904016493</t>
  </si>
  <si>
    <t>1904016471</t>
  </si>
  <si>
    <t>1904016456</t>
  </si>
  <si>
    <t>1904016452</t>
  </si>
  <si>
    <t>1904016447</t>
  </si>
  <si>
    <t>94001234219 LUZ TORRES</t>
  </si>
  <si>
    <t>1904016438</t>
  </si>
  <si>
    <t>1904016414</t>
  </si>
  <si>
    <t>94001008780 MARTHA CASTILLO</t>
  </si>
  <si>
    <t>1904016402</t>
  </si>
  <si>
    <t>94001234958 ADRIANO RODRIGUEZ</t>
  </si>
  <si>
    <t>94001005862 LUISA MONTOYA</t>
  </si>
  <si>
    <t>1904016300</t>
  </si>
  <si>
    <t>12101238492</t>
  </si>
  <si>
    <t>1904016291</t>
  </si>
  <si>
    <t>1904016275</t>
  </si>
  <si>
    <t>1904016262</t>
  </si>
  <si>
    <t>94001012547 LAURA AVILA</t>
  </si>
  <si>
    <t>1904016248</t>
  </si>
  <si>
    <t>1904016219</t>
  </si>
  <si>
    <t>11-adbenitez Eurek</t>
  </si>
  <si>
    <t>11001165235 DYLAN SALGUERO</t>
  </si>
  <si>
    <t>1904211509</t>
  </si>
  <si>
    <t>1170905471</t>
  </si>
  <si>
    <t>1904294031</t>
  </si>
  <si>
    <t>1170831458</t>
  </si>
  <si>
    <t>68-cecheverri Eurek</t>
  </si>
  <si>
    <t>1904304524</t>
  </si>
  <si>
    <t>1170823642</t>
  </si>
  <si>
    <t>1904011678</t>
  </si>
  <si>
    <t>94001212047 JOSE RODRIGUEZ</t>
  </si>
  <si>
    <t>1904011675</t>
  </si>
  <si>
    <t>94001002677 SONIA ESCOBAR</t>
  </si>
  <si>
    <t>94001248769 WINSTON OSORIO</t>
  </si>
  <si>
    <t>94001005176 ROSIMAR CORDERO</t>
  </si>
  <si>
    <t>94001014153 YULI OROZCO</t>
  </si>
  <si>
    <t>1904011614</t>
  </si>
  <si>
    <t>11190923413</t>
  </si>
  <si>
    <t>1904011610</t>
  </si>
  <si>
    <t>1904011607</t>
  </si>
  <si>
    <t>94001005784 OLGA GUTIERREZ</t>
  </si>
  <si>
    <t>1904011604</t>
  </si>
  <si>
    <t>1904011594</t>
  </si>
  <si>
    <t>11190913025</t>
  </si>
  <si>
    <t>1904011590</t>
  </si>
  <si>
    <t>1904011585</t>
  </si>
  <si>
    <t>1904011579</t>
  </si>
  <si>
    <t>1904011574</t>
  </si>
  <si>
    <t>1904011565</t>
  </si>
  <si>
    <t>94001005877 JOSHUA GARCIA</t>
  </si>
  <si>
    <t>1904011563</t>
  </si>
  <si>
    <t>94001013248 JUAN CRUZ</t>
  </si>
  <si>
    <t>1904011561</t>
  </si>
  <si>
    <t>94001215553 CARINA PEDREROS</t>
  </si>
  <si>
    <t>1904011560</t>
  </si>
  <si>
    <t>94001010980 MILTON CASTRO</t>
  </si>
  <si>
    <t>94001222072 LEIDY TORRES</t>
  </si>
  <si>
    <t>94001012361 JOSE CARDENAS</t>
  </si>
  <si>
    <t>1904011090</t>
  </si>
  <si>
    <t>94001217845 ADELA RINCON</t>
  </si>
  <si>
    <t>1904011076</t>
  </si>
  <si>
    <t>1904011043</t>
  </si>
  <si>
    <t>94001229651 SAMUEL DIAZ</t>
  </si>
  <si>
    <t>94001244794 EMANUEL DIAZ</t>
  </si>
  <si>
    <t>94001227884 EDIER ARIAS</t>
  </si>
  <si>
    <t>1904010886</t>
  </si>
  <si>
    <t>94001014916 ELISA CAMICO</t>
  </si>
  <si>
    <t>1904010852</t>
  </si>
  <si>
    <t>1904010848</t>
  </si>
  <si>
    <t>94001003170 NICOLAS JEREZ</t>
  </si>
  <si>
    <t>1904010788</t>
  </si>
  <si>
    <t>1904010785</t>
  </si>
  <si>
    <t>94001230807 LINA PAUL</t>
  </si>
  <si>
    <t>1904010609</t>
  </si>
  <si>
    <t>1904010601</t>
  </si>
  <si>
    <t>94001210136 JENSY PEREZ</t>
  </si>
  <si>
    <t>1904010594</t>
  </si>
  <si>
    <t>1904010586</t>
  </si>
  <si>
    <t>1904010576</t>
  </si>
  <si>
    <t>94001001504 ROSA DURAN</t>
  </si>
  <si>
    <t>1904010505</t>
  </si>
  <si>
    <t>1904010488</t>
  </si>
  <si>
    <t>1904010476</t>
  </si>
  <si>
    <t>1904010461</t>
  </si>
  <si>
    <t>1904010437</t>
  </si>
  <si>
    <t>94001215994 FULGENCIO RODRIGUEZ</t>
  </si>
  <si>
    <t>1904010411</t>
  </si>
  <si>
    <t>1904010369</t>
  </si>
  <si>
    <t>1904010355</t>
  </si>
  <si>
    <t>1904010341</t>
  </si>
  <si>
    <t>1904010238</t>
  </si>
  <si>
    <t>1904007943</t>
  </si>
  <si>
    <t>94001221329 JULIO BUSTAMANTE</t>
  </si>
  <si>
    <t>1904007881</t>
  </si>
  <si>
    <t>1904007871</t>
  </si>
  <si>
    <t>1904007862</t>
  </si>
  <si>
    <t>1904007852</t>
  </si>
  <si>
    <t>1904007842</t>
  </si>
  <si>
    <t>1904007833</t>
  </si>
  <si>
    <t>1904007828</t>
  </si>
  <si>
    <t>1904007656</t>
  </si>
  <si>
    <t>1904007645</t>
  </si>
  <si>
    <t>1904007625</t>
  </si>
  <si>
    <t>1904007578</t>
  </si>
  <si>
    <t>1904007570</t>
  </si>
  <si>
    <t>1904007557</t>
  </si>
  <si>
    <t>1904007540</t>
  </si>
  <si>
    <t>1904007530</t>
  </si>
  <si>
    <t>94001003804 JOSE LADINO</t>
  </si>
  <si>
    <t>1904007477</t>
  </si>
  <si>
    <t>1904007463</t>
  </si>
  <si>
    <t>1904007453</t>
  </si>
  <si>
    <t>1904007446</t>
  </si>
  <si>
    <t>1904007438</t>
  </si>
  <si>
    <t>1904007429</t>
  </si>
  <si>
    <t>94001212541 JOSE RAMOS</t>
  </si>
  <si>
    <t>1904007415</t>
  </si>
  <si>
    <t>1904007380</t>
  </si>
  <si>
    <t>1904007369</t>
  </si>
  <si>
    <t>1904007359</t>
  </si>
  <si>
    <t>1904007347</t>
  </si>
  <si>
    <t>94001010581 HENRY CABRIA</t>
  </si>
  <si>
    <t>1904006747</t>
  </si>
  <si>
    <t>94001226639 MIGUEL MOSQUERA</t>
  </si>
  <si>
    <t>1904011692</t>
  </si>
  <si>
    <t>94001013634 LUIS GARCIA</t>
  </si>
  <si>
    <t>94001227667 ANA LOZANO</t>
  </si>
  <si>
    <t>SALDO 94001234641 ALBA CHIPIAJE</t>
  </si>
  <si>
    <t>ABONO 94001234641 ALBA CHIPIAJE</t>
  </si>
  <si>
    <t>94001213813 LUZ MAHECHA</t>
  </si>
  <si>
    <t>94001245661 YEISON MIRABAL</t>
  </si>
  <si>
    <t>1904293229</t>
  </si>
  <si>
    <t>94001237483 DARWIN URIBE</t>
  </si>
  <si>
    <t>1904293158</t>
  </si>
  <si>
    <t>94000014585 EYTHAN HERNANDEZ</t>
  </si>
  <si>
    <t>1904006746</t>
  </si>
  <si>
    <t>1904006745</t>
  </si>
  <si>
    <t>94001010472 IAN PADILLA</t>
  </si>
  <si>
    <t>1904006744</t>
  </si>
  <si>
    <t>1904006743</t>
  </si>
  <si>
    <t>1904006741</t>
  </si>
  <si>
    <t>94000011033 CRISTIAN GAITAN</t>
  </si>
  <si>
    <t>1904006739</t>
  </si>
  <si>
    <t>1904006738</t>
  </si>
  <si>
    <t>94001008597 KELLY BOBADILLA</t>
  </si>
  <si>
    <t>1904006737</t>
  </si>
  <si>
    <t>1904006736</t>
  </si>
  <si>
    <t>1904006735</t>
  </si>
  <si>
    <t>94001014846 JENNYFER MARTINEZ</t>
  </si>
  <si>
    <t>1904006734</t>
  </si>
  <si>
    <t>1904006733</t>
  </si>
  <si>
    <t>94001221140 MICHAEL CORDOBA</t>
  </si>
  <si>
    <t>1904006730</t>
  </si>
  <si>
    <t>94001239397 DAIRON GONZALEZ</t>
  </si>
  <si>
    <t>94001012182 MILTON TOBAR</t>
  </si>
  <si>
    <t>1904006725</t>
  </si>
  <si>
    <t>94000006473 NEIRON CASTAÑEDA</t>
  </si>
  <si>
    <t>1904006723</t>
  </si>
  <si>
    <t>1904006722</t>
  </si>
  <si>
    <t>1904006721</t>
  </si>
  <si>
    <t>1904006719</t>
  </si>
  <si>
    <t>94001234157 JOSTIN RIASCOS</t>
  </si>
  <si>
    <t>1904006717</t>
  </si>
  <si>
    <t>1904006714</t>
  </si>
  <si>
    <t>94001013312 JASBLEIDY RIVERA</t>
  </si>
  <si>
    <t>94001003333 JOSE ORTEGON</t>
  </si>
  <si>
    <t>1904006677</t>
  </si>
  <si>
    <t>1904006675</t>
  </si>
  <si>
    <t>1904006673</t>
  </si>
  <si>
    <t>1904006672</t>
  </si>
  <si>
    <t>1904006670</t>
  </si>
  <si>
    <t>1904006668</t>
  </si>
  <si>
    <t>94001211787 CATALINA CAMACHO</t>
  </si>
  <si>
    <t>15580000281 JONATAN  FORERO VEGA</t>
  </si>
  <si>
    <t>1558017011</t>
  </si>
  <si>
    <t>1903727868</t>
  </si>
  <si>
    <t>10160849909</t>
  </si>
  <si>
    <t>1904006633</t>
  </si>
  <si>
    <t>94001214505 CATHERINE GONZALEZ</t>
  </si>
  <si>
    <t>1904006628</t>
  </si>
  <si>
    <t>1904006623</t>
  </si>
  <si>
    <t>1904006618</t>
  </si>
  <si>
    <t>1904006614</t>
  </si>
  <si>
    <t>1904006587</t>
  </si>
  <si>
    <t>1904006548</t>
  </si>
  <si>
    <t>1904006534</t>
  </si>
  <si>
    <t>1904006528</t>
  </si>
  <si>
    <t>1904006526</t>
  </si>
  <si>
    <t>94001227595 MAICOL GOMEZ</t>
  </si>
  <si>
    <t>1904006511</t>
  </si>
  <si>
    <t>94001229570 YEIDI PIÑEROS</t>
  </si>
  <si>
    <t>1904006508</t>
  </si>
  <si>
    <t>94001013500 DYLAN CARIBAN</t>
  </si>
  <si>
    <t>1904006490</t>
  </si>
  <si>
    <t>94001009492 LEIDY NARVAEZ</t>
  </si>
  <si>
    <t>1904006482</t>
  </si>
  <si>
    <t>10160829967</t>
  </si>
  <si>
    <t>94001007943 ADRIAN FLOREZ</t>
  </si>
  <si>
    <t>1904006478</t>
  </si>
  <si>
    <t>1904006475</t>
  </si>
  <si>
    <t>SALDO 94001012385 HARRINSON BUSTAMANTE</t>
  </si>
  <si>
    <t>1904006469</t>
  </si>
  <si>
    <t>ABONO 94001012385 HARRINSON BUSTAMANTE</t>
  </si>
  <si>
    <t>1904006462</t>
  </si>
  <si>
    <t>1904006459</t>
  </si>
  <si>
    <t>94001231327 BENJAMIN ROJAS</t>
  </si>
  <si>
    <t>1904006439</t>
  </si>
  <si>
    <t>94001236476 ALONSO CABRIA</t>
  </si>
  <si>
    <t>1904006432</t>
  </si>
  <si>
    <t>1904006422</t>
  </si>
  <si>
    <t>1904006414</t>
  </si>
  <si>
    <t>EVILARO</t>
  </si>
  <si>
    <t>2000317504</t>
  </si>
  <si>
    <t>2000312063</t>
  </si>
  <si>
    <t>2000317503</t>
  </si>
  <si>
    <t>2000312028</t>
  </si>
  <si>
    <t>2000317502</t>
  </si>
  <si>
    <t>2000312024</t>
  </si>
  <si>
    <t>2000317501</t>
  </si>
  <si>
    <t>20200427</t>
  </si>
  <si>
    <t>2000311736</t>
  </si>
  <si>
    <t>SSA2019ES3A00008378 PILAR GOMEZ MALDONADO</t>
  </si>
  <si>
    <t>2000267304</t>
  </si>
  <si>
    <t>2000221914</t>
  </si>
  <si>
    <t>58941098 SAN-7</t>
  </si>
  <si>
    <t>ABONO 68320167221 JOSE SANDOVAL RINCON</t>
  </si>
  <si>
    <t>EVENTO ENE_2020</t>
  </si>
  <si>
    <t>2000265434</t>
  </si>
  <si>
    <t>2000264657</t>
  </si>
  <si>
    <t>MPS GUA-798</t>
  </si>
  <si>
    <t>94001013422 QUERUBIN  SUAREZ BONILLA</t>
  </si>
  <si>
    <t>94000011272 SAUL  PEREZ GAITAN</t>
  </si>
  <si>
    <t>94001222955 YANETH  MARTINEZ LOY</t>
  </si>
  <si>
    <t>SALDO 94001217682 MARIA COLOMBIA ANAVE PAEZ</t>
  </si>
  <si>
    <t>EVENTO DIC_2019-EPS042</t>
  </si>
  <si>
    <t>2000265432</t>
  </si>
  <si>
    <t>2000250631</t>
  </si>
  <si>
    <t>ADRES GUA-613</t>
  </si>
  <si>
    <t>ABONO 94001217682 MARIA COLOMBIA ANAVE PAEZ</t>
  </si>
  <si>
    <t>EVENTO DIC_2019-ESSC24</t>
  </si>
  <si>
    <t>2000265431</t>
  </si>
  <si>
    <t>2000250621</t>
  </si>
  <si>
    <t>ADRES GUA-603</t>
  </si>
  <si>
    <t>76-cmontano Eurek</t>
  </si>
  <si>
    <t>SALDO 94001220675 MARICEL GONZALEZ</t>
  </si>
  <si>
    <t>1903857842</t>
  </si>
  <si>
    <t>12180732039</t>
  </si>
  <si>
    <t>GIRO TESORERIA DIC 2019 DIC_2019</t>
  </si>
  <si>
    <t>2000265429</t>
  </si>
  <si>
    <t>2000250379</t>
  </si>
  <si>
    <t>61322368 GUA-361</t>
  </si>
  <si>
    <t>94001222072 LEIDY JOHANA TORRES</t>
  </si>
  <si>
    <t>1903450183</t>
  </si>
  <si>
    <t>9140816340</t>
  </si>
  <si>
    <t>94001210239 JEPSICA LISETH SILVA CORDOBA</t>
  </si>
  <si>
    <t>1903450177</t>
  </si>
  <si>
    <t>94001005380 WILSON ENRIQUE FIERRO MONTEALEGRE</t>
  </si>
  <si>
    <t>1903450168</t>
  </si>
  <si>
    <t>94001234641 ALBA SHIRLEY CHIPIAJE CIRO</t>
  </si>
  <si>
    <t>1903450129</t>
  </si>
  <si>
    <t>9140809296</t>
  </si>
  <si>
    <t>94001237016 ELSY SULAY GOMEZ SANCHEZ</t>
  </si>
  <si>
    <t>94001223646 MARIA YEUNE PINTO CARRANZA</t>
  </si>
  <si>
    <t>94000006473 NEIRON ESTEBAN CASTAÑEDA SANDOVAL</t>
  </si>
  <si>
    <t>1903450076</t>
  </si>
  <si>
    <t>94000007185 SARA ESTEFANY GAITAN CHIPIAJE</t>
  </si>
  <si>
    <t>94001002831 JENIFER  CLARIN RESTREPO</t>
  </si>
  <si>
    <t>94001007916 ANGI MARELY MORA GUTIERREZ</t>
  </si>
  <si>
    <t>94001013391 ADRIANA SELENA VARGAS GAITAN</t>
  </si>
  <si>
    <t>1903450010</t>
  </si>
  <si>
    <t>94001005857 KEILYN ELIANNY JORDAN RODRIGUEZ</t>
  </si>
  <si>
    <t>94001210467 JHON ARLINTON FAJARDO ORDOÑEZ</t>
  </si>
  <si>
    <t>1903449964</t>
  </si>
  <si>
    <t>1903449956</t>
  </si>
  <si>
    <t>1903449945</t>
  </si>
  <si>
    <t>94000010995 JAIRO  CAMICO GONZALEZ</t>
  </si>
  <si>
    <t>1903449937</t>
  </si>
  <si>
    <t>94001237338 ARACELLY  SALGADO BAILON</t>
  </si>
  <si>
    <t>94001007582 ELIZABETH  TRAJANO VARGAS</t>
  </si>
  <si>
    <t>1903449862</t>
  </si>
  <si>
    <t>94001006223 MARTA LUCIA RINCON PEREZ</t>
  </si>
  <si>
    <t>1903449858</t>
  </si>
  <si>
    <t>94001237502 URIEL  CAMICO GONZALEZ</t>
  </si>
  <si>
    <t>94001234219 LUZ DELIA TORRES AVILA</t>
  </si>
  <si>
    <t>1903449845</t>
  </si>
  <si>
    <t>1903449841</t>
  </si>
  <si>
    <t>1903449835</t>
  </si>
  <si>
    <t>1903449831</t>
  </si>
  <si>
    <t>94001221140 MICHAEL ANDRES CORDOBA PUENTES</t>
  </si>
  <si>
    <t>1903449803</t>
  </si>
  <si>
    <t>94000013581 CARMEN  RODRIGUEZ ARANGO</t>
  </si>
  <si>
    <t>1903449776</t>
  </si>
  <si>
    <t>94001240053 ISAIAS  GAITAN RODRIGUEZ</t>
  </si>
  <si>
    <t>1903449636</t>
  </si>
  <si>
    <t>94001215603 NIVIA YEXICA HERNANDEZ YUVABE</t>
  </si>
  <si>
    <t>94000010104 GABRIEL JOEL CAMICO CAMICO</t>
  </si>
  <si>
    <t>1903449595</t>
  </si>
  <si>
    <t>1903449590</t>
  </si>
  <si>
    <t>94001226504 AGNOLIA  RODRIGUEZ RODRIGUEZ</t>
  </si>
  <si>
    <t>1903449567</t>
  </si>
  <si>
    <t>1903449560</t>
  </si>
  <si>
    <t>94001005130 JHOVANI ANDRES DURANTE GARCIA</t>
  </si>
  <si>
    <t>1903449545</t>
  </si>
  <si>
    <t>94001236923 ANA  RAMIREZ GAITAN</t>
  </si>
  <si>
    <t>1903449520</t>
  </si>
  <si>
    <t>94001211308 ALEXANDER  GONZALEZ HERNANDEZ</t>
  </si>
  <si>
    <t>1903449512</t>
  </si>
  <si>
    <t>94001219503 ANDERSON ESTIVEN GARRIDO RODRIGUEZ</t>
  </si>
  <si>
    <t>1903449503</t>
  </si>
  <si>
    <t>1903449467</t>
  </si>
  <si>
    <t>1903449463</t>
  </si>
  <si>
    <t>94001234476 ERNESTO  CANDIDO CALISTRATO</t>
  </si>
  <si>
    <t>1903449446</t>
  </si>
  <si>
    <t>1903449443</t>
  </si>
  <si>
    <t>1903449439</t>
  </si>
  <si>
    <t>94001226500 MELITZA AMPARO PINEDA CAÑIZAREZ</t>
  </si>
  <si>
    <t>1903449421</t>
  </si>
  <si>
    <t>94001217682 MARIA COLOMBIA ANAVE PAEZ</t>
  </si>
  <si>
    <t>94001244966 MAYCOL ESTEVAN GARRIDO PACHECOS</t>
  </si>
  <si>
    <t>1903449389</t>
  </si>
  <si>
    <t>94001247109 JIMY EMANUEL CANO LOPEZ</t>
  </si>
  <si>
    <t>ABONO 94001220675 MARICEL GONZALEZ</t>
  </si>
  <si>
    <t>1903831450</t>
  </si>
  <si>
    <t>12101344513</t>
  </si>
  <si>
    <t>1903840578</t>
  </si>
  <si>
    <t>1903840565</t>
  </si>
  <si>
    <t>1903840558</t>
  </si>
  <si>
    <t>94001220675 MARICEL  GONZALEZ CABRAL</t>
  </si>
  <si>
    <t>1903712894</t>
  </si>
  <si>
    <t>11190831405</t>
  </si>
  <si>
    <t>1903712890</t>
  </si>
  <si>
    <t>1903712885</t>
  </si>
  <si>
    <t>1903712881</t>
  </si>
  <si>
    <t>1903899451</t>
  </si>
  <si>
    <t>11190813470</t>
  </si>
  <si>
    <t>1903899447</t>
  </si>
  <si>
    <t>1903899442</t>
  </si>
  <si>
    <t>1903899440</t>
  </si>
  <si>
    <t>1903899436</t>
  </si>
  <si>
    <t>1903899428</t>
  </si>
  <si>
    <t>1903899422</t>
  </si>
  <si>
    <t>1903899418</t>
  </si>
  <si>
    <t>1903899413</t>
  </si>
  <si>
    <t>94001210488 DAVID SANCHEZ</t>
  </si>
  <si>
    <t>1903899406</t>
  </si>
  <si>
    <t>1903899403</t>
  </si>
  <si>
    <t>1903899400</t>
  </si>
  <si>
    <t>1903899398</t>
  </si>
  <si>
    <t>1903899395</t>
  </si>
  <si>
    <t>1903899392</t>
  </si>
  <si>
    <t>SALDO 94001005395 LUZ MONTOYA</t>
  </si>
  <si>
    <t>1903899375</t>
  </si>
  <si>
    <t>EVENTO SEP_2019</t>
  </si>
  <si>
    <t>2000265428</t>
  </si>
  <si>
    <t>2000199033</t>
  </si>
  <si>
    <t>56969690 GUA-134</t>
  </si>
  <si>
    <t>SALDO 94001219060 OLGA MARINA TORCUATO</t>
  </si>
  <si>
    <t>ABONO 94001005395 LUZ MONTOYA</t>
  </si>
  <si>
    <t>1903899368</t>
  </si>
  <si>
    <t>94001221615 LUZ RODRIGUEZ</t>
  </si>
  <si>
    <t>1903899363</t>
  </si>
  <si>
    <t>1903899352</t>
  </si>
  <si>
    <t>1903899343</t>
  </si>
  <si>
    <t>1903899339</t>
  </si>
  <si>
    <t>1903899327</t>
  </si>
  <si>
    <t>94001002081 OLGA PARRA</t>
  </si>
  <si>
    <t>1903899321</t>
  </si>
  <si>
    <t>1903899316</t>
  </si>
  <si>
    <t>1903899311</t>
  </si>
  <si>
    <t>1903899310</t>
  </si>
  <si>
    <t>1903899309</t>
  </si>
  <si>
    <t>CUNDINAMARCA</t>
  </si>
  <si>
    <t>EVENTO OCT_2019</t>
  </si>
  <si>
    <t>2000208409</t>
  </si>
  <si>
    <t>25754129348 LUIS ALEJANDRO CASAS SANCHEZ</t>
  </si>
  <si>
    <t>20191126</t>
  </si>
  <si>
    <t>25754130602 YINA CRISTINA LENES CARMONA</t>
  </si>
  <si>
    <t>1903605027</t>
  </si>
  <si>
    <t>10160836330</t>
  </si>
  <si>
    <t>2000207655</t>
  </si>
  <si>
    <t>57975735 CUN OCT</t>
  </si>
  <si>
    <t>2000207133</t>
  </si>
  <si>
    <t>EVENTO AGO_2019</t>
  </si>
  <si>
    <t>2000185980</t>
  </si>
  <si>
    <t>2000171439</t>
  </si>
  <si>
    <t>MPS GUA-1484</t>
  </si>
  <si>
    <t>94000002205 ALDEMAR HENRY LOZANO GOMEZ</t>
  </si>
  <si>
    <t>1903109228</t>
  </si>
  <si>
    <t>7180925025</t>
  </si>
  <si>
    <t>ABONO 94001219060 OLGA MARINA TORCUATO</t>
  </si>
  <si>
    <t>SALDO 94001005176 ROSIMAR  CORDERO YURI YURI</t>
  </si>
  <si>
    <t>1903109420</t>
  </si>
  <si>
    <t>71809199160</t>
  </si>
  <si>
    <t>94001012626 KRISTIAN SANTIAGO GONZALEZ GOMEZ</t>
  </si>
  <si>
    <t>94001010569 JUNIOR CAMILO ALMEIDA PEREZ</t>
  </si>
  <si>
    <t>20190909</t>
  </si>
  <si>
    <t>SALDO PEND X LEGALIZAR EVENTO FEB_2019 2000093904</t>
  </si>
  <si>
    <t>2000185977</t>
  </si>
  <si>
    <t>2000154112</t>
  </si>
  <si>
    <t>44919307 BOY-92</t>
  </si>
  <si>
    <t>94001012182 MILTON ANDREY TOBAR SALAZAR</t>
  </si>
  <si>
    <t>1903109414</t>
  </si>
  <si>
    <t>7180935241</t>
  </si>
  <si>
    <t>1903109412</t>
  </si>
  <si>
    <t>7180929132</t>
  </si>
  <si>
    <t>1903109230</t>
  </si>
  <si>
    <t>68001317015 DIEGO FAJARDO HERNANDEZ</t>
  </si>
  <si>
    <t>1903115196</t>
  </si>
  <si>
    <t>7180926905</t>
  </si>
  <si>
    <t>ABONO 94001005176 ROSIMAR  CORDERO YURI YURI</t>
  </si>
  <si>
    <t>94001007972 ROSA ALMIVIA MUÑETON RUIZ</t>
  </si>
  <si>
    <t>1903109216</t>
  </si>
  <si>
    <t>7180919916</t>
  </si>
  <si>
    <t>1903109208</t>
  </si>
  <si>
    <t>94001221552 GABRIELA  MARTINEZ HERNANDEZ</t>
  </si>
  <si>
    <t>1903024101</t>
  </si>
  <si>
    <t>94000002014 CRISTIAN ALEXIS GAITAN CUMANAICA</t>
  </si>
  <si>
    <t>1903024080</t>
  </si>
  <si>
    <t>94001234411 FLORALBA  SUAREZ RODRIGUEZ</t>
  </si>
  <si>
    <t>1903024072</t>
  </si>
  <si>
    <t>1903024049</t>
  </si>
  <si>
    <t>47-lpinedo Eurek</t>
  </si>
  <si>
    <t>47001247722 BLAIDY YESETH ZULETA ACEVEDO</t>
  </si>
  <si>
    <t>4700117011</t>
  </si>
  <si>
    <t>1902891705</t>
  </si>
  <si>
    <t>6181120164</t>
  </si>
  <si>
    <t>08001451177 ISAAC  PEREZ CAMACHO</t>
  </si>
  <si>
    <t>1903013647</t>
  </si>
  <si>
    <t>6180943751</t>
  </si>
  <si>
    <t>EVENTO FEB_2019</t>
  </si>
  <si>
    <t>2000093904</t>
  </si>
  <si>
    <t>68020256956 CESAR SANCHEZ VERANO</t>
  </si>
  <si>
    <t>1901518518</t>
  </si>
  <si>
    <t>FU5767677</t>
  </si>
  <si>
    <t>94001225597 MARISOL  RODRIGUEZ</t>
  </si>
  <si>
    <t>1902761514</t>
  </si>
  <si>
    <t>6111308816</t>
  </si>
  <si>
    <t>1902761508</t>
  </si>
  <si>
    <t>6111307299</t>
  </si>
  <si>
    <t>1902761504</t>
  </si>
  <si>
    <t>6111305872</t>
  </si>
  <si>
    <t>1902761501</t>
  </si>
  <si>
    <t>6111304093</t>
  </si>
  <si>
    <t>1902761500</t>
  </si>
  <si>
    <t>6111302291</t>
  </si>
  <si>
    <t>1902761359</t>
  </si>
  <si>
    <t>6111300820</t>
  </si>
  <si>
    <t>68020253734 PABLO ENRIQUE VARELA ROCHA</t>
  </si>
  <si>
    <t>1902761358</t>
  </si>
  <si>
    <t>6111259315</t>
  </si>
  <si>
    <t>1902761357</t>
  </si>
  <si>
    <t>6050736845</t>
  </si>
  <si>
    <t>94000011015 JOSE  GONZALEZ DIAZ</t>
  </si>
  <si>
    <t>1902712201</t>
  </si>
  <si>
    <t>5200949993</t>
  </si>
  <si>
    <t>54874360560 JHOINER DARIAN RIVERA PEREZ</t>
  </si>
  <si>
    <t>5487417011</t>
  </si>
  <si>
    <t>1902680509</t>
  </si>
  <si>
    <t>5020910633</t>
  </si>
  <si>
    <t>94001002768 BETSY JOHANA PEREZ ACOSTA</t>
  </si>
  <si>
    <t>1902712193</t>
  </si>
  <si>
    <t>5020904180</t>
  </si>
  <si>
    <t>13430146477 NUBIA DEL CARMEN CHAMORRO ROJAS</t>
  </si>
  <si>
    <t>1902514255</t>
  </si>
  <si>
    <t>4151055173</t>
  </si>
  <si>
    <t>CE583851</t>
  </si>
  <si>
    <t>1902376588</t>
  </si>
  <si>
    <t>3181414586</t>
  </si>
  <si>
    <t>20190627</t>
  </si>
  <si>
    <t>SERVICIO DE SALUD</t>
  </si>
  <si>
    <t>1902519318</t>
  </si>
  <si>
    <t>SALDO 68377084597 JOSE EFRAIN MARIN CLAVIJO</t>
  </si>
  <si>
    <t>68745248347 PILAR  GOMEZ MALDONADO</t>
  </si>
  <si>
    <t>6874517011</t>
  </si>
  <si>
    <t>1902085033</t>
  </si>
  <si>
    <t>2051050812</t>
  </si>
  <si>
    <t>20190215</t>
  </si>
  <si>
    <t>2000043914</t>
  </si>
  <si>
    <t>2000039287</t>
  </si>
  <si>
    <t>ANTI SALUD HOSP SAN JOSE PTE PILAR GOMEZ MALDONADO</t>
  </si>
  <si>
    <t>2000015657</t>
  </si>
  <si>
    <t>1330050201</t>
  </si>
  <si>
    <t>GASTOS ADMINISTRA</t>
  </si>
  <si>
    <t>2000015444</t>
  </si>
  <si>
    <t>SI se conciliaron las glosas por favor enviar soporte</t>
  </si>
  <si>
    <t>ACEPTA IPS GLOS FE 5529717 23/03/2018 RTA</t>
  </si>
  <si>
    <t>ACEPTACION GLOSA GL-689251634916</t>
  </si>
  <si>
    <t>ACEPTA IPS GLOS FE 5590567 12/12/2018 C   -    copago: 224.216</t>
  </si>
  <si>
    <t>2000345688 - 2000345690</t>
  </si>
  <si>
    <t>2000317854 - 2000345690</t>
  </si>
  <si>
    <t>ACEPTACION GLOSA GL-689251635096</t>
  </si>
  <si>
    <t>FACTURAS NIT 800 YA CONCILIADAS</t>
  </si>
  <si>
    <t>GLOSA INICIAL GL-94319312949</t>
  </si>
  <si>
    <t>1904815230</t>
  </si>
  <si>
    <t>5111121357</t>
  </si>
  <si>
    <t>6471200</t>
  </si>
  <si>
    <t>GLOSA INICIAL GL-94319312943</t>
  </si>
  <si>
    <t>1904815220</t>
  </si>
  <si>
    <t>5111101022</t>
  </si>
  <si>
    <t>6470097</t>
  </si>
  <si>
    <t>15-jecastillo_11 Eurek</t>
  </si>
  <si>
    <t>GLOSA INICIAL GL-119261132031</t>
  </si>
  <si>
    <t>1904811535</t>
  </si>
  <si>
    <t>5051933366</t>
  </si>
  <si>
    <t>6459585</t>
  </si>
  <si>
    <t>GLOSA INICIAL GL-055273147953</t>
  </si>
  <si>
    <t>1904817473</t>
  </si>
  <si>
    <t>5051845509</t>
  </si>
  <si>
    <t>6469576</t>
  </si>
  <si>
    <t>GLOSA INICIAL GL-055273147952</t>
  </si>
  <si>
    <t>1904817460</t>
  </si>
  <si>
    <t>6469572</t>
  </si>
  <si>
    <t>GLOSA INICIAL GL-055273147951</t>
  </si>
  <si>
    <t>1904817457</t>
  </si>
  <si>
    <t>6469423</t>
  </si>
  <si>
    <t>GLOSA INICIAL GL-055273147950</t>
  </si>
  <si>
    <t>1904817448</t>
  </si>
  <si>
    <t>6468414</t>
  </si>
  <si>
    <t>GLOSA INICIAL GL-9455555562316206</t>
  </si>
  <si>
    <t>1904815184</t>
  </si>
  <si>
    <t>5051832778</t>
  </si>
  <si>
    <t>6467420</t>
  </si>
  <si>
    <t>GLOSA INICIAL GL-055273147949</t>
  </si>
  <si>
    <t>1904816841</t>
  </si>
  <si>
    <t>5051712390</t>
  </si>
  <si>
    <t>6450459</t>
  </si>
  <si>
    <t>GLOSA INICIAL GL-055273147948</t>
  </si>
  <si>
    <t>1904816827</t>
  </si>
  <si>
    <t>6450407</t>
  </si>
  <si>
    <t>GLOSA INICIAL GL-055273147946</t>
  </si>
  <si>
    <t>1904816804</t>
  </si>
  <si>
    <t>6449715</t>
  </si>
  <si>
    <t>GLOSA INICIAL GL-945555556231365</t>
  </si>
  <si>
    <t>1904815142</t>
  </si>
  <si>
    <t>5051706202</t>
  </si>
  <si>
    <t>6466218</t>
  </si>
  <si>
    <t>GLOSA INICIAL GL-94928053784</t>
  </si>
  <si>
    <t>1904815133</t>
  </si>
  <si>
    <t>5051659895</t>
  </si>
  <si>
    <t>6465340</t>
  </si>
  <si>
    <t>GLOSA INICIAL Gl-94928053873</t>
  </si>
  <si>
    <t>1904815128</t>
  </si>
  <si>
    <t>6455451</t>
  </si>
  <si>
    <t>GLOSA INICIAL GL-94319312942</t>
  </si>
  <si>
    <t>1904815108</t>
  </si>
  <si>
    <t>5051643480</t>
  </si>
  <si>
    <t>6462730</t>
  </si>
  <si>
    <t>GLOSA INICIAL GL-9455555562316203</t>
  </si>
  <si>
    <t>1904815080</t>
  </si>
  <si>
    <t>5051548340</t>
  </si>
  <si>
    <t>6461551</t>
  </si>
  <si>
    <t>GLOSA INICIAL GL-942243334875</t>
  </si>
  <si>
    <t>1904816637</t>
  </si>
  <si>
    <t>4160834347</t>
  </si>
  <si>
    <t>6377462</t>
  </si>
  <si>
    <t>GLOSA INICIAL GL-942243334887</t>
  </si>
  <si>
    <t>1904816511</t>
  </si>
  <si>
    <t>6376747</t>
  </si>
  <si>
    <t>GLOSA INICIAL GL-942243334889</t>
  </si>
  <si>
    <t>1904816486</t>
  </si>
  <si>
    <t>6375650</t>
  </si>
  <si>
    <t>GLOSA INICIAL GL-942243334891</t>
  </si>
  <si>
    <t>1904816465</t>
  </si>
  <si>
    <t>6375165</t>
  </si>
  <si>
    <t>GLOSA INICIAL GL-942243334885</t>
  </si>
  <si>
    <t>1904816450</t>
  </si>
  <si>
    <t>6373971</t>
  </si>
  <si>
    <t>GLOSA INICIAL GL-942243334890</t>
  </si>
  <si>
    <t>1904816437</t>
  </si>
  <si>
    <t>6363440</t>
  </si>
  <si>
    <t>GLOSA INICIAL GL-942243334886</t>
  </si>
  <si>
    <t>1904816427</t>
  </si>
  <si>
    <t>6351595</t>
  </si>
  <si>
    <t>GLOSA INICIAL GL-94928053724</t>
  </si>
  <si>
    <t>1904814950</t>
  </si>
  <si>
    <t>6386375</t>
  </si>
  <si>
    <t>GLOSA INICIAL GL-94928053723</t>
  </si>
  <si>
    <t>1904814934</t>
  </si>
  <si>
    <t>6386308</t>
  </si>
  <si>
    <t>GLOSA INICIAL GL-94928053722</t>
  </si>
  <si>
    <t>1904814931</t>
  </si>
  <si>
    <t>6386027</t>
  </si>
  <si>
    <t>GLOSA INICIAL GL-94928053721</t>
  </si>
  <si>
    <t>1904814924</t>
  </si>
  <si>
    <t>6385816</t>
  </si>
  <si>
    <t>GLOSA INICIAL GL-94928053720</t>
  </si>
  <si>
    <t>1904814915</t>
  </si>
  <si>
    <t>6385813</t>
  </si>
  <si>
    <t>GLOSA INICIAL GL-94928053719</t>
  </si>
  <si>
    <t>1904814907</t>
  </si>
  <si>
    <t>6385810</t>
  </si>
  <si>
    <t>GLOSA INICIAL GL-94928053718</t>
  </si>
  <si>
    <t>1904814749</t>
  </si>
  <si>
    <t>6385802</t>
  </si>
  <si>
    <t>GLOSA INICIAL GL-94928053717</t>
  </si>
  <si>
    <t>1904814740</t>
  </si>
  <si>
    <t>6384554</t>
  </si>
  <si>
    <t>GLOSA INICIAL GL-94928053715</t>
  </si>
  <si>
    <t>1904814731</t>
  </si>
  <si>
    <t>6384241</t>
  </si>
  <si>
    <t>GLOSA INICIAL GL-94928053714</t>
  </si>
  <si>
    <t>1904814702</t>
  </si>
  <si>
    <t>6383509</t>
  </si>
  <si>
    <t>GLOSA INICIAL GL-94928053713</t>
  </si>
  <si>
    <t>1904814695</t>
  </si>
  <si>
    <t>6382822</t>
  </si>
  <si>
    <t>GLOSA INICIAL GL-94928053712</t>
  </si>
  <si>
    <t>1904814678</t>
  </si>
  <si>
    <t>6382438</t>
  </si>
  <si>
    <t>GLOSA INICIAL GL-94928053711</t>
  </si>
  <si>
    <t>1904814674</t>
  </si>
  <si>
    <t>6380597</t>
  </si>
  <si>
    <t>GLOSA INICIAL GL-94928053710</t>
  </si>
  <si>
    <t>1904814671</t>
  </si>
  <si>
    <t>6380588</t>
  </si>
  <si>
    <t>GLOSA INICIAL GL-94928053709</t>
  </si>
  <si>
    <t>1904814667</t>
  </si>
  <si>
    <t>6380516</t>
  </si>
  <si>
    <t>GLOSA INICIAL GL-94928053707</t>
  </si>
  <si>
    <t>1904814666</t>
  </si>
  <si>
    <t>6380433</t>
  </si>
  <si>
    <t>GLOSA INICIAL GL-9455555562316193</t>
  </si>
  <si>
    <t>1904814652</t>
  </si>
  <si>
    <t>6378116</t>
  </si>
  <si>
    <t>GLOSA INICIAL GL-94928053706</t>
  </si>
  <si>
    <t>1904814644</t>
  </si>
  <si>
    <t>6377251</t>
  </si>
  <si>
    <t>GLOSA INICIAL GL-94928053690</t>
  </si>
  <si>
    <t>1904814638</t>
  </si>
  <si>
    <t>6377135</t>
  </si>
  <si>
    <t>GLOSA INICIAL GL-94928053705</t>
  </si>
  <si>
    <t>1904814636</t>
  </si>
  <si>
    <t>6376524</t>
  </si>
  <si>
    <t>GLOSA INICIAL GL-9455555562316192</t>
  </si>
  <si>
    <t>1904814628</t>
  </si>
  <si>
    <t>6376479</t>
  </si>
  <si>
    <t>GLOSA INICIAL GL-94928053704</t>
  </si>
  <si>
    <t>1904814624</t>
  </si>
  <si>
    <t>6375563</t>
  </si>
  <si>
    <t>GLOSA INICIAL GL-94928053703</t>
  </si>
  <si>
    <t>1904814622</t>
  </si>
  <si>
    <t>6375547</t>
  </si>
  <si>
    <t>GLOSA INICIAL GL-94928053702</t>
  </si>
  <si>
    <t>1904814621</t>
  </si>
  <si>
    <t>6374908</t>
  </si>
  <si>
    <t>GLOSA INICIAL GL-94928053701</t>
  </si>
  <si>
    <t>1904814618</t>
  </si>
  <si>
    <t>6373501</t>
  </si>
  <si>
    <t>GLOSA INICIAL GL-9455555562316191</t>
  </si>
  <si>
    <t>1904814599</t>
  </si>
  <si>
    <t>6372071</t>
  </si>
  <si>
    <t>GLOSA INICIAL GL-94928053700</t>
  </si>
  <si>
    <t>1904814588</t>
  </si>
  <si>
    <t>6371580</t>
  </si>
  <si>
    <t>GLOSA INICIAL GL-94928053699</t>
  </si>
  <si>
    <t>1904814583</t>
  </si>
  <si>
    <t>6370429</t>
  </si>
  <si>
    <t>GLOSA INICIAL GL-94928053698</t>
  </si>
  <si>
    <t>1904814580</t>
  </si>
  <si>
    <t>6370063</t>
  </si>
  <si>
    <t>GLOSA INICIAL GL-94928053697</t>
  </si>
  <si>
    <t>1904814575</t>
  </si>
  <si>
    <t>6369831</t>
  </si>
  <si>
    <t>GLOSA INICIAL GL-94928053695</t>
  </si>
  <si>
    <t>1904814572</t>
  </si>
  <si>
    <t>6369676</t>
  </si>
  <si>
    <t>GLOSA INICIAL GL-9455555562316190</t>
  </si>
  <si>
    <t>1904814567</t>
  </si>
  <si>
    <t>6369199</t>
  </si>
  <si>
    <t>GLOSA INICIAL GL-94319312937</t>
  </si>
  <si>
    <t>1904815025</t>
  </si>
  <si>
    <t>4131455023</t>
  </si>
  <si>
    <t>6454724</t>
  </si>
  <si>
    <t>GLOSA INICIAL Gl-945555564731584</t>
  </si>
  <si>
    <t>1904814485</t>
  </si>
  <si>
    <t>4131440411</t>
  </si>
  <si>
    <t>6461934</t>
  </si>
  <si>
    <t>GLOSA INICIAL GL-9455555562316202</t>
  </si>
  <si>
    <t>1904814477</t>
  </si>
  <si>
    <t>6452846</t>
  </si>
  <si>
    <t>GLOSA INICIAL GL-945555564731595</t>
  </si>
  <si>
    <t>1904816068</t>
  </si>
  <si>
    <t>4131417375</t>
  </si>
  <si>
    <t>6452705</t>
  </si>
  <si>
    <t>GLOSA INICIAL GL-94319312940</t>
  </si>
  <si>
    <t>1904814452</t>
  </si>
  <si>
    <t>6456978</t>
  </si>
  <si>
    <t>GLOSA INICIAL GL-9455555562316051</t>
  </si>
  <si>
    <t>1904814437</t>
  </si>
  <si>
    <t>6453268</t>
  </si>
  <si>
    <t>GLOSA INICIAL GL-94319312934</t>
  </si>
  <si>
    <t>1904814399</t>
  </si>
  <si>
    <t>6451422</t>
  </si>
  <si>
    <t>GLOSA INICIAL GL-9455555562316195</t>
  </si>
  <si>
    <t>1904814384</t>
  </si>
  <si>
    <t>6449404</t>
  </si>
  <si>
    <t>GLOSA INICIAL GL-9455555562316050</t>
  </si>
  <si>
    <t>1904814377</t>
  </si>
  <si>
    <t>6448109</t>
  </si>
  <si>
    <t>GLOSA INICIAL GL-94928053653</t>
  </si>
  <si>
    <t>1904814373</t>
  </si>
  <si>
    <t>6436496</t>
  </si>
  <si>
    <t>GLOSA INICIAL GL-9455555562316049</t>
  </si>
  <si>
    <t>1904814369</t>
  </si>
  <si>
    <t>6432947</t>
  </si>
  <si>
    <t>GLOSA INICIAL GL-25319312938</t>
  </si>
  <si>
    <t>1904816049</t>
  </si>
  <si>
    <t>4131401042</t>
  </si>
  <si>
    <t>6450937</t>
  </si>
  <si>
    <t>GLOSA INICIAL GL-94319312936</t>
  </si>
  <si>
    <t>1904814314</t>
  </si>
  <si>
    <t>4131358463</t>
  </si>
  <si>
    <t>6444533</t>
  </si>
  <si>
    <t>GLOSA INICIAL GL-94319312935</t>
  </si>
  <si>
    <t>1904817527</t>
  </si>
  <si>
    <t>4131354330</t>
  </si>
  <si>
    <t>6445055</t>
  </si>
  <si>
    <t>GLOSA INICIAL GL-94319312933</t>
  </si>
  <si>
    <t>1904817502</t>
  </si>
  <si>
    <t>6445004</t>
  </si>
  <si>
    <t>GLOSA INICIAL GL-25319312928</t>
  </si>
  <si>
    <t>1904817486</t>
  </si>
  <si>
    <t>6436398</t>
  </si>
  <si>
    <t>GLOSA INICIAL GL-94928053662</t>
  </si>
  <si>
    <t>1904814293</t>
  </si>
  <si>
    <t>6457038</t>
  </si>
  <si>
    <t>GLOSA INICIAL GL-94928053660</t>
  </si>
  <si>
    <t>1904814285</t>
  </si>
  <si>
    <t>6456725</t>
  </si>
  <si>
    <t>GLOSA INICIAL GL-94928053659</t>
  </si>
  <si>
    <t>1904814277</t>
  </si>
  <si>
    <t>6456679</t>
  </si>
  <si>
    <t>GLOSA INICIAL GL-94928053663</t>
  </si>
  <si>
    <t>1904814269</t>
  </si>
  <si>
    <t>6456346</t>
  </si>
  <si>
    <t>GLOSA INICIAL GL-94928053656</t>
  </si>
  <si>
    <t>1904814267</t>
  </si>
  <si>
    <t>6455481</t>
  </si>
  <si>
    <t>GLOSA INICIAL GL-94928053652</t>
  </si>
  <si>
    <t>1904814266</t>
  </si>
  <si>
    <t>6455101</t>
  </si>
  <si>
    <t>GLOSA INICIAL GL-94928053651</t>
  </si>
  <si>
    <t>1904814261</t>
  </si>
  <si>
    <t>6455049</t>
  </si>
  <si>
    <t>GLOSA INICIAL GL-94928053650</t>
  </si>
  <si>
    <t>1904814237</t>
  </si>
  <si>
    <t>6454546</t>
  </si>
  <si>
    <t>GLOSA INICIAL GL-94928053649</t>
  </si>
  <si>
    <t>1904814231</t>
  </si>
  <si>
    <t>6454187</t>
  </si>
  <si>
    <t>GLOSA INICIAL GL-94928053629</t>
  </si>
  <si>
    <t>1904814227</t>
  </si>
  <si>
    <t>6453843</t>
  </si>
  <si>
    <t>GLOSA INICIAL GL-945273147874</t>
  </si>
  <si>
    <t>1904814190</t>
  </si>
  <si>
    <t>4131336956</t>
  </si>
  <si>
    <t>6455817</t>
  </si>
  <si>
    <t>GLOSA INICIAL GL-945273147864</t>
  </si>
  <si>
    <t>1904814185</t>
  </si>
  <si>
    <t>6455536</t>
  </si>
  <si>
    <t>GLOSA INICIAL GL-945273147875</t>
  </si>
  <si>
    <t>1904814179</t>
  </si>
  <si>
    <t>6453717</t>
  </si>
  <si>
    <t>GLOSA INICIAL GL-94928053688</t>
  </si>
  <si>
    <t>1904814157</t>
  </si>
  <si>
    <t>4131328795</t>
  </si>
  <si>
    <t>6455366</t>
  </si>
  <si>
    <t>GLOSA INICIAL GL-94319312929</t>
  </si>
  <si>
    <t>1904815003</t>
  </si>
  <si>
    <t>4131317664</t>
  </si>
  <si>
    <t>6444941</t>
  </si>
  <si>
    <t>GLOSA INICIAL GL-94928053686</t>
  </si>
  <si>
    <t>1904814107</t>
  </si>
  <si>
    <t>4131309392</t>
  </si>
  <si>
    <t>6452746</t>
  </si>
  <si>
    <t>GLOSA INICIAL GL-94928053684</t>
  </si>
  <si>
    <t>1904814102</t>
  </si>
  <si>
    <t>6451927</t>
  </si>
  <si>
    <t>GLOSA INICIAL GL-94928053687</t>
  </si>
  <si>
    <t>1904814086</t>
  </si>
  <si>
    <t>6451926</t>
  </si>
  <si>
    <t>GLOSA INICIAL GL-94928053785</t>
  </si>
  <si>
    <t>1904814079</t>
  </si>
  <si>
    <t>6451610</t>
  </si>
  <si>
    <t>GLOSA INICIAL GL-94928053682</t>
  </si>
  <si>
    <t>1904814071</t>
  </si>
  <si>
    <t>6449833</t>
  </si>
  <si>
    <t>GLOSA INICIAL Gl-94928053685</t>
  </si>
  <si>
    <t>1904814060</t>
  </si>
  <si>
    <t>6448603</t>
  </si>
  <si>
    <t>GLOSA INICIAL GL-94928053679</t>
  </si>
  <si>
    <t>1904814053</t>
  </si>
  <si>
    <t>6448392</t>
  </si>
  <si>
    <t>GLOSA INICIAL GL-94928053678</t>
  </si>
  <si>
    <t>1904814040</t>
  </si>
  <si>
    <t>6447471</t>
  </si>
  <si>
    <t>GLOSA INICIAL GL-94928053677</t>
  </si>
  <si>
    <t>1904814033</t>
  </si>
  <si>
    <t>6447386</t>
  </si>
  <si>
    <t>GLOSA INICIAL GL-94928053676</t>
  </si>
  <si>
    <t>1904814025</t>
  </si>
  <si>
    <t>6447363</t>
  </si>
  <si>
    <t>GLOSA INICIAL GL-94928053675</t>
  </si>
  <si>
    <t>1904813871</t>
  </si>
  <si>
    <t>6447314</t>
  </si>
  <si>
    <t>GLOSA INICIAL GL-94928053672</t>
  </si>
  <si>
    <t>1904813865</t>
  </si>
  <si>
    <t>6445943</t>
  </si>
  <si>
    <t>GLOSA INICIAL GL-94928053671</t>
  </si>
  <si>
    <t>1904813854</t>
  </si>
  <si>
    <t>6444627</t>
  </si>
  <si>
    <t>GLOSA INICIAL GL-94928053670</t>
  </si>
  <si>
    <t>1904813843</t>
  </si>
  <si>
    <t>6444555</t>
  </si>
  <si>
    <t>GLOSA INICIAL GL-94928053669</t>
  </si>
  <si>
    <t>1904813838</t>
  </si>
  <si>
    <t>6444233</t>
  </si>
  <si>
    <t>GLOSA INICIAL GL-94928053668</t>
  </si>
  <si>
    <t>1904813830</t>
  </si>
  <si>
    <t>6444039</t>
  </si>
  <si>
    <t>GLOSA INICIAL GL-94928053667</t>
  </si>
  <si>
    <t>1904813826</t>
  </si>
  <si>
    <t>6443790</t>
  </si>
  <si>
    <t>GLOSA INICIAL GL-94928053666</t>
  </si>
  <si>
    <t>1904813799</t>
  </si>
  <si>
    <t>6443765</t>
  </si>
  <si>
    <t>GLOSA INICIAL GL-94928053664</t>
  </si>
  <si>
    <t>1904813796</t>
  </si>
  <si>
    <t>6443185</t>
  </si>
  <si>
    <t>GLOSA INICIAL GL-94319312939</t>
  </si>
  <si>
    <t>1904814977</t>
  </si>
  <si>
    <t>4131200364</t>
  </si>
  <si>
    <t>6437678</t>
  </si>
  <si>
    <t>GLOSA INICIAL GL-055273147855</t>
  </si>
  <si>
    <t>1904815888</t>
  </si>
  <si>
    <t>4131152188</t>
  </si>
  <si>
    <t>6446356</t>
  </si>
  <si>
    <t>GLOSA INICIAL GL-94527362620</t>
  </si>
  <si>
    <t>1904813708</t>
  </si>
  <si>
    <t>6439403</t>
  </si>
  <si>
    <t>GLOSA INICIAL GL-9455555562316052</t>
  </si>
  <si>
    <t>1904813706</t>
  </si>
  <si>
    <t>6424794</t>
  </si>
  <si>
    <t>GLOSA INICIAL GL-9455555562316194</t>
  </si>
  <si>
    <t>1904813688</t>
  </si>
  <si>
    <t>4131143508</t>
  </si>
  <si>
    <t>6422956</t>
  </si>
  <si>
    <t>GLOSA INICIAL GL-94928053597</t>
  </si>
  <si>
    <t>1904813675</t>
  </si>
  <si>
    <t>4071403808</t>
  </si>
  <si>
    <t>6442510</t>
  </si>
  <si>
    <t>GLOSA INICIAL GL-94928053596</t>
  </si>
  <si>
    <t>1904813673</t>
  </si>
  <si>
    <t>6442252</t>
  </si>
  <si>
    <t>GLOSA INICIAL GL-94928053595</t>
  </si>
  <si>
    <t>1904813666</t>
  </si>
  <si>
    <t>6441823</t>
  </si>
  <si>
    <t>GLOSA INICIAL GL-94928053592</t>
  </si>
  <si>
    <t>1904813661</t>
  </si>
  <si>
    <t>6441671</t>
  </si>
  <si>
    <t>GLOSA INICIAL GL-94928053588</t>
  </si>
  <si>
    <t>1904813646</t>
  </si>
  <si>
    <t>6440426</t>
  </si>
  <si>
    <t>GLOSA INICIAL GL-9455555562315551</t>
  </si>
  <si>
    <t>1904813220</t>
  </si>
  <si>
    <t>3090823009</t>
  </si>
  <si>
    <t>6438705</t>
  </si>
  <si>
    <t>GLOSA INICIAL GL-9455555562315555</t>
  </si>
  <si>
    <t>1904813217</t>
  </si>
  <si>
    <t>6432529</t>
  </si>
  <si>
    <t>GLOSA INICIAL GL-9455555562315554</t>
  </si>
  <si>
    <t>1904813215</t>
  </si>
  <si>
    <t>6431544</t>
  </si>
  <si>
    <t>GLOSA INICIAL GL-9455555562329146</t>
  </si>
  <si>
    <t>1904813201</t>
  </si>
  <si>
    <t>3090813634</t>
  </si>
  <si>
    <t>6438548</t>
  </si>
  <si>
    <t>GLOSA INICIAL GL-05928053241</t>
  </si>
  <si>
    <t>1904815831</t>
  </si>
  <si>
    <t>3090758367</t>
  </si>
  <si>
    <t>6424078</t>
  </si>
  <si>
    <t>GLOSA INICIAL GL-05928053237</t>
  </si>
  <si>
    <t>1904815819</t>
  </si>
  <si>
    <t>6436688</t>
  </si>
  <si>
    <t>GLOSA INICIAL GL-05928053235</t>
  </si>
  <si>
    <t>1904815797</t>
  </si>
  <si>
    <t>6436448</t>
  </si>
  <si>
    <t>GLOSA INICIAL GL-05928053236</t>
  </si>
  <si>
    <t>1904815743</t>
  </si>
  <si>
    <t>6435917</t>
  </si>
  <si>
    <t>GLOSA INICIAL GL-05928053238</t>
  </si>
  <si>
    <t>1904815695</t>
  </si>
  <si>
    <t>6435812</t>
  </si>
  <si>
    <t>GLOSA INICIAL GL-05928053239</t>
  </si>
  <si>
    <t>1904815630</t>
  </si>
  <si>
    <t>6434016</t>
  </si>
  <si>
    <t>GLOSA INICIAL GL-05928053234</t>
  </si>
  <si>
    <t>1904815613</t>
  </si>
  <si>
    <t>6433386</t>
  </si>
  <si>
    <t>GLOSA INICIAL GL-05928053227</t>
  </si>
  <si>
    <t>1904815595</t>
  </si>
  <si>
    <t>6433333</t>
  </si>
  <si>
    <t>GLOSA INICIAL GL-05928053233</t>
  </si>
  <si>
    <t>1904815547</t>
  </si>
  <si>
    <t>6431385</t>
  </si>
  <si>
    <t>GLOSA INICIAL GL-94928053274</t>
  </si>
  <si>
    <t>1904813194</t>
  </si>
  <si>
    <t>6434981</t>
  </si>
  <si>
    <t>GLOSA INICIAL GL-94928053273</t>
  </si>
  <si>
    <t>1904813193</t>
  </si>
  <si>
    <t>6434896</t>
  </si>
  <si>
    <t>GLOSA INICIAL GL-94928053272</t>
  </si>
  <si>
    <t>1904813191</t>
  </si>
  <si>
    <t>6434098</t>
  </si>
  <si>
    <t>GLOSA INICIAL GL-94928053271</t>
  </si>
  <si>
    <t>1904813187</t>
  </si>
  <si>
    <t>6432568</t>
  </si>
  <si>
    <t>GLOSA INICIAL GL-94928053270</t>
  </si>
  <si>
    <t>1904813185</t>
  </si>
  <si>
    <t>6432139</t>
  </si>
  <si>
    <t>GLOSA INICIAL GL-94928053269</t>
  </si>
  <si>
    <t>1904813183</t>
  </si>
  <si>
    <t>6431546</t>
  </si>
  <si>
    <t>GLOSA INICIAL GL-94928053275</t>
  </si>
  <si>
    <t>1904813181</t>
  </si>
  <si>
    <t>6431397</t>
  </si>
  <si>
    <t>GLOSA INICIAL GL-94928053268</t>
  </si>
  <si>
    <t>1904813178</t>
  </si>
  <si>
    <t>6430875</t>
  </si>
  <si>
    <t>GLOSA INICIAL GL-94928053267</t>
  </si>
  <si>
    <t>1904813176</t>
  </si>
  <si>
    <t>6430850</t>
  </si>
  <si>
    <t>GLOSA INICIAL GL-94928053266</t>
  </si>
  <si>
    <t>1904813175</t>
  </si>
  <si>
    <t>6430420</t>
  </si>
  <si>
    <t>GLOSA INICIAL GL-94928053265</t>
  </si>
  <si>
    <t>1904813174</t>
  </si>
  <si>
    <t>6430201</t>
  </si>
  <si>
    <t>GLOSA INICIAL GL-94928053264</t>
  </si>
  <si>
    <t>1904813172</t>
  </si>
  <si>
    <t>6430151</t>
  </si>
  <si>
    <t>GLOSA INICIAL GL-94928053262</t>
  </si>
  <si>
    <t>1904813170</t>
  </si>
  <si>
    <t>6429119</t>
  </si>
  <si>
    <t>GLOSA INICIAL GL-94928053261</t>
  </si>
  <si>
    <t>1904813165</t>
  </si>
  <si>
    <t>6427757</t>
  </si>
  <si>
    <t>GLOSA INICIAL GL-94928053260</t>
  </si>
  <si>
    <t>1904813164</t>
  </si>
  <si>
    <t>6427452</t>
  </si>
  <si>
    <t>GLOSA INICIAL GL-94928053258</t>
  </si>
  <si>
    <t>1904813162</t>
  </si>
  <si>
    <t>6427136</t>
  </si>
  <si>
    <t>GLOSA INICIAL GL-94928053257</t>
  </si>
  <si>
    <t>1904813161</t>
  </si>
  <si>
    <t>6426686</t>
  </si>
  <si>
    <t>GLOSA INICIAL GL-94928053255</t>
  </si>
  <si>
    <t>1904813160</t>
  </si>
  <si>
    <t>6425975</t>
  </si>
  <si>
    <t>GLOSA INICIAL GL-94928053254</t>
  </si>
  <si>
    <t>1904813157</t>
  </si>
  <si>
    <t>6425933</t>
  </si>
  <si>
    <t>GLOSA INICIAL GL-94928053253</t>
  </si>
  <si>
    <t>1904813155</t>
  </si>
  <si>
    <t>6425629</t>
  </si>
  <si>
    <t>GLOSA INICIAL GL-94928053252</t>
  </si>
  <si>
    <t>1904813154</t>
  </si>
  <si>
    <t>6425348</t>
  </si>
  <si>
    <t>GLOSA INICIAL GL-94928053250</t>
  </si>
  <si>
    <t>1904813153</t>
  </si>
  <si>
    <t>6425332</t>
  </si>
  <si>
    <t>GLOSA INICIAL GL-94928053249</t>
  </si>
  <si>
    <t>1904813151</t>
  </si>
  <si>
    <t>6425287</t>
  </si>
  <si>
    <t>GLOSA INICIAL GL-94928053248</t>
  </si>
  <si>
    <t>1904813149</t>
  </si>
  <si>
    <t>6424364</t>
  </si>
  <si>
    <t>GLOSA INICIAL GL-94928053247</t>
  </si>
  <si>
    <t>1904813147</t>
  </si>
  <si>
    <t>6424352</t>
  </si>
  <si>
    <t>GLOSA INICIAL GL-94928053245</t>
  </si>
  <si>
    <t>1904813146</t>
  </si>
  <si>
    <t>6424349</t>
  </si>
  <si>
    <t>GLOSA INICIAL GL-94928053259</t>
  </si>
  <si>
    <t>1904813143</t>
  </si>
  <si>
    <t>6427345</t>
  </si>
  <si>
    <t>GLOSA INICIAL GL-05928053142</t>
  </si>
  <si>
    <t>1904813106</t>
  </si>
  <si>
    <t>3041533530</t>
  </si>
  <si>
    <t>6297163</t>
  </si>
  <si>
    <t>GLOSA INICIAL GL-94928053166</t>
  </si>
  <si>
    <t>1904813094</t>
  </si>
  <si>
    <t>3041456566</t>
  </si>
  <si>
    <t>6414432</t>
  </si>
  <si>
    <t>GLOSA INICIAL GL-94928053165</t>
  </si>
  <si>
    <t>1904813093</t>
  </si>
  <si>
    <t>6414391</t>
  </si>
  <si>
    <t>GLOSA INICIAL GL-94928053164</t>
  </si>
  <si>
    <t>1904813092</t>
  </si>
  <si>
    <t>6414059</t>
  </si>
  <si>
    <t>GLOSA INICIAL GL-94928053163</t>
  </si>
  <si>
    <t>1904813091</t>
  </si>
  <si>
    <t>6413398</t>
  </si>
  <si>
    <t>GLOSA INICIAL GL-94928053162</t>
  </si>
  <si>
    <t>1904813090</t>
  </si>
  <si>
    <t>6412816</t>
  </si>
  <si>
    <t>GLOSA INICIAL GL-94928053161</t>
  </si>
  <si>
    <t>1904813089</t>
  </si>
  <si>
    <t>6412318</t>
  </si>
  <si>
    <t>GLOSA INICIAL GL-94928053160</t>
  </si>
  <si>
    <t>1904813088</t>
  </si>
  <si>
    <t>6412317</t>
  </si>
  <si>
    <t>GLOSA INICIAL GL-94928053159</t>
  </si>
  <si>
    <t>1904813087</t>
  </si>
  <si>
    <t>6412016</t>
  </si>
  <si>
    <t>GLOSA INICIAL GL-94928053158</t>
  </si>
  <si>
    <t>1904813072</t>
  </si>
  <si>
    <t>6411253</t>
  </si>
  <si>
    <t>GLOSA INICIAL GL-94928053157</t>
  </si>
  <si>
    <t>1904813070</t>
  </si>
  <si>
    <t>6410715</t>
  </si>
  <si>
    <t>GLOSA INICIAL GL-94928053156</t>
  </si>
  <si>
    <t>1904813060</t>
  </si>
  <si>
    <t>6410685</t>
  </si>
  <si>
    <t>GLOSA INICIAL GL-94928053155</t>
  </si>
  <si>
    <t>1904813057</t>
  </si>
  <si>
    <t>6410321</t>
  </si>
  <si>
    <t>GLOSA INICIAL GL-94928053154</t>
  </si>
  <si>
    <t>1904813055</t>
  </si>
  <si>
    <t>6409893</t>
  </si>
  <si>
    <t>GLOSA INICIAL GL-94928053153</t>
  </si>
  <si>
    <t>1904813052</t>
  </si>
  <si>
    <t>6409845</t>
  </si>
  <si>
    <t>GLOSA INICIAL GL-94928053167</t>
  </si>
  <si>
    <t>1904813049</t>
  </si>
  <si>
    <t>6409605</t>
  </si>
  <si>
    <t>GLOSA INICIAL GL-94928053152</t>
  </si>
  <si>
    <t>1904812987</t>
  </si>
  <si>
    <t>6409531</t>
  </si>
  <si>
    <t>GLOSA INICIAL GL-94928053151</t>
  </si>
  <si>
    <t>1904812983</t>
  </si>
  <si>
    <t>6409176</t>
  </si>
  <si>
    <t>GLOSA INICIAL GL-94928053143</t>
  </si>
  <si>
    <t>1904812981</t>
  </si>
  <si>
    <t>6408369</t>
  </si>
  <si>
    <t>GLOSA INICIAL GL-94928053140</t>
  </si>
  <si>
    <t>1904812977</t>
  </si>
  <si>
    <t>6405612</t>
  </si>
  <si>
    <t>GLOSA INICIAL GL-94928053199</t>
  </si>
  <si>
    <t>1904812814</t>
  </si>
  <si>
    <t>6425201</t>
  </si>
  <si>
    <t>GLOSA INICIAL GL-05928053141</t>
  </si>
  <si>
    <t>1904812722</t>
  </si>
  <si>
    <t>3041326424</t>
  </si>
  <si>
    <t>6422510</t>
  </si>
  <si>
    <t>GLOSA INICIAL GL-05928053140</t>
  </si>
  <si>
    <t>1904812721</t>
  </si>
  <si>
    <t>6421988</t>
  </si>
  <si>
    <t>GLOSA INICIAL GL-05928053139</t>
  </si>
  <si>
    <t>1904812717</t>
  </si>
  <si>
    <t>6421562</t>
  </si>
  <si>
    <t>GLOSA INICIAL GL-05928053138</t>
  </si>
  <si>
    <t>1904812713</t>
  </si>
  <si>
    <t>6421022</t>
  </si>
  <si>
    <t>GLOSA INICIAL GL-05928053137</t>
  </si>
  <si>
    <t>1904812708</t>
  </si>
  <si>
    <t>6420899</t>
  </si>
  <si>
    <t>GLOSA INICIAL GL-05928053136</t>
  </si>
  <si>
    <t>1904812700</t>
  </si>
  <si>
    <t>6420295</t>
  </si>
  <si>
    <t>GLOSA INICIAL GL-05928053135</t>
  </si>
  <si>
    <t>1904812684</t>
  </si>
  <si>
    <t>6418055</t>
  </si>
  <si>
    <t>GLOSA INICIAL GL-05928053134</t>
  </si>
  <si>
    <t>1904812674</t>
  </si>
  <si>
    <t>6417959</t>
  </si>
  <si>
    <t>GLOSA INICIAL GL-05928053133</t>
  </si>
  <si>
    <t>1904812664</t>
  </si>
  <si>
    <t>6417132</t>
  </si>
  <si>
    <t>GLOSA INICIAL GL-05928053126</t>
  </si>
  <si>
    <t>1904812652</t>
  </si>
  <si>
    <t>6416516</t>
  </si>
  <si>
    <t>GLOSA INICIAL GL-94928053120</t>
  </si>
  <si>
    <t>1904812646</t>
  </si>
  <si>
    <t>6415577</t>
  </si>
  <si>
    <t>GLOSA INICIAL GL-94928053119</t>
  </si>
  <si>
    <t>1904812643</t>
  </si>
  <si>
    <t>6415213</t>
  </si>
  <si>
    <t>GLOSA INICIAL GL-94928053118</t>
  </si>
  <si>
    <t>1904812640</t>
  </si>
  <si>
    <t>6413825</t>
  </si>
  <si>
    <t>GLOSA INICIAL GL-94928053116</t>
  </si>
  <si>
    <t>1904812635</t>
  </si>
  <si>
    <t>6413509</t>
  </si>
  <si>
    <t>GLOSA INICIAL GL-94928053114</t>
  </si>
  <si>
    <t>1904812623</t>
  </si>
  <si>
    <t>6410061</t>
  </si>
  <si>
    <t>GLOSA INICIAL GL-94319312775</t>
  </si>
  <si>
    <t>1904812615</t>
  </si>
  <si>
    <t>6417764</t>
  </si>
  <si>
    <t>GLOSA INICIAL GL-94319312776</t>
  </si>
  <si>
    <t>1904812613</t>
  </si>
  <si>
    <t>6416198</t>
  </si>
  <si>
    <t>GLOSA INICIAL GL-9455555562315545</t>
  </si>
  <si>
    <t>1904812602</t>
  </si>
  <si>
    <t>6430780</t>
  </si>
  <si>
    <t>GLOSA INICIAL GL-9455555562315544</t>
  </si>
  <si>
    <t>1904812599</t>
  </si>
  <si>
    <t>6430450</t>
  </si>
  <si>
    <t>GLOSA INICIAL GL-9455555562315546</t>
  </si>
  <si>
    <t>1904812593</t>
  </si>
  <si>
    <t>6430344</t>
  </si>
  <si>
    <t>GLOSA INICIAL GL-9455555562315548</t>
  </si>
  <si>
    <t>1904812591</t>
  </si>
  <si>
    <t>6429909</t>
  </si>
  <si>
    <t>GLOSA INICIAL GL-9455555562315542</t>
  </si>
  <si>
    <t>1904812590</t>
  </si>
  <si>
    <t>6429791</t>
  </si>
  <si>
    <t>GLOSA INICIAL GL-94319312773</t>
  </si>
  <si>
    <t>1904812581</t>
  </si>
  <si>
    <t>6430724</t>
  </si>
  <si>
    <t>GLOSA INICIAL GL-94319312774</t>
  </si>
  <si>
    <t>1904812570</t>
  </si>
  <si>
    <t>6429706</t>
  </si>
  <si>
    <t>GLOSA INICIAL GL-94319312771</t>
  </si>
  <si>
    <t>1904812566</t>
  </si>
  <si>
    <t>6429693</t>
  </si>
  <si>
    <t>GLOSA INICIAL GL-94928053226</t>
  </si>
  <si>
    <t>1904812548</t>
  </si>
  <si>
    <t>3040918702</t>
  </si>
  <si>
    <t>6414645</t>
  </si>
  <si>
    <t>GLOSA INICIAL GL-94928053224</t>
  </si>
  <si>
    <t>1904812545</t>
  </si>
  <si>
    <t>6413508</t>
  </si>
  <si>
    <t>GLOSA INICIAL GL-81928053198</t>
  </si>
  <si>
    <t>1904812541</t>
  </si>
  <si>
    <t>3040830460</t>
  </si>
  <si>
    <t>6416670</t>
  </si>
  <si>
    <t>GLOSA INICIAL GL-81928053196</t>
  </si>
  <si>
    <t>1904812537</t>
  </si>
  <si>
    <t>6416662</t>
  </si>
  <si>
    <t>GLOSA INICIAL GL-81928053173</t>
  </si>
  <si>
    <t>1904812528</t>
  </si>
  <si>
    <t>6409917</t>
  </si>
  <si>
    <t>GLOSA INICIAL GL-9455555562315500</t>
  </si>
  <si>
    <t>1904812426</t>
  </si>
  <si>
    <t>2100823971</t>
  </si>
  <si>
    <t>6408851</t>
  </si>
  <si>
    <t>GLOSA INICIAL GL-9455555562315473</t>
  </si>
  <si>
    <t>1904812418</t>
  </si>
  <si>
    <t>6408671</t>
  </si>
  <si>
    <t>GLOSA INICIAL GL-9455555562315472</t>
  </si>
  <si>
    <t>1904812412</t>
  </si>
  <si>
    <t>6408538</t>
  </si>
  <si>
    <t>GLOSA INICIAL GL-9455555562315470</t>
  </si>
  <si>
    <t>1904812406</t>
  </si>
  <si>
    <t>6407442</t>
  </si>
  <si>
    <t>GLOSA INICIAL GL-9455555562315469</t>
  </si>
  <si>
    <t>1904812394</t>
  </si>
  <si>
    <t>6407200</t>
  </si>
  <si>
    <t>GLOSA INICIAL GL-9455555562315468</t>
  </si>
  <si>
    <t>1904812388</t>
  </si>
  <si>
    <t>6406274</t>
  </si>
  <si>
    <t>GLOSA INICIAL GL-9455555562315467</t>
  </si>
  <si>
    <t>1904812385</t>
  </si>
  <si>
    <t>6405020</t>
  </si>
  <si>
    <t>GLOSA INICIAL GL-9455555562315466</t>
  </si>
  <si>
    <t>1904812379</t>
  </si>
  <si>
    <t>6404845</t>
  </si>
  <si>
    <t>GLOSA INICIAL GL-9455555562315465</t>
  </si>
  <si>
    <t>1904812375</t>
  </si>
  <si>
    <t>6404656</t>
  </si>
  <si>
    <t>GLOSA INICIAL GL-9455555562315464</t>
  </si>
  <si>
    <t>1904812366</t>
  </si>
  <si>
    <t>6403564</t>
  </si>
  <si>
    <t>GLOSA INICIAL GL-9455555562315463</t>
  </si>
  <si>
    <t>1904812359</t>
  </si>
  <si>
    <t>6403479</t>
  </si>
  <si>
    <t>GLOSA INICIAL GL-9455555562315461</t>
  </si>
  <si>
    <t>1904812352</t>
  </si>
  <si>
    <t>6401724</t>
  </si>
  <si>
    <t>GLOSA INICIAL GL-94319312700</t>
  </si>
  <si>
    <t>1904812209</t>
  </si>
  <si>
    <t>2100815158</t>
  </si>
  <si>
    <t>6408670</t>
  </si>
  <si>
    <t>GLOSA INICIAL GL-94319312699</t>
  </si>
  <si>
    <t>1904812205</t>
  </si>
  <si>
    <t>6404952</t>
  </si>
  <si>
    <t>GLOSA INICIAL Gl-94319312703</t>
  </si>
  <si>
    <t>1904812201</t>
  </si>
  <si>
    <t>6402597</t>
  </si>
  <si>
    <t>GLOSA INICIAL GL-94319312705</t>
  </si>
  <si>
    <t>1904812191</t>
  </si>
  <si>
    <t>2060858227</t>
  </si>
  <si>
    <t>6390608</t>
  </si>
  <si>
    <t>GLOSA INICIAL GL-94319312706</t>
  </si>
  <si>
    <t>1904812183</t>
  </si>
  <si>
    <t>6383736</t>
  </si>
  <si>
    <t>GLOSA INICIAL GL-94319312704</t>
  </si>
  <si>
    <t>1904812177</t>
  </si>
  <si>
    <t>6382187</t>
  </si>
  <si>
    <t>GLOSA INICIAL GL-94319315777</t>
  </si>
  <si>
    <t>1904812172</t>
  </si>
  <si>
    <t>6379240</t>
  </si>
  <si>
    <t>GLOSA INICIAL GL-94319312707</t>
  </si>
  <si>
    <t>1904812148</t>
  </si>
  <si>
    <t>2060856306</t>
  </si>
  <si>
    <t>6401339</t>
  </si>
  <si>
    <t>GLOSA INICIAL GL-9455555562315501</t>
  </si>
  <si>
    <t>1904811807</t>
  </si>
  <si>
    <t>2060852578</t>
  </si>
  <si>
    <t>6399227</t>
  </si>
  <si>
    <t>GLOSA INICIAL GL-9455555562315480</t>
  </si>
  <si>
    <t>1904811806</t>
  </si>
  <si>
    <t>6396434</t>
  </si>
  <si>
    <t>GLOSA INICIAL GL-9455555562315479</t>
  </si>
  <si>
    <t>1904811805</t>
  </si>
  <si>
    <t>6393559</t>
  </si>
  <si>
    <t>GLOSA INICIAL GL-9455555562315391</t>
  </si>
  <si>
    <t>1904811804</t>
  </si>
  <si>
    <t>2060849609</t>
  </si>
  <si>
    <t>6404329</t>
  </si>
  <si>
    <t>GLOSA INICIAL GL-9455555562315390</t>
  </si>
  <si>
    <t>1904811803</t>
  </si>
  <si>
    <t>6403278</t>
  </si>
  <si>
    <t>GLOSA INICIAL GL-9455555562315389</t>
  </si>
  <si>
    <t>1904811802</t>
  </si>
  <si>
    <t>6402305</t>
  </si>
  <si>
    <t>GLOSA INICIAL GL-9455555562315388</t>
  </si>
  <si>
    <t>1904811801</t>
  </si>
  <si>
    <t>6401930</t>
  </si>
  <si>
    <t>94001004490 JEFFERSON RAMOS</t>
  </si>
  <si>
    <t>1904815247</t>
  </si>
  <si>
    <t>5111128940</t>
  </si>
  <si>
    <t>6472405</t>
  </si>
  <si>
    <t>94001002525 RUBIOLA MOSQUERA</t>
  </si>
  <si>
    <t>1904815244</t>
  </si>
  <si>
    <t>6467996</t>
  </si>
  <si>
    <t>1904815240</t>
  </si>
  <si>
    <t>6411180</t>
  </si>
  <si>
    <t>94001010331 ELIAS RODRIGUEZ</t>
  </si>
  <si>
    <t>1904815233</t>
  </si>
  <si>
    <t>6471517</t>
  </si>
  <si>
    <t>1904815225</t>
  </si>
  <si>
    <t>6471090</t>
  </si>
  <si>
    <t>94001002538 URIEL PONARE</t>
  </si>
  <si>
    <t>94001215572 YULI SANDOVAL</t>
  </si>
  <si>
    <t>1904815217</t>
  </si>
  <si>
    <t>6469950</t>
  </si>
  <si>
    <t>94001212254 DIANA AGAPITO</t>
  </si>
  <si>
    <t>1904815213</t>
  </si>
  <si>
    <t>6463629</t>
  </si>
  <si>
    <t>94001215542 HELENA JIMENEZ</t>
  </si>
  <si>
    <t>1904815204</t>
  </si>
  <si>
    <t>6463624</t>
  </si>
  <si>
    <t>11001163038 JACOBO MARIN</t>
  </si>
  <si>
    <t>94001014669 CRISTIAN QUINTO</t>
  </si>
  <si>
    <t>9400117310 HIJO DE BERNAL</t>
  </si>
  <si>
    <t>94001001212 CRISANTO GARCIA</t>
  </si>
  <si>
    <t>94001016048 MARIA PEREA</t>
  </si>
  <si>
    <t>94001008236 JUAN ROA</t>
  </si>
  <si>
    <t>11001164015 EIMY RIVERA</t>
  </si>
  <si>
    <t>1904811528</t>
  </si>
  <si>
    <t>5051644452</t>
  </si>
  <si>
    <t>6457379</t>
  </si>
  <si>
    <t>1904815097</t>
  </si>
  <si>
    <t>6448973</t>
  </si>
  <si>
    <t>1904815088</t>
  </si>
  <si>
    <t>5051638941</t>
  </si>
  <si>
    <t>6463598</t>
  </si>
  <si>
    <t>94001001189 JAIME MEDINA</t>
  </si>
  <si>
    <t>94001248981 GLADYS CASTRO</t>
  </si>
  <si>
    <t>94000013100 SALOME MACHADO</t>
  </si>
  <si>
    <t>9400117195 GAITAN HIJO DE</t>
  </si>
  <si>
    <t>94001016205 OMAR NAVAS</t>
  </si>
  <si>
    <t>94001232801 YERTY PADRON</t>
  </si>
  <si>
    <t>94001011252 BERNALYS ROMERO</t>
  </si>
  <si>
    <t>1904814712</t>
  </si>
  <si>
    <t>6383729</t>
  </si>
  <si>
    <t>1904814663</t>
  </si>
  <si>
    <t>6379199</t>
  </si>
  <si>
    <t>94000015333 RICHER CABARTE</t>
  </si>
  <si>
    <t>9400116523 NANCY GONZALEZ</t>
  </si>
  <si>
    <t>1904814613</t>
  </si>
  <si>
    <t>6373487</t>
  </si>
  <si>
    <t>1904814610</t>
  </si>
  <si>
    <t>6373482</t>
  </si>
  <si>
    <t>1904814608</t>
  </si>
  <si>
    <t>6373477</t>
  </si>
  <si>
    <t>25426122316 JOSE GOMEZ</t>
  </si>
  <si>
    <t>94001010960 VICENTE SUAREZ</t>
  </si>
  <si>
    <t>94001008900 GUILLERMO SOUZA</t>
  </si>
  <si>
    <t>1904814559</t>
  </si>
  <si>
    <t>6366981</t>
  </si>
  <si>
    <t>94001001189 JAIME MEDINA AGAPITO</t>
  </si>
  <si>
    <t>1904814455</t>
  </si>
  <si>
    <t>6460639</t>
  </si>
  <si>
    <t>1904814442</t>
  </si>
  <si>
    <t>6454906</t>
  </si>
  <si>
    <t>9400117899 ARISTIDES BARRERA</t>
  </si>
  <si>
    <t>1904814430</t>
  </si>
  <si>
    <t>6453055</t>
  </si>
  <si>
    <t>94001229556 ISABEL REYES</t>
  </si>
  <si>
    <t>1904814424</t>
  </si>
  <si>
    <t>6452999</t>
  </si>
  <si>
    <t>94001012344 YHULEYVER MOSQUERA</t>
  </si>
  <si>
    <t>15580098391 KAREN GRATEROL</t>
  </si>
  <si>
    <t>94001231760 ROSA RODRIGUEZ</t>
  </si>
  <si>
    <t>94001005806 DOMINGA ORTIZ SANCHEZ</t>
  </si>
  <si>
    <t>94001002497 JORDIK SONS</t>
  </si>
  <si>
    <t>1904814337</t>
  </si>
  <si>
    <t>6458495</t>
  </si>
  <si>
    <t>94001007320 CARLOS MACHADO</t>
  </si>
  <si>
    <t>1904814331</t>
  </si>
  <si>
    <t>6457181</t>
  </si>
  <si>
    <t>94001229222 CARMEN GAITAN</t>
  </si>
  <si>
    <t>94001221028 JUAN QUINTANILLA</t>
  </si>
  <si>
    <t>1904814301</t>
  </si>
  <si>
    <t>6458684</t>
  </si>
  <si>
    <t>94001230325 LEANDRO ALVES</t>
  </si>
  <si>
    <t>94001245370 ANGY BETANCOURT</t>
  </si>
  <si>
    <t>94001001755 MARGARITA AGAPITO</t>
  </si>
  <si>
    <t>94001221665 SERGIO RAMIREZ</t>
  </si>
  <si>
    <t>94001010534 PEDRO JIMENEZ</t>
  </si>
  <si>
    <t>94001245761 SOFIA RESTREPO</t>
  </si>
  <si>
    <t>94001211394 ANATILDE LOPEZ</t>
  </si>
  <si>
    <t>1904814221</t>
  </si>
  <si>
    <t>6452037</t>
  </si>
  <si>
    <t>1904814217</t>
  </si>
  <si>
    <t>6448146</t>
  </si>
  <si>
    <t>1904816158</t>
  </si>
  <si>
    <t>6455325</t>
  </si>
  <si>
    <t>1904816151</t>
  </si>
  <si>
    <t>6455312</t>
  </si>
  <si>
    <t>1904816145</t>
  </si>
  <si>
    <t>6454808</t>
  </si>
  <si>
    <t>1904816142</t>
  </si>
  <si>
    <t>6454261</t>
  </si>
  <si>
    <t>1904816137</t>
  </si>
  <si>
    <t>6453684</t>
  </si>
  <si>
    <t>1904814160</t>
  </si>
  <si>
    <t>6455386</t>
  </si>
  <si>
    <t>94001014430 LUZ SIERRA</t>
  </si>
  <si>
    <t>94001227492 OSCAR GUERRERO PERDOMO</t>
  </si>
  <si>
    <t>1904815910</t>
  </si>
  <si>
    <t>6450503</t>
  </si>
  <si>
    <t>94001221329 JULIO MARTIN BUSTAMANTE GRAJALES</t>
  </si>
  <si>
    <t>1904815903</t>
  </si>
  <si>
    <t>6450475</t>
  </si>
  <si>
    <t>94001014626 ELIZMAR CORDERO</t>
  </si>
  <si>
    <t>1904814997</t>
  </si>
  <si>
    <t>6443591</t>
  </si>
  <si>
    <t>94001246474 JAIRO MARTINEZ</t>
  </si>
  <si>
    <t>1904814065</t>
  </si>
  <si>
    <t>6449386</t>
  </si>
  <si>
    <t>94001008144 ADRIAN FLOREZ</t>
  </si>
  <si>
    <t>1904814047</t>
  </si>
  <si>
    <t>6447599</t>
  </si>
  <si>
    <t>94001002251 MIGUEL SAAVEDRA</t>
  </si>
  <si>
    <t>94001231236 MARTHA ROA</t>
  </si>
  <si>
    <t>94001219868 INOCENCIO PIÑA</t>
  </si>
  <si>
    <t>1904813862</t>
  </si>
  <si>
    <t>6445636</t>
  </si>
  <si>
    <t>1904813857</t>
  </si>
  <si>
    <t>6444649</t>
  </si>
  <si>
    <t>94001007937 KELLY MARTINEZ</t>
  </si>
  <si>
    <t>94001002886 WILINTON VALBUENA</t>
  </si>
  <si>
    <t>94001219099 OTILIA LONDOÑO</t>
  </si>
  <si>
    <t>1904813791</t>
  </si>
  <si>
    <t>6438768</t>
  </si>
  <si>
    <t>94001003025 NESTOR RUEDA</t>
  </si>
  <si>
    <t>1904813789</t>
  </si>
  <si>
    <t>6435194</t>
  </si>
  <si>
    <t>94001002531 NORALBA SILVA</t>
  </si>
  <si>
    <t>1904816117</t>
  </si>
  <si>
    <t>6447190</t>
  </si>
  <si>
    <t>94001004771 ANTONIO ROJAS</t>
  </si>
  <si>
    <t>1904816116</t>
  </si>
  <si>
    <t>6447182</t>
  </si>
  <si>
    <t>1904816114</t>
  </si>
  <si>
    <t>6446928</t>
  </si>
  <si>
    <t>1904816113</t>
  </si>
  <si>
    <t>6446927</t>
  </si>
  <si>
    <t>1904816108</t>
  </si>
  <si>
    <t>6443932</t>
  </si>
  <si>
    <t>1904816107</t>
  </si>
  <si>
    <t>6443814</t>
  </si>
  <si>
    <t>94001001755 MARGARITA AGAPITO CUICHE</t>
  </si>
  <si>
    <t>94000004645 EDIER FERNANDEZ</t>
  </si>
  <si>
    <t>94001015944 ISBERLY AMAYA</t>
  </si>
  <si>
    <t>94001245067 LAURA MENDEJAQUE</t>
  </si>
  <si>
    <t>1904813678</t>
  </si>
  <si>
    <t>6445083</t>
  </si>
  <si>
    <t>1904813652</t>
  </si>
  <si>
    <t>6441018</t>
  </si>
  <si>
    <t>94001217677 ALEX RODRIGUEZ</t>
  </si>
  <si>
    <t>1904813649</t>
  </si>
  <si>
    <t>6440819</t>
  </si>
  <si>
    <t>94001225610 CARLOS SILVA</t>
  </si>
  <si>
    <t>1904813641</t>
  </si>
  <si>
    <t>6439897</t>
  </si>
  <si>
    <t>1904813638</t>
  </si>
  <si>
    <t>6430484</t>
  </si>
  <si>
    <t>1904813235</t>
  </si>
  <si>
    <t>6440321</t>
  </si>
  <si>
    <t>1904813233</t>
  </si>
  <si>
    <t>6438273</t>
  </si>
  <si>
    <t>1904813231</t>
  </si>
  <si>
    <t>6436461</t>
  </si>
  <si>
    <t>1904813229</t>
  </si>
  <si>
    <t>6434022</t>
  </si>
  <si>
    <t>1904813227</t>
  </si>
  <si>
    <t>6431604</t>
  </si>
  <si>
    <t>1904813225</t>
  </si>
  <si>
    <t>6429624</t>
  </si>
  <si>
    <t>1904813223</t>
  </si>
  <si>
    <t>6427356</t>
  </si>
  <si>
    <t>1904813211</t>
  </si>
  <si>
    <t>6439131</t>
  </si>
  <si>
    <t>1904813210</t>
  </si>
  <si>
    <t>6438871</t>
  </si>
  <si>
    <t>1904813209</t>
  </si>
  <si>
    <t>6437173</t>
  </si>
  <si>
    <t>1904813207</t>
  </si>
  <si>
    <t>6436914</t>
  </si>
  <si>
    <t>1904813206</t>
  </si>
  <si>
    <t>6436912</t>
  </si>
  <si>
    <t>1904813205</t>
  </si>
  <si>
    <t>6436833</t>
  </si>
  <si>
    <t>1904813204</t>
  </si>
  <si>
    <t>6433420</t>
  </si>
  <si>
    <t>94001009639 SANDRA HENAO</t>
  </si>
  <si>
    <t>1904813202</t>
  </si>
  <si>
    <t>6418071</t>
  </si>
  <si>
    <t>94001213566 MILTON REYES</t>
  </si>
  <si>
    <t>94001240442 MARIELA GUERRERO PEDRAZA</t>
  </si>
  <si>
    <t>94001001392 MARGOTH PINO PEREZ</t>
  </si>
  <si>
    <t>94001007320 CARLOS IBER MACHADO LOZANO</t>
  </si>
  <si>
    <t>94001229062 EMILIO MEDINA SAENZ</t>
  </si>
  <si>
    <t>94001211595 ALEXANDER AGMETT RONDON RENTERIA</t>
  </si>
  <si>
    <t>94001229556 ISABEL REYES CADENA</t>
  </si>
  <si>
    <t>1904815639</t>
  </si>
  <si>
    <t>6435735</t>
  </si>
  <si>
    <t>94001227492 OSCAR GERRERO PERDOMO</t>
  </si>
  <si>
    <t>1904815636</t>
  </si>
  <si>
    <t>6435430</t>
  </si>
  <si>
    <t>94001231760 ROSA RODRIGUEZ GAITAN</t>
  </si>
  <si>
    <t>94001213566 MILTON RODRIGO REYES HEREDIA</t>
  </si>
  <si>
    <t>94001224714 BERNANDA FORERO GUZMAN</t>
  </si>
  <si>
    <t>94001234640 CAROLAENS PARRA</t>
  </si>
  <si>
    <t>1904815569</t>
  </si>
  <si>
    <t>6432478</t>
  </si>
  <si>
    <t>94001004490 JEFFERSON DARWIN RAMOS CONTRERAS</t>
  </si>
  <si>
    <t>1904815445</t>
  </si>
  <si>
    <t>6430147</t>
  </si>
  <si>
    <t>94001003025 NESTOR JULIO RUEDA</t>
  </si>
  <si>
    <t>1904815425</t>
  </si>
  <si>
    <t>6423380</t>
  </si>
  <si>
    <t>94001243988 ZAYRA RODRIGUEZ GOMEZ</t>
  </si>
  <si>
    <t>1904815409</t>
  </si>
  <si>
    <t>6422898</t>
  </si>
  <si>
    <t>94001013657 AIDE CEDEÑO FERNANDEZ</t>
  </si>
  <si>
    <t>1904815389</t>
  </si>
  <si>
    <t>6421026</t>
  </si>
  <si>
    <t>94001248768 BLANCA GOMEZ</t>
  </si>
  <si>
    <t>1904813192</t>
  </si>
  <si>
    <t>6434716</t>
  </si>
  <si>
    <t>94001012122 REINEL CHIPIAJE</t>
  </si>
  <si>
    <t>94001243988 ZAYRA RODRIGUEZ</t>
  </si>
  <si>
    <t>94001012295 NATY CARIBAN</t>
  </si>
  <si>
    <t>94001011307 NANCY RODRIGUEZ</t>
  </si>
  <si>
    <t>94001003236 MONICA ACOSTA</t>
  </si>
  <si>
    <t>94001229895 EDUARDO HAMBURGER</t>
  </si>
  <si>
    <t>94001015757 SILVIA LOPEZ</t>
  </si>
  <si>
    <t>1904813168</t>
  </si>
  <si>
    <t>6428976</t>
  </si>
  <si>
    <t>1904813167</t>
  </si>
  <si>
    <t>6428736</t>
  </si>
  <si>
    <t>94001002115 LUZ DIAZ</t>
  </si>
  <si>
    <t>94001009193 NUVIA LOPEZ</t>
  </si>
  <si>
    <t>1904813158</t>
  </si>
  <si>
    <t>6425974</t>
  </si>
  <si>
    <t>94001246126 DIANA DASILVA</t>
  </si>
  <si>
    <t>94001013239 JOSE MOSQUERA</t>
  </si>
  <si>
    <t>1904813152</t>
  </si>
  <si>
    <t>6425317</t>
  </si>
  <si>
    <t>94001232079 NINI ORDOÑEZ</t>
  </si>
  <si>
    <t>94001247036 DIANA AGUILAR</t>
  </si>
  <si>
    <t>1904813145</t>
  </si>
  <si>
    <t>6424281</t>
  </si>
  <si>
    <t>1904813144</t>
  </si>
  <si>
    <t>6419354</t>
  </si>
  <si>
    <t>94001221642 JENNIFER BAYLON</t>
  </si>
  <si>
    <t>1904813140</t>
  </si>
  <si>
    <t>6416267</t>
  </si>
  <si>
    <t>94001221912 ELENA GONZALEZ</t>
  </si>
  <si>
    <t>1904813139</t>
  </si>
  <si>
    <t>6416259</t>
  </si>
  <si>
    <t>1904813102</t>
  </si>
  <si>
    <t>6415507</t>
  </si>
  <si>
    <t>1904813100</t>
  </si>
  <si>
    <t>6415349</t>
  </si>
  <si>
    <t>1904813099</t>
  </si>
  <si>
    <t>6415241</t>
  </si>
  <si>
    <t>94000004890 MISAEL MADARRIAGA</t>
  </si>
  <si>
    <t>1904813097</t>
  </si>
  <si>
    <t>6415180</t>
  </si>
  <si>
    <t>1904813096</t>
  </si>
  <si>
    <t>6410822</t>
  </si>
  <si>
    <t>1904813095</t>
  </si>
  <si>
    <t>6410807</t>
  </si>
  <si>
    <t>94001235250 LAURIE PIÑEROS</t>
  </si>
  <si>
    <t>94001227530 RODRIGO AVILA</t>
  </si>
  <si>
    <t>1904812877</t>
  </si>
  <si>
    <t>6419711</t>
  </si>
  <si>
    <t>94001221642 JENIFER BAYLON AGUILAR</t>
  </si>
  <si>
    <t>1904812864</t>
  </si>
  <si>
    <t>6410765</t>
  </si>
  <si>
    <t>1904812840</t>
  </si>
  <si>
    <t>6424678</t>
  </si>
  <si>
    <t>94001224714 BERNARDA FORERO</t>
  </si>
  <si>
    <t>1904812838</t>
  </si>
  <si>
    <t>6424348</t>
  </si>
  <si>
    <t>94001013239 JOSE MOSQUERA MOSQUERA</t>
  </si>
  <si>
    <t>1904812731</t>
  </si>
  <si>
    <t>6423210</t>
  </si>
  <si>
    <t>1904812726</t>
  </si>
  <si>
    <t>6422653</t>
  </si>
  <si>
    <t>94001226500 MELITZA PINEDA</t>
  </si>
  <si>
    <t>94001004934 MARIA MEDINA</t>
  </si>
  <si>
    <t>1904812689</t>
  </si>
  <si>
    <t>6418934</t>
  </si>
  <si>
    <t>94001247355 MILAN OSORIO</t>
  </si>
  <si>
    <t>94001229104 MIGUEL SILVA</t>
  </si>
  <si>
    <t>1904812655</t>
  </si>
  <si>
    <t>6416639</t>
  </si>
  <si>
    <t>1904812654</t>
  </si>
  <si>
    <t>6416609</t>
  </si>
  <si>
    <t>1904812647</t>
  </si>
  <si>
    <t>6415941</t>
  </si>
  <si>
    <t>94001236923 ANA RAMIREZ</t>
  </si>
  <si>
    <t>94001008414 BERTA BERNAL</t>
  </si>
  <si>
    <t>1904812628</t>
  </si>
  <si>
    <t>6412332</t>
  </si>
  <si>
    <t>1904812619</t>
  </si>
  <si>
    <t>6407896</t>
  </si>
  <si>
    <t>1904812617</t>
  </si>
  <si>
    <t>6418201</t>
  </si>
  <si>
    <t>1904812600</t>
  </si>
  <si>
    <t>6430451</t>
  </si>
  <si>
    <t>1904812592</t>
  </si>
  <si>
    <t>6430067</t>
  </si>
  <si>
    <t>94001002278 VICTOR SANCHEZ</t>
  </si>
  <si>
    <t>94001214475 ROBINSON GARRIDO</t>
  </si>
  <si>
    <t>1904812587</t>
  </si>
  <si>
    <t>6427098</t>
  </si>
  <si>
    <t>1904812583</t>
  </si>
  <si>
    <t>6426762</t>
  </si>
  <si>
    <t>94001230348 JAIRO DUCUARA</t>
  </si>
  <si>
    <t>9400017261 HIJO DE DIAZ</t>
  </si>
  <si>
    <t>94000016009 RODRIGUEZ HIJO DE</t>
  </si>
  <si>
    <t>94001007979 JESUS ROJAS</t>
  </si>
  <si>
    <t>1904812531</t>
  </si>
  <si>
    <t>6414183</t>
  </si>
  <si>
    <t>94001223132 LUZ PRIETO</t>
  </si>
  <si>
    <t>94001224380 MARIA GOMEZ</t>
  </si>
  <si>
    <t>1904812400</t>
  </si>
  <si>
    <t>6407338</t>
  </si>
  <si>
    <t>1904812396</t>
  </si>
  <si>
    <t>6407223</t>
  </si>
  <si>
    <t>1904812368</t>
  </si>
  <si>
    <t>6403998</t>
  </si>
  <si>
    <t>94001236226 HAIDER GONZALEZ</t>
  </si>
  <si>
    <t>1904812290</t>
  </si>
  <si>
    <t>6399462</t>
  </si>
  <si>
    <t>1904812221</t>
  </si>
  <si>
    <t>6399024</t>
  </si>
  <si>
    <t>94001008173 SEBASTIAN MARTINEZ</t>
  </si>
  <si>
    <t>94001009027 HENRY RESTREPO</t>
  </si>
  <si>
    <t>1904812141</t>
  </si>
  <si>
    <t>6400784</t>
  </si>
  <si>
    <t>94001007767 HERLENY FRANCO</t>
  </si>
  <si>
    <t>FACTURAS PAGADAS EN EL NIT 800</t>
  </si>
  <si>
    <t>enviar soportes de radicacion</t>
  </si>
  <si>
    <t>FACTURAS NIT 800 A DESCARGAR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</si>
</sst>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_-* #,##0_-;\-* #,##0_-;_-* &quot;-&quot;??_-;_-@_-"/>
    <numFmt numFmtId="166" formatCode="dd/mm/yy"/>
  </numFmts>
  <fonts count="14" x14ac:knownFonts="1">
    <font>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Arial"/>
      <family val="2"/>
    </font>
    <font>
      <b/>
      <sz val="12"/>
      <color rgb="FF000000"/>
      <name val="Calibri"/>
      <family val="2"/>
    </font>
    <font>
      <b/>
      <sz val="11"/>
      <color rgb="FF000000"/>
      <name val="Calibri"/>
      <family val="2"/>
    </font>
    <font>
      <sz val="11"/>
      <color rgb="FFFF0000"/>
      <name val="Calibri"/>
      <family val="2"/>
      <scheme val="minor"/>
    </font>
    <font>
      <sz val="10"/>
      <name val="Times New Roman"/>
      <family val="1"/>
    </font>
    <font>
      <b/>
      <sz val="10"/>
      <name val="Times New Roman"/>
      <family val="1"/>
    </font>
    <font>
      <sz val="11"/>
      <color rgb="FF000000"/>
      <name val="Calibri"/>
    </font>
    <font>
      <sz val="8.25"/>
      <color rgb="FF000000"/>
      <name val="Tahoma"/>
    </font>
    <font>
      <sz val="10"/>
      <name val="Arial"/>
    </font>
  </fonts>
  <fills count="9">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rgb="FFDDDDDD"/>
        <bgColor indexed="64"/>
      </patternFill>
    </fill>
    <fill>
      <patternFill patternType="solid">
        <fgColor rgb="FFFFFF00"/>
        <bgColor indexed="64"/>
      </patternFill>
    </fill>
    <fill>
      <patternFill patternType="solid">
        <fgColor rgb="FFD3D3D3"/>
      </patternFill>
    </fill>
    <fill>
      <patternFill patternType="solid">
        <fgColor rgb="FFFFFFFF"/>
      </patternFill>
    </fill>
    <fill>
      <patternFill patternType="solid">
        <fgColor rgb="FF92D050"/>
        <bgColor rgb="FF000000"/>
      </patternFill>
    </fill>
  </fills>
  <borders count="10">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rgb="FFA9A9A9"/>
      </left>
      <right style="thin">
        <color rgb="FFA9A9A9"/>
      </right>
      <top style="thin">
        <color rgb="FFA9A9A9"/>
      </top>
      <bottom style="thin">
        <color rgb="FFA9A9A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5" fillId="0" borderId="0"/>
    <xf numFmtId="0" fontId="11" fillId="0" borderId="0"/>
    <xf numFmtId="0" fontId="13" fillId="0" borderId="0"/>
  </cellStyleXfs>
  <cellXfs count="52">
    <xf numFmtId="0" fontId="0" fillId="0" borderId="0" xfId="0"/>
    <xf numFmtId="43" fontId="4" fillId="3" borderId="1" xfId="1" applyNumberFormat="1" applyFont="1" applyFill="1" applyBorder="1" applyAlignment="1">
      <alignment horizontal="center" vertical="center" wrapText="1"/>
    </xf>
    <xf numFmtId="0" fontId="0" fillId="5" borderId="2" xfId="0" applyFill="1" applyBorder="1"/>
    <xf numFmtId="43" fontId="4" fillId="3" borderId="1" xfId="1" applyNumberFormat="1" applyFont="1" applyFill="1" applyBorder="1" applyAlignment="1">
      <alignment horizontal="center" vertical="center"/>
    </xf>
    <xf numFmtId="0" fontId="4" fillId="3" borderId="1" xfId="0" applyFont="1" applyFill="1" applyBorder="1" applyAlignment="1">
      <alignment vertical="center"/>
    </xf>
    <xf numFmtId="165" fontId="0" fillId="0" borderId="0" xfId="1" applyNumberFormat="1" applyFont="1"/>
    <xf numFmtId="165" fontId="0" fillId="5" borderId="0" xfId="0" applyNumberFormat="1" applyFill="1"/>
    <xf numFmtId="0" fontId="6" fillId="0" borderId="2" xfId="2" applyFont="1" applyFill="1" applyBorder="1" applyAlignment="1">
      <alignment horizontal="left" vertical="center" wrapText="1"/>
    </xf>
    <xf numFmtId="41" fontId="7" fillId="0" borderId="2" xfId="2" applyNumberFormat="1" applyFont="1" applyFill="1" applyBorder="1"/>
    <xf numFmtId="0" fontId="7" fillId="0" borderId="2" xfId="2" applyFont="1" applyFill="1" applyBorder="1"/>
    <xf numFmtId="0" fontId="5" fillId="0" borderId="2" xfId="2" applyFont="1" applyFill="1" applyBorder="1"/>
    <xf numFmtId="0" fontId="2" fillId="2" borderId="3" xfId="0" applyFont="1" applyFill="1" applyBorder="1" applyAlignment="1">
      <alignment horizontal="center" vertical="center"/>
    </xf>
    <xf numFmtId="0" fontId="3" fillId="0" borderId="3"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xf>
    <xf numFmtId="43" fontId="4" fillId="3" borderId="7" xfId="1" applyNumberFormat="1" applyFont="1" applyFill="1" applyBorder="1" applyAlignment="1">
      <alignment horizontal="center" vertical="center"/>
    </xf>
    <xf numFmtId="0" fontId="4" fillId="3" borderId="3" xfId="0" applyFont="1" applyFill="1" applyBorder="1" applyAlignment="1">
      <alignment horizontal="center" vertical="center"/>
    </xf>
    <xf numFmtId="49" fontId="4" fillId="3" borderId="7" xfId="0" applyNumberFormat="1" applyFont="1" applyFill="1" applyBorder="1" applyAlignment="1">
      <alignment vertical="center"/>
    </xf>
    <xf numFmtId="2" fontId="1" fillId="0" borderId="8" xfId="1" applyNumberFormat="1" applyFont="1" applyBorder="1"/>
    <xf numFmtId="165" fontId="2" fillId="2" borderId="1" xfId="1" applyNumberFormat="1" applyFont="1" applyFill="1" applyBorder="1" applyAlignment="1">
      <alignment horizontal="center" vertical="center"/>
    </xf>
    <xf numFmtId="165" fontId="4" fillId="2" borderId="7" xfId="1" applyNumberFormat="1" applyFont="1" applyFill="1" applyBorder="1" applyAlignment="1">
      <alignment horizontal="center" vertical="center"/>
    </xf>
    <xf numFmtId="165" fontId="4" fillId="3" borderId="3" xfId="1" applyNumberFormat="1" applyFont="1" applyFill="1" applyBorder="1" applyAlignment="1">
      <alignment horizontal="center" vertical="center"/>
    </xf>
    <xf numFmtId="0" fontId="0" fillId="0" borderId="2" xfId="0" applyFill="1" applyBorder="1"/>
    <xf numFmtId="165" fontId="0" fillId="0" borderId="2" xfId="1" applyNumberFormat="1" applyFont="1" applyFill="1" applyBorder="1"/>
    <xf numFmtId="165" fontId="0" fillId="0" borderId="0" xfId="0" applyNumberFormat="1" applyFill="1"/>
    <xf numFmtId="0" fontId="0" fillId="0" borderId="0" xfId="0" applyFill="1"/>
    <xf numFmtId="165" fontId="0" fillId="5" borderId="2" xfId="1" applyNumberFormat="1" applyFont="1" applyFill="1" applyBorder="1"/>
    <xf numFmtId="165" fontId="0" fillId="0" borderId="0" xfId="1" applyNumberFormat="1" applyFont="1" applyFill="1"/>
    <xf numFmtId="0" fontId="5" fillId="0" borderId="0" xfId="2"/>
    <xf numFmtId="0" fontId="9" fillId="0" borderId="0" xfId="2" applyFont="1" applyAlignment="1">
      <alignment wrapText="1"/>
    </xf>
    <xf numFmtId="166" fontId="9" fillId="0" borderId="0" xfId="2" applyNumberFormat="1" applyFont="1" applyAlignment="1">
      <alignment wrapText="1"/>
    </xf>
    <xf numFmtId="0" fontId="10" fillId="0" borderId="0" xfId="2" applyFont="1" applyAlignment="1">
      <alignment horizontal="center" wrapText="1"/>
    </xf>
    <xf numFmtId="49" fontId="12" fillId="6" borderId="4" xfId="3" applyNumberFormat="1" applyFont="1" applyFill="1" applyBorder="1" applyAlignment="1">
      <alignment horizontal="center" vertical="center"/>
    </xf>
    <xf numFmtId="0" fontId="11" fillId="0" borderId="0" xfId="3"/>
    <xf numFmtId="49" fontId="12" fillId="7" borderId="4" xfId="3" applyNumberFormat="1" applyFont="1" applyFill="1" applyBorder="1" applyAlignment="1">
      <alignment horizontal="left" vertical="center" wrapText="1" shrinkToFit="1"/>
    </xf>
    <xf numFmtId="0" fontId="12" fillId="7" borderId="4" xfId="3" applyFont="1" applyFill="1" applyBorder="1" applyAlignment="1">
      <alignment horizontal="right" vertical="center" wrapText="1" shrinkToFit="1"/>
    </xf>
    <xf numFmtId="14" fontId="12" fillId="7" borderId="4" xfId="3" applyNumberFormat="1" applyFont="1" applyFill="1" applyBorder="1" applyAlignment="1">
      <alignment horizontal="left" vertical="center" wrapText="1" shrinkToFit="1"/>
    </xf>
    <xf numFmtId="4" fontId="12" fillId="7" borderId="4" xfId="3" applyNumberFormat="1" applyFont="1" applyFill="1" applyBorder="1" applyAlignment="1">
      <alignment horizontal="right" vertical="center" wrapText="1" shrinkToFit="1"/>
    </xf>
    <xf numFmtId="0" fontId="12" fillId="7" borderId="4" xfId="3" applyFont="1" applyFill="1" applyBorder="1" applyAlignment="1">
      <alignment horizontal="left" vertical="center" wrapText="1" shrinkToFit="1"/>
    </xf>
    <xf numFmtId="3" fontId="5" fillId="0" borderId="0" xfId="2" applyNumberFormat="1" applyAlignment="1">
      <alignment horizontal="right"/>
    </xf>
    <xf numFmtId="14" fontId="5" fillId="0" borderId="0" xfId="2" applyNumberFormat="1" applyAlignment="1">
      <alignment horizontal="right"/>
    </xf>
    <xf numFmtId="0" fontId="5" fillId="4" borderId="2" xfId="2" applyFill="1" applyBorder="1"/>
    <xf numFmtId="165" fontId="8" fillId="0" borderId="0" xfId="0" applyNumberFormat="1" applyFont="1" applyFill="1"/>
    <xf numFmtId="4" fontId="11" fillId="0" borderId="0" xfId="3" applyNumberFormat="1"/>
    <xf numFmtId="0" fontId="6" fillId="8" borderId="5" xfId="2" applyFont="1" applyFill="1" applyBorder="1" applyAlignment="1">
      <alignment horizontal="center" vertical="center" wrapText="1"/>
    </xf>
    <xf numFmtId="0" fontId="6" fillId="8" borderId="6" xfId="2" applyFont="1" applyFill="1" applyBorder="1" applyAlignment="1">
      <alignment horizontal="center" vertical="center" wrapText="1"/>
    </xf>
    <xf numFmtId="0" fontId="13" fillId="0" borderId="0" xfId="4"/>
    <xf numFmtId="3" fontId="13" fillId="0" borderId="0" xfId="4" applyNumberFormat="1" applyAlignment="1">
      <alignment horizontal="right"/>
    </xf>
    <xf numFmtId="14" fontId="13" fillId="0" borderId="0" xfId="4" applyNumberFormat="1" applyAlignment="1">
      <alignment horizontal="right"/>
    </xf>
    <xf numFmtId="0" fontId="13" fillId="4" borderId="2" xfId="4" applyFill="1" applyBorder="1"/>
    <xf numFmtId="43" fontId="4" fillId="3" borderId="9" xfId="1" applyNumberFormat="1" applyFont="1" applyFill="1" applyBorder="1" applyAlignment="1">
      <alignment horizontal="center" vertical="center" wrapText="1"/>
    </xf>
    <xf numFmtId="165" fontId="8" fillId="5" borderId="2" xfId="1" applyNumberFormat="1" applyFont="1" applyFill="1" applyBorder="1"/>
  </cellXfs>
  <cellStyles count="5">
    <cellStyle name="Millares" xfId="1" builtinId="3"/>
    <cellStyle name="Normal" xfId="0" builtinId="0"/>
    <cellStyle name="Normal 2" xfId="2" xr:uid="{D8B43728-CEE9-423D-89FF-FC533D5B7203}"/>
    <cellStyle name="Normal 3" xfId="3" xr:uid="{B436FC17-A3DF-4B09-9F81-815AAC3812B8}"/>
    <cellStyle name="Normal 4" xfId="4" xr:uid="{A05A81D3-E673-4BB3-B75D-A1D96760F878}"/>
  </cellStyles>
  <dxfs count="5">
    <dxf>
      <fill>
        <patternFill>
          <bgColor theme="8" tint="0.59996337778862885"/>
        </patternFill>
      </fill>
    </dxf>
    <dxf>
      <fill>
        <patternFill>
          <bgColor theme="9" tint="0.59996337778862885"/>
        </patternFill>
      </fill>
    </dxf>
    <dxf>
      <fill>
        <patternFill patternType="solid">
          <fgColor rgb="FFFFFF00"/>
          <bgColor rgb="FF000000"/>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9776C-AA33-4908-97CB-3136849E9BA3}">
  <sheetPr filterMode="1"/>
  <dimension ref="A1:Y865"/>
  <sheetViews>
    <sheetView showGridLines="0" topLeftCell="H1" workbookViewId="0">
      <pane ySplit="1" topLeftCell="A15" activePane="bottomLeft" state="frozen"/>
      <selection pane="bottomLeft" activeCell="T15" sqref="T15:T842"/>
    </sheetView>
  </sheetViews>
  <sheetFormatPr baseColWidth="10" defaultRowHeight="15" x14ac:dyDescent="0.25"/>
  <cols>
    <col min="1" max="1" width="4.42578125" style="33" bestFit="1" customWidth="1"/>
    <col min="2" max="2" width="16.5703125" style="33" bestFit="1" customWidth="1"/>
    <col min="3" max="3" width="11.28515625" style="33" bestFit="1" customWidth="1"/>
    <col min="4" max="4" width="14.42578125" style="33" bestFit="1" customWidth="1"/>
    <col min="5" max="5" width="36.85546875" style="33" bestFit="1" customWidth="1"/>
    <col min="6" max="6" width="22.85546875" style="33" bestFit="1" customWidth="1"/>
    <col min="7" max="7" width="9.140625" style="33" bestFit="1" customWidth="1"/>
    <col min="8" max="8" width="15.7109375" style="33" bestFit="1" customWidth="1"/>
    <col min="9" max="9" width="26.85546875" style="33" bestFit="1" customWidth="1"/>
    <col min="10" max="10" width="11.7109375" style="33" bestFit="1" customWidth="1"/>
    <col min="11" max="11" width="15" style="33" bestFit="1" customWidth="1"/>
    <col min="12" max="12" width="10.140625" style="33" bestFit="1" customWidth="1"/>
    <col min="13" max="13" width="23.140625" style="33" bestFit="1" customWidth="1"/>
    <col min="14" max="14" width="11.7109375" style="33" bestFit="1" customWidth="1"/>
    <col min="15" max="15" width="22.140625" style="33" bestFit="1" customWidth="1"/>
    <col min="16" max="16" width="36.7109375" style="33" bestFit="1" customWidth="1"/>
    <col min="17" max="17" width="16.28515625" style="33" bestFit="1" customWidth="1"/>
    <col min="18" max="18" width="18.140625" style="33" bestFit="1" customWidth="1"/>
    <col min="19" max="20" width="13.5703125" style="33" bestFit="1" customWidth="1"/>
    <col min="21" max="21" width="12.42578125" style="33" bestFit="1" customWidth="1"/>
    <col min="22" max="22" width="12.7109375" style="33" customWidth="1"/>
    <col min="23" max="23" width="22.28515625" style="33" bestFit="1" customWidth="1"/>
    <col min="24" max="24" width="11.85546875" style="33" bestFit="1" customWidth="1"/>
    <col min="25" max="16384" width="11.42578125" style="33"/>
  </cols>
  <sheetData>
    <row r="1" spans="1:25" ht="12.75" customHeight="1" x14ac:dyDescent="0.25">
      <c r="A1" s="32" t="s">
        <v>1207</v>
      </c>
      <c r="B1" s="32" t="s">
        <v>1208</v>
      </c>
      <c r="C1" s="32" t="s">
        <v>1209</v>
      </c>
      <c r="D1" s="32" t="s">
        <v>88</v>
      </c>
      <c r="E1" s="32" t="s">
        <v>89</v>
      </c>
      <c r="F1" s="32" t="s">
        <v>90</v>
      </c>
      <c r="G1" s="32" t="s">
        <v>1210</v>
      </c>
      <c r="H1" s="32" t="s">
        <v>91</v>
      </c>
      <c r="I1" s="32" t="s">
        <v>92</v>
      </c>
      <c r="J1" s="32" t="s">
        <v>93</v>
      </c>
      <c r="K1" s="32" t="s">
        <v>94</v>
      </c>
      <c r="L1" s="32" t="s">
        <v>1211</v>
      </c>
      <c r="M1" s="32" t="s">
        <v>1212</v>
      </c>
      <c r="N1" s="32" t="s">
        <v>1213</v>
      </c>
      <c r="O1" s="32" t="s">
        <v>1214</v>
      </c>
      <c r="P1" s="32" t="s">
        <v>95</v>
      </c>
      <c r="Q1" s="32" t="s">
        <v>96</v>
      </c>
      <c r="R1" s="32" t="s">
        <v>1215</v>
      </c>
      <c r="S1" s="32" t="s">
        <v>1216</v>
      </c>
      <c r="T1" s="32" t="s">
        <v>97</v>
      </c>
      <c r="U1" s="32" t="s">
        <v>1217</v>
      </c>
      <c r="V1" s="32" t="s">
        <v>98</v>
      </c>
      <c r="W1" s="32" t="s">
        <v>1218</v>
      </c>
      <c r="X1" s="32" t="s">
        <v>1219</v>
      </c>
    </row>
    <row r="2" spans="1:25" ht="15.75" hidden="1" customHeight="1" x14ac:dyDescent="0.25">
      <c r="A2" s="34" t="s">
        <v>1220</v>
      </c>
      <c r="B2" s="34" t="s">
        <v>1221</v>
      </c>
      <c r="C2" s="34" t="s">
        <v>1222</v>
      </c>
      <c r="D2" s="35">
        <v>4658921</v>
      </c>
      <c r="E2" s="34" t="s">
        <v>1223</v>
      </c>
      <c r="F2" s="34" t="s">
        <v>100</v>
      </c>
      <c r="G2" s="34" t="s">
        <v>1224</v>
      </c>
      <c r="H2" s="36">
        <v>42107</v>
      </c>
      <c r="I2" s="36">
        <v>42137</v>
      </c>
      <c r="J2" s="36">
        <v>42123</v>
      </c>
      <c r="K2" s="36">
        <v>42131</v>
      </c>
      <c r="L2" s="34" t="s">
        <v>1220</v>
      </c>
      <c r="M2" s="34" t="s">
        <v>1225</v>
      </c>
      <c r="N2" s="34" t="s">
        <v>1226</v>
      </c>
      <c r="O2" s="34" t="s">
        <v>1227</v>
      </c>
      <c r="P2" s="34" t="s">
        <v>101</v>
      </c>
      <c r="Q2" s="34" t="s">
        <v>102</v>
      </c>
      <c r="R2" s="34" t="s">
        <v>1228</v>
      </c>
      <c r="S2" s="34" t="s">
        <v>1229</v>
      </c>
      <c r="T2" s="37">
        <v>200643</v>
      </c>
      <c r="U2" s="35">
        <v>1844</v>
      </c>
      <c r="V2" s="37">
        <v>140450</v>
      </c>
      <c r="W2" s="34" t="s">
        <v>1230</v>
      </c>
      <c r="X2" s="35">
        <v>1686652</v>
      </c>
    </row>
    <row r="3" spans="1:25" ht="15.75" hidden="1" customHeight="1" x14ac:dyDescent="0.25">
      <c r="A3" s="34" t="s">
        <v>1220</v>
      </c>
      <c r="B3" s="34" t="s">
        <v>1221</v>
      </c>
      <c r="C3" s="34" t="s">
        <v>1222</v>
      </c>
      <c r="D3" s="35">
        <v>4666383</v>
      </c>
      <c r="E3" s="34" t="s">
        <v>1223</v>
      </c>
      <c r="F3" s="34" t="s">
        <v>100</v>
      </c>
      <c r="G3" s="34" t="s">
        <v>1224</v>
      </c>
      <c r="H3" s="36">
        <v>42115</v>
      </c>
      <c r="I3" s="36">
        <v>42145</v>
      </c>
      <c r="J3" s="36">
        <v>42123</v>
      </c>
      <c r="K3" s="36">
        <v>42131</v>
      </c>
      <c r="L3" s="34" t="s">
        <v>1220</v>
      </c>
      <c r="M3" s="34" t="s">
        <v>1225</v>
      </c>
      <c r="N3" s="34" t="s">
        <v>1228</v>
      </c>
      <c r="O3" s="34" t="s">
        <v>1231</v>
      </c>
      <c r="P3" s="34" t="s">
        <v>103</v>
      </c>
      <c r="Q3" s="34" t="s">
        <v>102</v>
      </c>
      <c r="R3" s="34" t="s">
        <v>1228</v>
      </c>
      <c r="S3" s="34" t="s">
        <v>1232</v>
      </c>
      <c r="T3" s="37">
        <v>344900</v>
      </c>
      <c r="U3" s="35">
        <v>1844</v>
      </c>
      <c r="V3" s="37">
        <v>241430</v>
      </c>
      <c r="W3" s="34" t="s">
        <v>1232</v>
      </c>
      <c r="X3" s="35">
        <v>1706589</v>
      </c>
    </row>
    <row r="4" spans="1:25" ht="15.75" hidden="1" customHeight="1" x14ac:dyDescent="0.25">
      <c r="A4" s="34" t="s">
        <v>1220</v>
      </c>
      <c r="B4" s="34" t="s">
        <v>1221</v>
      </c>
      <c r="C4" s="34" t="s">
        <v>1222</v>
      </c>
      <c r="D4" s="35">
        <v>4964682</v>
      </c>
      <c r="E4" s="34" t="s">
        <v>1223</v>
      </c>
      <c r="F4" s="34" t="s">
        <v>100</v>
      </c>
      <c r="G4" s="34" t="s">
        <v>1224</v>
      </c>
      <c r="H4" s="36">
        <v>42506</v>
      </c>
      <c r="I4" s="36">
        <v>42536</v>
      </c>
      <c r="J4" s="36">
        <v>42583</v>
      </c>
      <c r="K4" s="36">
        <v>42584</v>
      </c>
      <c r="L4" s="34" t="s">
        <v>1220</v>
      </c>
      <c r="M4" s="34" t="s">
        <v>1225</v>
      </c>
      <c r="N4" s="34" t="s">
        <v>1226</v>
      </c>
      <c r="O4" s="34" t="s">
        <v>1227</v>
      </c>
      <c r="P4" s="34" t="s">
        <v>105</v>
      </c>
      <c r="Q4" s="34" t="s">
        <v>104</v>
      </c>
      <c r="R4" s="34" t="s">
        <v>1228</v>
      </c>
      <c r="S4" s="38"/>
      <c r="T4" s="37">
        <v>318096</v>
      </c>
      <c r="U4" s="35">
        <v>1391</v>
      </c>
      <c r="V4" s="37">
        <v>222677</v>
      </c>
      <c r="W4" s="34" t="s">
        <v>1233</v>
      </c>
      <c r="X4" s="35">
        <v>1751350</v>
      </c>
    </row>
    <row r="5" spans="1:25" ht="15.75" hidden="1" customHeight="1" x14ac:dyDescent="0.25">
      <c r="A5" s="34" t="s">
        <v>1220</v>
      </c>
      <c r="B5" s="34" t="s">
        <v>1221</v>
      </c>
      <c r="C5" s="34" t="s">
        <v>1222</v>
      </c>
      <c r="D5" s="35">
        <v>5015179</v>
      </c>
      <c r="E5" s="34" t="s">
        <v>1223</v>
      </c>
      <c r="F5" s="34" t="s">
        <v>100</v>
      </c>
      <c r="G5" s="34" t="s">
        <v>1224</v>
      </c>
      <c r="H5" s="36">
        <v>42568</v>
      </c>
      <c r="I5" s="36">
        <v>42598</v>
      </c>
      <c r="J5" s="36">
        <v>42573</v>
      </c>
      <c r="K5" s="36">
        <v>42580</v>
      </c>
      <c r="L5" s="34" t="s">
        <v>1220</v>
      </c>
      <c r="M5" s="34" t="s">
        <v>1225</v>
      </c>
      <c r="N5" s="34" t="s">
        <v>1226</v>
      </c>
      <c r="O5" s="34" t="s">
        <v>1227</v>
      </c>
      <c r="P5" s="34" t="s">
        <v>106</v>
      </c>
      <c r="Q5" s="34" t="s">
        <v>104</v>
      </c>
      <c r="R5" s="34" t="s">
        <v>1228</v>
      </c>
      <c r="S5" s="38"/>
      <c r="T5" s="37">
        <v>136953</v>
      </c>
      <c r="U5" s="35">
        <v>1395</v>
      </c>
      <c r="V5" s="37">
        <v>17668</v>
      </c>
      <c r="W5" s="34" t="s">
        <v>1234</v>
      </c>
      <c r="X5" s="35">
        <v>1759364</v>
      </c>
    </row>
    <row r="6" spans="1:25" ht="15.75" hidden="1" customHeight="1" x14ac:dyDescent="0.25">
      <c r="A6" s="34" t="s">
        <v>1220</v>
      </c>
      <c r="B6" s="34" t="s">
        <v>1221</v>
      </c>
      <c r="C6" s="34" t="s">
        <v>1222</v>
      </c>
      <c r="D6" s="35">
        <v>5102228</v>
      </c>
      <c r="E6" s="34" t="s">
        <v>1223</v>
      </c>
      <c r="F6" s="34" t="s">
        <v>100</v>
      </c>
      <c r="G6" s="34" t="s">
        <v>1224</v>
      </c>
      <c r="H6" s="36">
        <v>42668</v>
      </c>
      <c r="I6" s="36">
        <v>42698</v>
      </c>
      <c r="J6" s="36">
        <v>43518</v>
      </c>
      <c r="K6" s="36">
        <v>43521</v>
      </c>
      <c r="L6" s="34" t="s">
        <v>1220</v>
      </c>
      <c r="M6" s="34" t="s">
        <v>1225</v>
      </c>
      <c r="N6" s="34" t="s">
        <v>1226</v>
      </c>
      <c r="O6" s="34" t="s">
        <v>1227</v>
      </c>
      <c r="P6" s="34" t="s">
        <v>109</v>
      </c>
      <c r="Q6" s="34" t="s">
        <v>104</v>
      </c>
      <c r="R6" s="34" t="s">
        <v>1228</v>
      </c>
      <c r="S6" s="34" t="s">
        <v>1235</v>
      </c>
      <c r="T6" s="37">
        <v>201800</v>
      </c>
      <c r="U6" s="35">
        <v>454</v>
      </c>
      <c r="V6" s="37">
        <v>141260</v>
      </c>
      <c r="W6" s="34" t="s">
        <v>1236</v>
      </c>
      <c r="X6" s="35">
        <v>1767788</v>
      </c>
    </row>
    <row r="7" spans="1:25" ht="15.75" hidden="1" customHeight="1" x14ac:dyDescent="0.25">
      <c r="A7" s="34" t="s">
        <v>1220</v>
      </c>
      <c r="B7" s="34" t="s">
        <v>1221</v>
      </c>
      <c r="C7" s="34" t="s">
        <v>1222</v>
      </c>
      <c r="D7" s="35">
        <v>5138429</v>
      </c>
      <c r="E7" s="34" t="s">
        <v>1223</v>
      </c>
      <c r="F7" s="34" t="s">
        <v>100</v>
      </c>
      <c r="G7" s="34" t="s">
        <v>1224</v>
      </c>
      <c r="H7" s="36">
        <v>42713</v>
      </c>
      <c r="I7" s="36">
        <v>42743</v>
      </c>
      <c r="J7" s="36">
        <v>42713</v>
      </c>
      <c r="K7" s="36">
        <v>42719</v>
      </c>
      <c r="L7" s="34" t="s">
        <v>1220</v>
      </c>
      <c r="M7" s="34" t="s">
        <v>1225</v>
      </c>
      <c r="N7" s="34" t="s">
        <v>1226</v>
      </c>
      <c r="O7" s="34" t="s">
        <v>1227</v>
      </c>
      <c r="P7" s="34" t="s">
        <v>111</v>
      </c>
      <c r="Q7" s="34" t="s">
        <v>102</v>
      </c>
      <c r="R7" s="34" t="s">
        <v>1228</v>
      </c>
      <c r="S7" s="34" t="s">
        <v>1237</v>
      </c>
      <c r="T7" s="37">
        <v>228036</v>
      </c>
      <c r="U7" s="35">
        <v>1256</v>
      </c>
      <c r="V7" s="37">
        <v>159625</v>
      </c>
      <c r="W7" s="34" t="s">
        <v>1237</v>
      </c>
      <c r="X7" s="35">
        <v>1773968</v>
      </c>
    </row>
    <row r="8" spans="1:25" ht="15.75" hidden="1" customHeight="1" x14ac:dyDescent="0.25">
      <c r="A8" s="34" t="s">
        <v>1220</v>
      </c>
      <c r="B8" s="34" t="s">
        <v>1221</v>
      </c>
      <c r="C8" s="34" t="s">
        <v>1222</v>
      </c>
      <c r="D8" s="35">
        <v>5141079</v>
      </c>
      <c r="E8" s="34" t="s">
        <v>1223</v>
      </c>
      <c r="F8" s="34" t="s">
        <v>100</v>
      </c>
      <c r="G8" s="34" t="s">
        <v>1224</v>
      </c>
      <c r="H8" s="36">
        <v>42717</v>
      </c>
      <c r="I8" s="36">
        <v>42747</v>
      </c>
      <c r="J8" s="36">
        <v>42717</v>
      </c>
      <c r="K8" s="36">
        <v>42741</v>
      </c>
      <c r="L8" s="34" t="s">
        <v>1220</v>
      </c>
      <c r="M8" s="34" t="s">
        <v>1225</v>
      </c>
      <c r="N8" s="34" t="s">
        <v>1226</v>
      </c>
      <c r="O8" s="34" t="s">
        <v>1227</v>
      </c>
      <c r="P8" s="34" t="s">
        <v>112</v>
      </c>
      <c r="Q8" s="34" t="s">
        <v>102</v>
      </c>
      <c r="R8" s="34" t="s">
        <v>1228</v>
      </c>
      <c r="S8" s="38"/>
      <c r="T8" s="37">
        <v>55700</v>
      </c>
      <c r="U8" s="35">
        <v>1234</v>
      </c>
      <c r="V8" s="37">
        <v>38990</v>
      </c>
      <c r="W8" s="34" t="s">
        <v>1238</v>
      </c>
      <c r="X8" s="35">
        <v>1775442</v>
      </c>
    </row>
    <row r="9" spans="1:25" ht="15.75" hidden="1" customHeight="1" x14ac:dyDescent="0.25">
      <c r="A9" s="34" t="s">
        <v>1220</v>
      </c>
      <c r="B9" s="34" t="s">
        <v>1221</v>
      </c>
      <c r="C9" s="34" t="s">
        <v>1222</v>
      </c>
      <c r="D9" s="35">
        <v>5225907</v>
      </c>
      <c r="E9" s="34" t="s">
        <v>1223</v>
      </c>
      <c r="F9" s="34" t="s">
        <v>100</v>
      </c>
      <c r="G9" s="34" t="s">
        <v>1224</v>
      </c>
      <c r="H9" s="36">
        <v>42820</v>
      </c>
      <c r="I9" s="36">
        <v>42850</v>
      </c>
      <c r="J9" s="36">
        <v>42870</v>
      </c>
      <c r="K9" s="36">
        <v>43508</v>
      </c>
      <c r="L9" s="34" t="s">
        <v>1220</v>
      </c>
      <c r="M9" s="34" t="s">
        <v>1225</v>
      </c>
      <c r="N9" s="34" t="s">
        <v>1226</v>
      </c>
      <c r="O9" s="34" t="s">
        <v>1227</v>
      </c>
      <c r="P9" s="34" t="s">
        <v>116</v>
      </c>
      <c r="Q9" s="34" t="s">
        <v>104</v>
      </c>
      <c r="R9" s="34" t="s">
        <v>1228</v>
      </c>
      <c r="S9" s="34" t="s">
        <v>1239</v>
      </c>
      <c r="T9" s="37">
        <v>326674</v>
      </c>
      <c r="U9" s="35">
        <v>467</v>
      </c>
      <c r="V9" s="37">
        <v>228672</v>
      </c>
      <c r="W9" s="34" t="s">
        <v>1239</v>
      </c>
      <c r="X9" s="35">
        <v>10009920</v>
      </c>
    </row>
    <row r="10" spans="1:25" ht="15.75" hidden="1" customHeight="1" x14ac:dyDescent="0.25">
      <c r="A10" s="34" t="s">
        <v>1220</v>
      </c>
      <c r="B10" s="34" t="s">
        <v>1221</v>
      </c>
      <c r="C10" s="34" t="s">
        <v>1222</v>
      </c>
      <c r="D10" s="35">
        <v>5230741</v>
      </c>
      <c r="E10" s="34" t="s">
        <v>1223</v>
      </c>
      <c r="F10" s="34" t="s">
        <v>100</v>
      </c>
      <c r="G10" s="34" t="s">
        <v>1224</v>
      </c>
      <c r="H10" s="36">
        <v>42824</v>
      </c>
      <c r="I10" s="36">
        <v>42854</v>
      </c>
      <c r="J10" s="36">
        <v>42870</v>
      </c>
      <c r="K10" s="36">
        <v>43508</v>
      </c>
      <c r="L10" s="34" t="s">
        <v>1220</v>
      </c>
      <c r="M10" s="34" t="s">
        <v>1225</v>
      </c>
      <c r="N10" s="34" t="s">
        <v>1226</v>
      </c>
      <c r="O10" s="34" t="s">
        <v>1227</v>
      </c>
      <c r="P10" s="34" t="s">
        <v>118</v>
      </c>
      <c r="Q10" s="34" t="s">
        <v>104</v>
      </c>
      <c r="R10" s="34" t="s">
        <v>1228</v>
      </c>
      <c r="S10" s="34" t="s">
        <v>1240</v>
      </c>
      <c r="T10" s="37">
        <v>619574</v>
      </c>
      <c r="U10" s="35">
        <v>467</v>
      </c>
      <c r="V10" s="37">
        <v>433702</v>
      </c>
      <c r="W10" s="34" t="s">
        <v>1240</v>
      </c>
      <c r="X10" s="35">
        <v>1771543</v>
      </c>
    </row>
    <row r="11" spans="1:25" ht="15.75" hidden="1" customHeight="1" x14ac:dyDescent="0.25">
      <c r="A11" s="34" t="s">
        <v>1220</v>
      </c>
      <c r="B11" s="34" t="s">
        <v>1221</v>
      </c>
      <c r="C11" s="34" t="s">
        <v>1222</v>
      </c>
      <c r="D11" s="35">
        <v>5232140</v>
      </c>
      <c r="E11" s="34" t="s">
        <v>1223</v>
      </c>
      <c r="F11" s="34" t="s">
        <v>100</v>
      </c>
      <c r="G11" s="34" t="s">
        <v>1224</v>
      </c>
      <c r="H11" s="36">
        <v>42826</v>
      </c>
      <c r="I11" s="36">
        <v>42856</v>
      </c>
      <c r="J11" s="36">
        <v>42870</v>
      </c>
      <c r="K11" s="36">
        <v>43508</v>
      </c>
      <c r="L11" s="34" t="s">
        <v>1220</v>
      </c>
      <c r="M11" s="34" t="s">
        <v>1225</v>
      </c>
      <c r="N11" s="34" t="s">
        <v>1226</v>
      </c>
      <c r="O11" s="34" t="s">
        <v>1227</v>
      </c>
      <c r="P11" s="34" t="s">
        <v>115</v>
      </c>
      <c r="Q11" s="34" t="s">
        <v>104</v>
      </c>
      <c r="R11" s="34" t="s">
        <v>1228</v>
      </c>
      <c r="S11" s="34" t="s">
        <v>1241</v>
      </c>
      <c r="T11" s="37">
        <v>481249</v>
      </c>
      <c r="U11" s="35">
        <v>467</v>
      </c>
      <c r="V11" s="37">
        <v>336874</v>
      </c>
      <c r="W11" s="34" t="s">
        <v>1241</v>
      </c>
      <c r="X11" s="35">
        <v>10007961</v>
      </c>
    </row>
    <row r="12" spans="1:25" ht="15.75" hidden="1" customHeight="1" x14ac:dyDescent="0.25">
      <c r="A12" s="34" t="s">
        <v>1220</v>
      </c>
      <c r="B12" s="34" t="s">
        <v>1221</v>
      </c>
      <c r="C12" s="34" t="s">
        <v>1222</v>
      </c>
      <c r="D12" s="35">
        <v>5367619</v>
      </c>
      <c r="E12" s="34" t="s">
        <v>1223</v>
      </c>
      <c r="F12" s="34" t="s">
        <v>100</v>
      </c>
      <c r="G12" s="34" t="s">
        <v>1224</v>
      </c>
      <c r="H12" s="36">
        <v>42981</v>
      </c>
      <c r="I12" s="36">
        <v>43011</v>
      </c>
      <c r="J12" s="36">
        <v>43000</v>
      </c>
      <c r="K12" s="36">
        <v>43025</v>
      </c>
      <c r="L12" s="34" t="s">
        <v>1220</v>
      </c>
      <c r="M12" s="34" t="s">
        <v>1225</v>
      </c>
      <c r="N12" s="34" t="s">
        <v>1226</v>
      </c>
      <c r="O12" s="34" t="s">
        <v>1227</v>
      </c>
      <c r="P12" s="34" t="s">
        <v>121</v>
      </c>
      <c r="Q12" s="34" t="s">
        <v>104</v>
      </c>
      <c r="R12" s="34" t="s">
        <v>1228</v>
      </c>
      <c r="S12" s="34" t="s">
        <v>1242</v>
      </c>
      <c r="T12" s="37">
        <v>37235</v>
      </c>
      <c r="U12" s="35">
        <v>950</v>
      </c>
      <c r="V12" s="37">
        <v>26064</v>
      </c>
      <c r="W12" s="34" t="s">
        <v>1242</v>
      </c>
      <c r="X12" s="35">
        <v>10079896</v>
      </c>
    </row>
    <row r="13" spans="1:25" ht="15.75" hidden="1" customHeight="1" x14ac:dyDescent="0.25">
      <c r="A13" s="34" t="s">
        <v>1220</v>
      </c>
      <c r="B13" s="34" t="s">
        <v>1221</v>
      </c>
      <c r="C13" s="34" t="s">
        <v>1222</v>
      </c>
      <c r="D13" s="35">
        <v>5672848</v>
      </c>
      <c r="E13" s="34" t="s">
        <v>1243</v>
      </c>
      <c r="F13" s="34" t="s">
        <v>477</v>
      </c>
      <c r="G13" s="34" t="s">
        <v>1224</v>
      </c>
      <c r="H13" s="36">
        <v>43240</v>
      </c>
      <c r="I13" s="36">
        <v>43270</v>
      </c>
      <c r="J13" s="36">
        <v>43447</v>
      </c>
      <c r="K13" s="36">
        <v>43495</v>
      </c>
      <c r="L13" s="34" t="s">
        <v>1244</v>
      </c>
      <c r="M13" s="34" t="s">
        <v>1245</v>
      </c>
      <c r="N13" s="34" t="s">
        <v>1246</v>
      </c>
      <c r="O13" s="34" t="s">
        <v>1247</v>
      </c>
      <c r="P13" s="34" t="s">
        <v>482</v>
      </c>
      <c r="Q13" s="34" t="s">
        <v>114</v>
      </c>
      <c r="R13" s="34" t="s">
        <v>1228</v>
      </c>
      <c r="S13" s="34" t="s">
        <v>1248</v>
      </c>
      <c r="T13" s="37">
        <v>212200</v>
      </c>
      <c r="U13" s="35">
        <v>480</v>
      </c>
      <c r="V13" s="37">
        <v>148540</v>
      </c>
      <c r="W13" s="34" t="s">
        <v>1249</v>
      </c>
      <c r="X13" s="35">
        <v>10172032</v>
      </c>
      <c r="Y13" s="43"/>
    </row>
    <row r="14" spans="1:25" ht="15.75" hidden="1" customHeight="1" x14ac:dyDescent="0.25">
      <c r="A14" s="34" t="s">
        <v>1220</v>
      </c>
      <c r="B14" s="34" t="s">
        <v>1221</v>
      </c>
      <c r="C14" s="34" t="s">
        <v>1222</v>
      </c>
      <c r="D14" s="35">
        <v>6021460</v>
      </c>
      <c r="E14" s="34" t="s">
        <v>476</v>
      </c>
      <c r="F14" s="34" t="s">
        <v>479</v>
      </c>
      <c r="G14" s="34" t="s">
        <v>1224</v>
      </c>
      <c r="H14" s="36">
        <v>43520</v>
      </c>
      <c r="I14" s="36">
        <v>43550</v>
      </c>
      <c r="J14" s="36">
        <v>43630</v>
      </c>
      <c r="K14" s="36">
        <v>43634</v>
      </c>
      <c r="L14" s="34" t="s">
        <v>1220</v>
      </c>
      <c r="M14" s="34" t="s">
        <v>1225</v>
      </c>
      <c r="N14" s="34" t="s">
        <v>1226</v>
      </c>
      <c r="O14" s="34" t="s">
        <v>1227</v>
      </c>
      <c r="P14" s="34" t="s">
        <v>1250</v>
      </c>
      <c r="Q14" s="34" t="s">
        <v>114</v>
      </c>
      <c r="R14" s="34" t="s">
        <v>1228</v>
      </c>
      <c r="S14" s="34" t="s">
        <v>1251</v>
      </c>
      <c r="T14" s="37">
        <v>451469</v>
      </c>
      <c r="U14" s="35">
        <v>341</v>
      </c>
      <c r="V14" s="37">
        <v>451469</v>
      </c>
      <c r="W14" s="34" t="s">
        <v>1252</v>
      </c>
      <c r="X14" s="35">
        <v>10250514</v>
      </c>
    </row>
    <row r="15" spans="1:25" ht="15.75" customHeight="1" x14ac:dyDescent="0.25">
      <c r="A15" s="34" t="s">
        <v>1220</v>
      </c>
      <c r="B15" s="34" t="s">
        <v>1221</v>
      </c>
      <c r="C15" s="34" t="s">
        <v>1222</v>
      </c>
      <c r="D15" s="35">
        <v>6070359</v>
      </c>
      <c r="E15" s="34" t="s">
        <v>1253</v>
      </c>
      <c r="F15" s="34" t="s">
        <v>478</v>
      </c>
      <c r="G15" s="34" t="s">
        <v>1224</v>
      </c>
      <c r="H15" s="36">
        <v>43557</v>
      </c>
      <c r="I15" s="36">
        <v>43587</v>
      </c>
      <c r="J15" s="36">
        <v>43703</v>
      </c>
      <c r="K15" s="36"/>
      <c r="L15" s="34" t="s">
        <v>1220</v>
      </c>
      <c r="M15" s="34" t="s">
        <v>1225</v>
      </c>
      <c r="N15" s="34" t="s">
        <v>1246</v>
      </c>
      <c r="O15" s="34" t="s">
        <v>1247</v>
      </c>
      <c r="P15" s="34" t="s">
        <v>1254</v>
      </c>
      <c r="Q15" s="34" t="s">
        <v>117</v>
      </c>
      <c r="R15" s="34" t="s">
        <v>1228</v>
      </c>
      <c r="S15" s="34" t="s">
        <v>1255</v>
      </c>
      <c r="T15" s="37">
        <v>89704</v>
      </c>
      <c r="U15" s="35">
        <v>418</v>
      </c>
      <c r="V15" s="37">
        <v>89704</v>
      </c>
      <c r="W15" s="34" t="s">
        <v>1256</v>
      </c>
      <c r="X15" s="35">
        <v>10260944</v>
      </c>
    </row>
    <row r="16" spans="1:25" ht="15.75" hidden="1" customHeight="1" x14ac:dyDescent="0.25">
      <c r="A16" s="34" t="s">
        <v>1220</v>
      </c>
      <c r="B16" s="34" t="s">
        <v>1221</v>
      </c>
      <c r="C16" s="34" t="s">
        <v>1222</v>
      </c>
      <c r="D16" s="35">
        <v>6117228</v>
      </c>
      <c r="E16" s="34" t="s">
        <v>1253</v>
      </c>
      <c r="F16" s="34" t="s">
        <v>478</v>
      </c>
      <c r="G16" s="34" t="s">
        <v>1224</v>
      </c>
      <c r="H16" s="36">
        <v>43598</v>
      </c>
      <c r="I16" s="36">
        <v>43628</v>
      </c>
      <c r="J16" s="36">
        <v>43630</v>
      </c>
      <c r="K16" s="36">
        <v>43634</v>
      </c>
      <c r="L16" s="34" t="s">
        <v>1220</v>
      </c>
      <c r="M16" s="34" t="s">
        <v>1225</v>
      </c>
      <c r="N16" s="34" t="s">
        <v>1246</v>
      </c>
      <c r="O16" s="34" t="s">
        <v>1247</v>
      </c>
      <c r="P16" s="34" t="s">
        <v>1257</v>
      </c>
      <c r="Q16" s="34" t="s">
        <v>102</v>
      </c>
      <c r="R16" s="34" t="s">
        <v>1228</v>
      </c>
      <c r="S16" s="34" t="s">
        <v>1258</v>
      </c>
      <c r="T16" s="37">
        <v>72100</v>
      </c>
      <c r="U16" s="35">
        <v>341</v>
      </c>
      <c r="V16" s="37">
        <v>72100</v>
      </c>
      <c r="W16" s="34" t="s">
        <v>1259</v>
      </c>
      <c r="X16" s="35">
        <v>1663417</v>
      </c>
    </row>
    <row r="17" spans="1:24" ht="15.75" hidden="1" customHeight="1" x14ac:dyDescent="0.25">
      <c r="A17" s="34" t="s">
        <v>1220</v>
      </c>
      <c r="B17" s="34" t="s">
        <v>1221</v>
      </c>
      <c r="C17" s="34" t="s">
        <v>1222</v>
      </c>
      <c r="D17" s="35">
        <v>6157222</v>
      </c>
      <c r="E17" s="34" t="s">
        <v>476</v>
      </c>
      <c r="F17" s="34" t="s">
        <v>479</v>
      </c>
      <c r="G17" s="34" t="s">
        <v>1224</v>
      </c>
      <c r="H17" s="36">
        <v>43632</v>
      </c>
      <c r="I17" s="36">
        <v>43662</v>
      </c>
      <c r="J17" s="36">
        <v>43641</v>
      </c>
      <c r="K17" s="36">
        <v>43658</v>
      </c>
      <c r="L17" s="34" t="s">
        <v>1220</v>
      </c>
      <c r="M17" s="34" t="s">
        <v>1225</v>
      </c>
      <c r="N17" s="34" t="s">
        <v>1226</v>
      </c>
      <c r="O17" s="34" t="s">
        <v>1227</v>
      </c>
      <c r="P17" s="34" t="s">
        <v>1260</v>
      </c>
      <c r="Q17" s="34" t="s">
        <v>102</v>
      </c>
      <c r="R17" s="34" t="s">
        <v>1228</v>
      </c>
      <c r="S17" s="34" t="s">
        <v>1261</v>
      </c>
      <c r="T17" s="37">
        <v>171480</v>
      </c>
      <c r="U17" s="35">
        <v>317</v>
      </c>
      <c r="V17" s="37">
        <v>171480</v>
      </c>
      <c r="W17" s="34" t="s">
        <v>1262</v>
      </c>
      <c r="X17" s="35">
        <v>10155517</v>
      </c>
    </row>
    <row r="18" spans="1:24" ht="15.75" hidden="1" customHeight="1" x14ac:dyDescent="0.25">
      <c r="A18" s="34" t="s">
        <v>1220</v>
      </c>
      <c r="B18" s="34" t="s">
        <v>1221</v>
      </c>
      <c r="C18" s="34" t="s">
        <v>1222</v>
      </c>
      <c r="D18" s="35">
        <v>6165422</v>
      </c>
      <c r="E18" s="34" t="s">
        <v>476</v>
      </c>
      <c r="F18" s="34" t="s">
        <v>481</v>
      </c>
      <c r="G18" s="34" t="s">
        <v>1224</v>
      </c>
      <c r="H18" s="36">
        <v>43638</v>
      </c>
      <c r="I18" s="36">
        <v>43668</v>
      </c>
      <c r="J18" s="36">
        <v>43691</v>
      </c>
      <c r="K18" s="36">
        <v>43722</v>
      </c>
      <c r="L18" s="34" t="s">
        <v>1220</v>
      </c>
      <c r="M18" s="34" t="s">
        <v>1225</v>
      </c>
      <c r="N18" s="34" t="s">
        <v>1226</v>
      </c>
      <c r="O18" s="34" t="s">
        <v>1227</v>
      </c>
      <c r="P18" s="34" t="s">
        <v>1263</v>
      </c>
      <c r="Q18" s="34" t="s">
        <v>107</v>
      </c>
      <c r="R18" s="34" t="s">
        <v>1228</v>
      </c>
      <c r="S18" s="34" t="s">
        <v>1264</v>
      </c>
      <c r="T18" s="37">
        <v>118500</v>
      </c>
      <c r="U18" s="35">
        <v>253</v>
      </c>
      <c r="V18" s="37">
        <v>38990</v>
      </c>
      <c r="W18" s="34" t="s">
        <v>1265</v>
      </c>
      <c r="X18" s="35">
        <v>10283608</v>
      </c>
    </row>
    <row r="19" spans="1:24" ht="15.75" hidden="1" customHeight="1" x14ac:dyDescent="0.25">
      <c r="A19" s="34" t="s">
        <v>1220</v>
      </c>
      <c r="B19" s="34" t="s">
        <v>1221</v>
      </c>
      <c r="C19" s="34" t="s">
        <v>1222</v>
      </c>
      <c r="D19" s="35">
        <v>6169312</v>
      </c>
      <c r="E19" s="34" t="s">
        <v>476</v>
      </c>
      <c r="F19" s="34" t="s">
        <v>479</v>
      </c>
      <c r="G19" s="34" t="s">
        <v>1224</v>
      </c>
      <c r="H19" s="36">
        <v>43642</v>
      </c>
      <c r="I19" s="36">
        <v>43672</v>
      </c>
      <c r="J19" s="36">
        <v>43649</v>
      </c>
      <c r="K19" s="36">
        <v>43658</v>
      </c>
      <c r="L19" s="34" t="s">
        <v>1220</v>
      </c>
      <c r="M19" s="34" t="s">
        <v>1225</v>
      </c>
      <c r="N19" s="34" t="s">
        <v>1246</v>
      </c>
      <c r="O19" s="34" t="s">
        <v>1247</v>
      </c>
      <c r="P19" s="34" t="s">
        <v>1266</v>
      </c>
      <c r="Q19" s="34" t="s">
        <v>102</v>
      </c>
      <c r="R19" s="34" t="s">
        <v>1228</v>
      </c>
      <c r="S19" s="34" t="s">
        <v>1267</v>
      </c>
      <c r="T19" s="37">
        <v>260650</v>
      </c>
      <c r="U19" s="35">
        <v>317</v>
      </c>
      <c r="V19" s="37">
        <v>260650</v>
      </c>
      <c r="W19" s="34" t="s">
        <v>1268</v>
      </c>
      <c r="X19" s="35">
        <v>10279894</v>
      </c>
    </row>
    <row r="20" spans="1:24" ht="15.75" hidden="1" customHeight="1" x14ac:dyDescent="0.25">
      <c r="A20" s="34" t="s">
        <v>1220</v>
      </c>
      <c r="B20" s="34" t="s">
        <v>1221</v>
      </c>
      <c r="C20" s="34" t="s">
        <v>1222</v>
      </c>
      <c r="D20" s="35">
        <v>6172871</v>
      </c>
      <c r="E20" s="34" t="s">
        <v>476</v>
      </c>
      <c r="F20" s="34" t="s">
        <v>479</v>
      </c>
      <c r="G20" s="34" t="s">
        <v>1224</v>
      </c>
      <c r="H20" s="36">
        <v>43645</v>
      </c>
      <c r="I20" s="36">
        <v>43675</v>
      </c>
      <c r="J20" s="36">
        <v>43649</v>
      </c>
      <c r="K20" s="36">
        <v>43658</v>
      </c>
      <c r="L20" s="34" t="s">
        <v>1220</v>
      </c>
      <c r="M20" s="34" t="s">
        <v>1225</v>
      </c>
      <c r="N20" s="34" t="s">
        <v>1228</v>
      </c>
      <c r="O20" s="34" t="s">
        <v>1231</v>
      </c>
      <c r="P20" s="34" t="s">
        <v>1269</v>
      </c>
      <c r="Q20" s="34" t="s">
        <v>102</v>
      </c>
      <c r="R20" s="34" t="s">
        <v>1228</v>
      </c>
      <c r="S20" s="34" t="s">
        <v>1270</v>
      </c>
      <c r="T20" s="37">
        <v>816920</v>
      </c>
      <c r="U20" s="35">
        <v>317</v>
      </c>
      <c r="V20" s="37">
        <v>816920</v>
      </c>
      <c r="W20" s="34" t="s">
        <v>1270</v>
      </c>
      <c r="X20" s="35">
        <v>1859867</v>
      </c>
    </row>
    <row r="21" spans="1:24" ht="15.75" hidden="1" customHeight="1" x14ac:dyDescent="0.25">
      <c r="A21" s="34" t="s">
        <v>1220</v>
      </c>
      <c r="B21" s="34" t="s">
        <v>1221</v>
      </c>
      <c r="C21" s="34" t="s">
        <v>1222</v>
      </c>
      <c r="D21" s="35">
        <v>6188801</v>
      </c>
      <c r="E21" s="34" t="s">
        <v>476</v>
      </c>
      <c r="F21" s="34" t="s">
        <v>479</v>
      </c>
      <c r="G21" s="34" t="s">
        <v>1224</v>
      </c>
      <c r="H21" s="36">
        <v>43661</v>
      </c>
      <c r="I21" s="36">
        <v>43691</v>
      </c>
      <c r="J21" s="36">
        <v>43661</v>
      </c>
      <c r="K21" s="36">
        <v>43664</v>
      </c>
      <c r="L21" s="34" t="s">
        <v>1220</v>
      </c>
      <c r="M21" s="34" t="s">
        <v>1225</v>
      </c>
      <c r="N21" s="34" t="s">
        <v>1228</v>
      </c>
      <c r="O21" s="34" t="s">
        <v>1231</v>
      </c>
      <c r="P21" s="34" t="s">
        <v>1271</v>
      </c>
      <c r="Q21" s="34" t="s">
        <v>102</v>
      </c>
      <c r="R21" s="34" t="s">
        <v>1228</v>
      </c>
      <c r="S21" s="34" t="s">
        <v>1272</v>
      </c>
      <c r="T21" s="37">
        <v>35256</v>
      </c>
      <c r="U21" s="35">
        <v>311</v>
      </c>
      <c r="V21" s="37">
        <v>35256</v>
      </c>
      <c r="W21" s="34" t="s">
        <v>1273</v>
      </c>
      <c r="X21" s="35">
        <v>10289887</v>
      </c>
    </row>
    <row r="22" spans="1:24" ht="15.75" hidden="1" customHeight="1" x14ac:dyDescent="0.25">
      <c r="A22" s="34" t="s">
        <v>1220</v>
      </c>
      <c r="B22" s="34" t="s">
        <v>1221</v>
      </c>
      <c r="C22" s="34" t="s">
        <v>1222</v>
      </c>
      <c r="D22" s="35">
        <v>6204339</v>
      </c>
      <c r="E22" s="34" t="s">
        <v>1253</v>
      </c>
      <c r="F22" s="34" t="s">
        <v>478</v>
      </c>
      <c r="G22" s="34" t="s">
        <v>1224</v>
      </c>
      <c r="H22" s="36">
        <v>43671</v>
      </c>
      <c r="I22" s="36">
        <v>43701</v>
      </c>
      <c r="J22" s="36">
        <v>43704</v>
      </c>
      <c r="K22" s="36">
        <v>43719</v>
      </c>
      <c r="L22" s="34" t="s">
        <v>1220</v>
      </c>
      <c r="M22" s="34" t="s">
        <v>1225</v>
      </c>
      <c r="N22" s="34" t="s">
        <v>499</v>
      </c>
      <c r="O22" s="34" t="s">
        <v>1274</v>
      </c>
      <c r="P22" s="34" t="s">
        <v>1275</v>
      </c>
      <c r="Q22" s="34" t="s">
        <v>107</v>
      </c>
      <c r="R22" s="34" t="s">
        <v>1228</v>
      </c>
      <c r="S22" s="34" t="s">
        <v>1276</v>
      </c>
      <c r="T22" s="37">
        <v>3498857</v>
      </c>
      <c r="U22" s="35">
        <v>256</v>
      </c>
      <c r="V22" s="37">
        <v>117300</v>
      </c>
      <c r="W22" s="34" t="s">
        <v>1277</v>
      </c>
      <c r="X22" s="35">
        <v>10291827</v>
      </c>
    </row>
    <row r="23" spans="1:24" ht="15.75" hidden="1" customHeight="1" x14ac:dyDescent="0.25">
      <c r="A23" s="34" t="s">
        <v>1220</v>
      </c>
      <c r="B23" s="34" t="s">
        <v>1221</v>
      </c>
      <c r="C23" s="34" t="s">
        <v>1222</v>
      </c>
      <c r="D23" s="35">
        <v>6206836</v>
      </c>
      <c r="E23" s="34" t="s">
        <v>476</v>
      </c>
      <c r="F23" s="34" t="s">
        <v>479</v>
      </c>
      <c r="G23" s="34" t="s">
        <v>1224</v>
      </c>
      <c r="H23" s="36">
        <v>43675</v>
      </c>
      <c r="I23" s="36">
        <v>43705</v>
      </c>
      <c r="J23" s="36">
        <v>43691</v>
      </c>
      <c r="K23" s="36">
        <v>43697</v>
      </c>
      <c r="L23" s="34" t="s">
        <v>1220</v>
      </c>
      <c r="M23" s="34" t="s">
        <v>1225</v>
      </c>
      <c r="N23" s="34" t="s">
        <v>1226</v>
      </c>
      <c r="O23" s="34" t="s">
        <v>1227</v>
      </c>
      <c r="P23" s="34" t="s">
        <v>1278</v>
      </c>
      <c r="Q23" s="34" t="s">
        <v>102</v>
      </c>
      <c r="R23" s="34" t="s">
        <v>1228</v>
      </c>
      <c r="S23" s="34" t="s">
        <v>1279</v>
      </c>
      <c r="T23" s="37">
        <v>528271</v>
      </c>
      <c r="U23" s="35">
        <v>278</v>
      </c>
      <c r="V23" s="37">
        <v>528271</v>
      </c>
      <c r="W23" s="34" t="s">
        <v>1279</v>
      </c>
      <c r="X23" s="35">
        <v>10293692</v>
      </c>
    </row>
    <row r="24" spans="1:24" ht="15.75" hidden="1" customHeight="1" x14ac:dyDescent="0.25">
      <c r="A24" s="34" t="s">
        <v>1220</v>
      </c>
      <c r="B24" s="34" t="s">
        <v>1221</v>
      </c>
      <c r="C24" s="34" t="s">
        <v>1222</v>
      </c>
      <c r="D24" s="35">
        <v>6211720</v>
      </c>
      <c r="E24" s="34" t="s">
        <v>1223</v>
      </c>
      <c r="F24" s="34" t="s">
        <v>100</v>
      </c>
      <c r="G24" s="34" t="s">
        <v>1224</v>
      </c>
      <c r="H24" s="36">
        <v>43677</v>
      </c>
      <c r="I24" s="36">
        <v>43707</v>
      </c>
      <c r="J24" s="36">
        <v>43691</v>
      </c>
      <c r="K24" s="36">
        <v>43697</v>
      </c>
      <c r="L24" s="34" t="s">
        <v>1220</v>
      </c>
      <c r="M24" s="34" t="s">
        <v>1225</v>
      </c>
      <c r="N24" s="34" t="s">
        <v>1226</v>
      </c>
      <c r="O24" s="34" t="s">
        <v>1227</v>
      </c>
      <c r="P24" s="34" t="s">
        <v>136</v>
      </c>
      <c r="Q24" s="34" t="s">
        <v>107</v>
      </c>
      <c r="R24" s="34" t="s">
        <v>1228</v>
      </c>
      <c r="S24" s="34" t="s">
        <v>1280</v>
      </c>
      <c r="T24" s="37">
        <v>645500</v>
      </c>
      <c r="U24" s="35">
        <v>278</v>
      </c>
      <c r="V24" s="37">
        <v>645500</v>
      </c>
      <c r="W24" s="34" t="s">
        <v>1280</v>
      </c>
      <c r="X24" s="35">
        <v>10018929</v>
      </c>
    </row>
    <row r="25" spans="1:24" ht="15.75" hidden="1" customHeight="1" x14ac:dyDescent="0.25">
      <c r="A25" s="34" t="s">
        <v>1220</v>
      </c>
      <c r="B25" s="34" t="s">
        <v>1221</v>
      </c>
      <c r="C25" s="34" t="s">
        <v>1222</v>
      </c>
      <c r="D25" s="35">
        <v>6219741</v>
      </c>
      <c r="E25" s="34" t="s">
        <v>1223</v>
      </c>
      <c r="F25" s="34" t="s">
        <v>100</v>
      </c>
      <c r="G25" s="34" t="s">
        <v>1224</v>
      </c>
      <c r="H25" s="36">
        <v>43683</v>
      </c>
      <c r="I25" s="36">
        <v>43713</v>
      </c>
      <c r="J25" s="36">
        <v>43691</v>
      </c>
      <c r="K25" s="36">
        <v>43697</v>
      </c>
      <c r="L25" s="34" t="s">
        <v>1220</v>
      </c>
      <c r="M25" s="34" t="s">
        <v>1225</v>
      </c>
      <c r="N25" s="34" t="s">
        <v>1228</v>
      </c>
      <c r="O25" s="34" t="s">
        <v>1231</v>
      </c>
      <c r="P25" s="34" t="s">
        <v>136</v>
      </c>
      <c r="Q25" s="34" t="s">
        <v>102</v>
      </c>
      <c r="R25" s="34" t="s">
        <v>1228</v>
      </c>
      <c r="S25" s="34" t="s">
        <v>1280</v>
      </c>
      <c r="T25" s="37">
        <v>259800</v>
      </c>
      <c r="U25" s="35">
        <v>278</v>
      </c>
      <c r="V25" s="37">
        <v>189800</v>
      </c>
      <c r="W25" s="34" t="s">
        <v>1280</v>
      </c>
      <c r="X25" s="35">
        <v>10018929</v>
      </c>
    </row>
    <row r="26" spans="1:24" ht="15.75" hidden="1" customHeight="1" x14ac:dyDescent="0.25">
      <c r="A26" s="34" t="s">
        <v>1220</v>
      </c>
      <c r="B26" s="34" t="s">
        <v>1221</v>
      </c>
      <c r="C26" s="34" t="s">
        <v>1222</v>
      </c>
      <c r="D26" s="35">
        <v>6247189</v>
      </c>
      <c r="E26" s="34" t="s">
        <v>1253</v>
      </c>
      <c r="F26" s="34" t="s">
        <v>478</v>
      </c>
      <c r="G26" s="34" t="s">
        <v>1224</v>
      </c>
      <c r="H26" s="36">
        <v>43707</v>
      </c>
      <c r="I26" s="36">
        <v>43737</v>
      </c>
      <c r="J26" s="36">
        <v>43712</v>
      </c>
      <c r="K26" s="36">
        <v>43719</v>
      </c>
      <c r="L26" s="34" t="s">
        <v>1220</v>
      </c>
      <c r="M26" s="34" t="s">
        <v>1225</v>
      </c>
      <c r="N26" s="34" t="s">
        <v>499</v>
      </c>
      <c r="O26" s="34" t="s">
        <v>1274</v>
      </c>
      <c r="P26" s="34" t="s">
        <v>1281</v>
      </c>
      <c r="Q26" s="34" t="s">
        <v>107</v>
      </c>
      <c r="R26" s="34" t="s">
        <v>1228</v>
      </c>
      <c r="S26" s="34" t="s">
        <v>1282</v>
      </c>
      <c r="T26" s="37">
        <v>783479</v>
      </c>
      <c r="U26" s="35">
        <v>256</v>
      </c>
      <c r="V26" s="37">
        <v>9486</v>
      </c>
      <c r="W26" s="34" t="s">
        <v>1283</v>
      </c>
      <c r="X26" s="35">
        <v>10298374</v>
      </c>
    </row>
    <row r="27" spans="1:24" ht="15.75" hidden="1" customHeight="1" x14ac:dyDescent="0.25">
      <c r="A27" s="34" t="s">
        <v>1220</v>
      </c>
      <c r="B27" s="34" t="s">
        <v>1221</v>
      </c>
      <c r="C27" s="34" t="s">
        <v>1222</v>
      </c>
      <c r="D27" s="35">
        <v>6248855</v>
      </c>
      <c r="E27" s="34" t="s">
        <v>1223</v>
      </c>
      <c r="F27" s="34" t="s">
        <v>100</v>
      </c>
      <c r="G27" s="34" t="s">
        <v>1224</v>
      </c>
      <c r="H27" s="36">
        <v>43710</v>
      </c>
      <c r="I27" s="36">
        <v>43740</v>
      </c>
      <c r="J27" s="36">
        <v>43712</v>
      </c>
      <c r="K27" s="36">
        <v>43719</v>
      </c>
      <c r="L27" s="34" t="s">
        <v>1220</v>
      </c>
      <c r="M27" s="34" t="s">
        <v>1225</v>
      </c>
      <c r="N27" s="34" t="s">
        <v>499</v>
      </c>
      <c r="O27" s="34" t="s">
        <v>1274</v>
      </c>
      <c r="P27" s="34" t="s">
        <v>1284</v>
      </c>
      <c r="Q27" s="34" t="s">
        <v>107</v>
      </c>
      <c r="R27" s="34" t="s">
        <v>1228</v>
      </c>
      <c r="S27" s="34" t="s">
        <v>1285</v>
      </c>
      <c r="T27" s="37">
        <v>3993128</v>
      </c>
      <c r="U27" s="35">
        <v>256</v>
      </c>
      <c r="V27" s="37">
        <v>2438488</v>
      </c>
      <c r="W27" s="34" t="s">
        <v>1285</v>
      </c>
      <c r="X27" s="35">
        <v>10300214</v>
      </c>
    </row>
    <row r="28" spans="1:24" ht="15.75" hidden="1" customHeight="1" x14ac:dyDescent="0.25">
      <c r="A28" s="34" t="s">
        <v>1220</v>
      </c>
      <c r="B28" s="34" t="s">
        <v>1221</v>
      </c>
      <c r="C28" s="34" t="s">
        <v>1222</v>
      </c>
      <c r="D28" s="35">
        <v>6251849</v>
      </c>
      <c r="E28" s="34" t="s">
        <v>1253</v>
      </c>
      <c r="F28" s="34" t="s">
        <v>478</v>
      </c>
      <c r="G28" s="34" t="s">
        <v>1224</v>
      </c>
      <c r="H28" s="36">
        <v>43711</v>
      </c>
      <c r="I28" s="36">
        <v>43741</v>
      </c>
      <c r="J28" s="36">
        <v>43718</v>
      </c>
      <c r="K28" s="36">
        <v>43719</v>
      </c>
      <c r="L28" s="34" t="s">
        <v>1220</v>
      </c>
      <c r="M28" s="34" t="s">
        <v>1225</v>
      </c>
      <c r="N28" s="34" t="s">
        <v>499</v>
      </c>
      <c r="O28" s="34" t="s">
        <v>1274</v>
      </c>
      <c r="P28" s="34" t="s">
        <v>1275</v>
      </c>
      <c r="Q28" s="34" t="s">
        <v>107</v>
      </c>
      <c r="R28" s="34" t="s">
        <v>1228</v>
      </c>
      <c r="S28" s="34" t="s">
        <v>1276</v>
      </c>
      <c r="T28" s="37">
        <v>6081234</v>
      </c>
      <c r="U28" s="35">
        <v>256</v>
      </c>
      <c r="V28" s="37">
        <v>56780</v>
      </c>
      <c r="W28" s="34" t="s">
        <v>1277</v>
      </c>
      <c r="X28" s="35">
        <v>10291827</v>
      </c>
    </row>
    <row r="29" spans="1:24" ht="15.75" hidden="1" customHeight="1" x14ac:dyDescent="0.25">
      <c r="A29" s="34" t="s">
        <v>1220</v>
      </c>
      <c r="B29" s="34" t="s">
        <v>1221</v>
      </c>
      <c r="C29" s="34" t="s">
        <v>1222</v>
      </c>
      <c r="D29" s="35">
        <v>6253652</v>
      </c>
      <c r="E29" s="34" t="s">
        <v>1253</v>
      </c>
      <c r="F29" s="34" t="s">
        <v>478</v>
      </c>
      <c r="G29" s="34" t="s">
        <v>1224</v>
      </c>
      <c r="H29" s="36">
        <v>43712</v>
      </c>
      <c r="I29" s="36">
        <v>43742</v>
      </c>
      <c r="J29" s="36">
        <v>43713</v>
      </c>
      <c r="K29" s="36">
        <v>43719</v>
      </c>
      <c r="L29" s="34" t="s">
        <v>1220</v>
      </c>
      <c r="M29" s="34" t="s">
        <v>1225</v>
      </c>
      <c r="N29" s="34" t="s">
        <v>1226</v>
      </c>
      <c r="O29" s="34" t="s">
        <v>1227</v>
      </c>
      <c r="P29" s="34" t="s">
        <v>1286</v>
      </c>
      <c r="Q29" s="34" t="s">
        <v>107</v>
      </c>
      <c r="R29" s="34" t="s">
        <v>1228</v>
      </c>
      <c r="S29" s="34" t="s">
        <v>1287</v>
      </c>
      <c r="T29" s="37">
        <v>1552827</v>
      </c>
      <c r="U29" s="35">
        <v>256</v>
      </c>
      <c r="V29" s="37">
        <v>156502</v>
      </c>
      <c r="W29" s="34" t="s">
        <v>1288</v>
      </c>
      <c r="X29" s="35">
        <v>10121687</v>
      </c>
    </row>
    <row r="30" spans="1:24" ht="15.75" hidden="1" customHeight="1" x14ac:dyDescent="0.25">
      <c r="A30" s="34" t="s">
        <v>1220</v>
      </c>
      <c r="B30" s="34" t="s">
        <v>1221</v>
      </c>
      <c r="C30" s="34" t="s">
        <v>1222</v>
      </c>
      <c r="D30" s="35">
        <v>6273340</v>
      </c>
      <c r="E30" s="34" t="s">
        <v>1243</v>
      </c>
      <c r="F30" s="34" t="s">
        <v>477</v>
      </c>
      <c r="G30" s="34" t="s">
        <v>1224</v>
      </c>
      <c r="H30" s="36">
        <v>43727</v>
      </c>
      <c r="I30" s="36">
        <v>43757</v>
      </c>
      <c r="J30" s="36">
        <v>43734</v>
      </c>
      <c r="K30" s="36">
        <v>43754</v>
      </c>
      <c r="L30" s="34" t="s">
        <v>1244</v>
      </c>
      <c r="M30" s="34" t="s">
        <v>1245</v>
      </c>
      <c r="N30" s="34" t="s">
        <v>1228</v>
      </c>
      <c r="O30" s="34" t="s">
        <v>1231</v>
      </c>
      <c r="P30" s="34" t="s">
        <v>1289</v>
      </c>
      <c r="Q30" s="34" t="s">
        <v>107</v>
      </c>
      <c r="R30" s="34" t="s">
        <v>1228</v>
      </c>
      <c r="S30" s="34" t="s">
        <v>1290</v>
      </c>
      <c r="T30" s="37">
        <v>776728</v>
      </c>
      <c r="U30" s="35">
        <v>221</v>
      </c>
      <c r="V30" s="37">
        <v>89726</v>
      </c>
      <c r="W30" s="34" t="s">
        <v>1290</v>
      </c>
      <c r="X30" s="35">
        <v>10189729</v>
      </c>
    </row>
    <row r="31" spans="1:24" ht="15.75" hidden="1" customHeight="1" x14ac:dyDescent="0.25">
      <c r="A31" s="34" t="s">
        <v>1220</v>
      </c>
      <c r="B31" s="34" t="s">
        <v>1221</v>
      </c>
      <c r="C31" s="34" t="s">
        <v>1222</v>
      </c>
      <c r="D31" s="35">
        <v>6275026</v>
      </c>
      <c r="E31" s="34" t="s">
        <v>1223</v>
      </c>
      <c r="F31" s="34" t="s">
        <v>100</v>
      </c>
      <c r="G31" s="34" t="s">
        <v>1224</v>
      </c>
      <c r="H31" s="36">
        <v>43729</v>
      </c>
      <c r="I31" s="36">
        <v>43759</v>
      </c>
      <c r="J31" s="36">
        <v>43731</v>
      </c>
      <c r="K31" s="36">
        <v>43754</v>
      </c>
      <c r="L31" s="34" t="s">
        <v>1220</v>
      </c>
      <c r="M31" s="34" t="s">
        <v>1225</v>
      </c>
      <c r="N31" s="34" t="s">
        <v>1228</v>
      </c>
      <c r="O31" s="34" t="s">
        <v>1231</v>
      </c>
      <c r="P31" s="34" t="s">
        <v>141</v>
      </c>
      <c r="Q31" s="34" t="s">
        <v>102</v>
      </c>
      <c r="R31" s="34" t="s">
        <v>1228</v>
      </c>
      <c r="S31" s="34" t="s">
        <v>1291</v>
      </c>
      <c r="T31" s="37">
        <v>1082519</v>
      </c>
      <c r="U31" s="35">
        <v>221</v>
      </c>
      <c r="V31" s="37">
        <v>1082519</v>
      </c>
      <c r="W31" s="34" t="s">
        <v>1291</v>
      </c>
      <c r="X31" s="35">
        <v>10099578</v>
      </c>
    </row>
    <row r="32" spans="1:24" ht="15.75" hidden="1" customHeight="1" x14ac:dyDescent="0.25">
      <c r="A32" s="34" t="s">
        <v>1220</v>
      </c>
      <c r="B32" s="34" t="s">
        <v>1221</v>
      </c>
      <c r="C32" s="34" t="s">
        <v>1222</v>
      </c>
      <c r="D32" s="35">
        <v>6316465</v>
      </c>
      <c r="E32" s="34" t="s">
        <v>1223</v>
      </c>
      <c r="F32" s="34" t="s">
        <v>100</v>
      </c>
      <c r="G32" s="34" t="s">
        <v>1224</v>
      </c>
      <c r="H32" s="36">
        <v>43765</v>
      </c>
      <c r="I32" s="36">
        <v>43795</v>
      </c>
      <c r="J32" s="36">
        <v>43767</v>
      </c>
      <c r="K32" s="36">
        <v>43788</v>
      </c>
      <c r="L32" s="34" t="s">
        <v>1220</v>
      </c>
      <c r="M32" s="34" t="s">
        <v>1225</v>
      </c>
      <c r="N32" s="34" t="s">
        <v>1228</v>
      </c>
      <c r="O32" s="34" t="s">
        <v>1231</v>
      </c>
      <c r="P32" s="34" t="s">
        <v>1292</v>
      </c>
      <c r="Q32" s="34" t="s">
        <v>102</v>
      </c>
      <c r="R32" s="34" t="s">
        <v>1228</v>
      </c>
      <c r="S32" s="34" t="s">
        <v>1293</v>
      </c>
      <c r="T32" s="37">
        <v>321221</v>
      </c>
      <c r="U32" s="35">
        <v>187</v>
      </c>
      <c r="V32" s="37">
        <v>321221</v>
      </c>
      <c r="W32" s="34" t="s">
        <v>1294</v>
      </c>
      <c r="X32" s="35">
        <v>10310740</v>
      </c>
    </row>
    <row r="33" spans="1:24" ht="15.75" hidden="1" customHeight="1" x14ac:dyDescent="0.25">
      <c r="A33" s="34" t="s">
        <v>1220</v>
      </c>
      <c r="B33" s="34" t="s">
        <v>1221</v>
      </c>
      <c r="C33" s="34" t="s">
        <v>1222</v>
      </c>
      <c r="D33" s="35">
        <v>6324318</v>
      </c>
      <c r="E33" s="34" t="s">
        <v>1223</v>
      </c>
      <c r="F33" s="34" t="s">
        <v>100</v>
      </c>
      <c r="G33" s="34" t="s">
        <v>1224</v>
      </c>
      <c r="H33" s="36">
        <v>43771</v>
      </c>
      <c r="I33" s="36">
        <v>43801</v>
      </c>
      <c r="J33" s="36">
        <v>43774</v>
      </c>
      <c r="K33" s="36">
        <v>43788</v>
      </c>
      <c r="L33" s="34" t="s">
        <v>1220</v>
      </c>
      <c r="M33" s="34" t="s">
        <v>1225</v>
      </c>
      <c r="N33" s="34" t="s">
        <v>1228</v>
      </c>
      <c r="O33" s="34" t="s">
        <v>1231</v>
      </c>
      <c r="P33" s="34" t="s">
        <v>1295</v>
      </c>
      <c r="Q33" s="34" t="s">
        <v>107</v>
      </c>
      <c r="R33" s="34" t="s">
        <v>1228</v>
      </c>
      <c r="S33" s="34" t="s">
        <v>1296</v>
      </c>
      <c r="T33" s="37">
        <v>2018564</v>
      </c>
      <c r="U33" s="35">
        <v>187</v>
      </c>
      <c r="V33" s="37">
        <v>424480</v>
      </c>
      <c r="W33" s="34" t="s">
        <v>1296</v>
      </c>
      <c r="X33" s="35">
        <v>10293447</v>
      </c>
    </row>
    <row r="34" spans="1:24" ht="15.75" hidden="1" customHeight="1" x14ac:dyDescent="0.25">
      <c r="A34" s="34" t="s">
        <v>1220</v>
      </c>
      <c r="B34" s="34" t="s">
        <v>1221</v>
      </c>
      <c r="C34" s="34" t="s">
        <v>1222</v>
      </c>
      <c r="D34" s="35">
        <v>6324761</v>
      </c>
      <c r="E34" s="34" t="s">
        <v>1223</v>
      </c>
      <c r="F34" s="34" t="s">
        <v>100</v>
      </c>
      <c r="G34" s="34" t="s">
        <v>1224</v>
      </c>
      <c r="H34" s="36">
        <v>43772</v>
      </c>
      <c r="I34" s="36">
        <v>43802</v>
      </c>
      <c r="J34" s="36">
        <v>43776</v>
      </c>
      <c r="K34" s="36">
        <v>43788</v>
      </c>
      <c r="L34" s="34" t="s">
        <v>1220</v>
      </c>
      <c r="M34" s="34" t="s">
        <v>1225</v>
      </c>
      <c r="N34" s="34" t="s">
        <v>1228</v>
      </c>
      <c r="O34" s="34" t="s">
        <v>1231</v>
      </c>
      <c r="P34" s="34" t="s">
        <v>1297</v>
      </c>
      <c r="Q34" s="34" t="s">
        <v>107</v>
      </c>
      <c r="R34" s="34" t="s">
        <v>1228</v>
      </c>
      <c r="S34" s="34" t="s">
        <v>1298</v>
      </c>
      <c r="T34" s="37">
        <v>537167</v>
      </c>
      <c r="U34" s="35">
        <v>187</v>
      </c>
      <c r="V34" s="37">
        <v>69000</v>
      </c>
      <c r="W34" s="34" t="s">
        <v>1298</v>
      </c>
      <c r="X34" s="35">
        <v>10311822</v>
      </c>
    </row>
    <row r="35" spans="1:24" ht="15.75" hidden="1" customHeight="1" x14ac:dyDescent="0.25">
      <c r="A35" s="34" t="s">
        <v>1220</v>
      </c>
      <c r="B35" s="34" t="s">
        <v>1221</v>
      </c>
      <c r="C35" s="34" t="s">
        <v>1222</v>
      </c>
      <c r="D35" s="35">
        <v>6331101</v>
      </c>
      <c r="E35" s="34" t="s">
        <v>1223</v>
      </c>
      <c r="F35" s="34" t="s">
        <v>100</v>
      </c>
      <c r="G35" s="34" t="s">
        <v>1224</v>
      </c>
      <c r="H35" s="36">
        <v>43779</v>
      </c>
      <c r="I35" s="36">
        <v>43809</v>
      </c>
      <c r="J35" s="36">
        <v>43784</v>
      </c>
      <c r="K35" s="36">
        <v>43788</v>
      </c>
      <c r="L35" s="34" t="s">
        <v>1220</v>
      </c>
      <c r="M35" s="34" t="s">
        <v>1225</v>
      </c>
      <c r="N35" s="34" t="s">
        <v>1228</v>
      </c>
      <c r="O35" s="34" t="s">
        <v>1231</v>
      </c>
      <c r="P35" s="34" t="s">
        <v>136</v>
      </c>
      <c r="Q35" s="34" t="s">
        <v>102</v>
      </c>
      <c r="R35" s="34" t="s">
        <v>1228</v>
      </c>
      <c r="S35" s="34" t="s">
        <v>1280</v>
      </c>
      <c r="T35" s="37">
        <v>475107</v>
      </c>
      <c r="U35" s="35">
        <v>187</v>
      </c>
      <c r="V35" s="37">
        <v>475107</v>
      </c>
      <c r="W35" s="34" t="s">
        <v>1280</v>
      </c>
      <c r="X35" s="35">
        <v>10018929</v>
      </c>
    </row>
    <row r="36" spans="1:24" ht="15.75" hidden="1" customHeight="1" x14ac:dyDescent="0.25">
      <c r="A36" s="34" t="s">
        <v>1220</v>
      </c>
      <c r="B36" s="34" t="s">
        <v>1221</v>
      </c>
      <c r="C36" s="34" t="s">
        <v>1222</v>
      </c>
      <c r="D36" s="35">
        <v>6339695</v>
      </c>
      <c r="E36" s="34" t="s">
        <v>1223</v>
      </c>
      <c r="F36" s="34" t="s">
        <v>100</v>
      </c>
      <c r="G36" s="34" t="s">
        <v>1224</v>
      </c>
      <c r="H36" s="36">
        <v>43788</v>
      </c>
      <c r="I36" s="36">
        <v>43818</v>
      </c>
      <c r="J36" s="36">
        <v>43794</v>
      </c>
      <c r="K36" s="36">
        <v>43809</v>
      </c>
      <c r="L36" s="34" t="s">
        <v>1220</v>
      </c>
      <c r="M36" s="34" t="s">
        <v>1225</v>
      </c>
      <c r="N36" s="34" t="s">
        <v>1246</v>
      </c>
      <c r="O36" s="34" t="s">
        <v>1247</v>
      </c>
      <c r="P36" s="34" t="s">
        <v>1299</v>
      </c>
      <c r="Q36" s="34" t="s">
        <v>102</v>
      </c>
      <c r="R36" s="34" t="s">
        <v>1228</v>
      </c>
      <c r="S36" s="34" t="s">
        <v>1300</v>
      </c>
      <c r="T36" s="37">
        <v>36162</v>
      </c>
      <c r="U36" s="35">
        <v>166</v>
      </c>
      <c r="V36" s="37">
        <v>36162</v>
      </c>
      <c r="W36" s="34" t="s">
        <v>1301</v>
      </c>
      <c r="X36" s="35">
        <v>10314111</v>
      </c>
    </row>
    <row r="37" spans="1:24" ht="15.75" hidden="1" customHeight="1" x14ac:dyDescent="0.25">
      <c r="A37" s="34" t="s">
        <v>1220</v>
      </c>
      <c r="B37" s="34" t="s">
        <v>1221</v>
      </c>
      <c r="C37" s="34" t="s">
        <v>1222</v>
      </c>
      <c r="D37" s="35">
        <v>6342870</v>
      </c>
      <c r="E37" s="34" t="s">
        <v>1223</v>
      </c>
      <c r="F37" s="34" t="s">
        <v>100</v>
      </c>
      <c r="G37" s="34" t="s">
        <v>1224</v>
      </c>
      <c r="H37" s="36">
        <v>43791</v>
      </c>
      <c r="I37" s="36">
        <v>43821</v>
      </c>
      <c r="J37" s="36">
        <v>43797</v>
      </c>
      <c r="K37" s="36">
        <v>43809</v>
      </c>
      <c r="L37" s="34" t="s">
        <v>1220</v>
      </c>
      <c r="M37" s="34" t="s">
        <v>1225</v>
      </c>
      <c r="N37" s="34" t="s">
        <v>1228</v>
      </c>
      <c r="O37" s="34" t="s">
        <v>1231</v>
      </c>
      <c r="P37" s="34" t="s">
        <v>1302</v>
      </c>
      <c r="Q37" s="34" t="s">
        <v>102</v>
      </c>
      <c r="R37" s="34" t="s">
        <v>1228</v>
      </c>
      <c r="S37" s="34" t="s">
        <v>1303</v>
      </c>
      <c r="T37" s="37">
        <v>314327</v>
      </c>
      <c r="U37" s="35">
        <v>166</v>
      </c>
      <c r="V37" s="37">
        <v>314327</v>
      </c>
      <c r="W37" s="34" t="s">
        <v>1304</v>
      </c>
      <c r="X37" s="35">
        <v>1631003</v>
      </c>
    </row>
    <row r="38" spans="1:24" ht="15.75" hidden="1" customHeight="1" x14ac:dyDescent="0.25">
      <c r="A38" s="34" t="s">
        <v>1220</v>
      </c>
      <c r="B38" s="34" t="s">
        <v>1221</v>
      </c>
      <c r="C38" s="34" t="s">
        <v>1222</v>
      </c>
      <c r="D38" s="35">
        <v>6353269</v>
      </c>
      <c r="E38" s="34" t="s">
        <v>1223</v>
      </c>
      <c r="F38" s="34" t="s">
        <v>100</v>
      </c>
      <c r="G38" s="34" t="s">
        <v>1224</v>
      </c>
      <c r="H38" s="36">
        <v>43802</v>
      </c>
      <c r="I38" s="36">
        <v>43832</v>
      </c>
      <c r="J38" s="36">
        <v>43803</v>
      </c>
      <c r="K38" s="36">
        <v>43809</v>
      </c>
      <c r="L38" s="34" t="s">
        <v>1220</v>
      </c>
      <c r="M38" s="34" t="s">
        <v>1225</v>
      </c>
      <c r="N38" s="34" t="s">
        <v>499</v>
      </c>
      <c r="O38" s="34" t="s">
        <v>1274</v>
      </c>
      <c r="P38" s="34" t="s">
        <v>1305</v>
      </c>
      <c r="Q38" s="34" t="s">
        <v>107</v>
      </c>
      <c r="R38" s="34" t="s">
        <v>1228</v>
      </c>
      <c r="S38" s="34" t="s">
        <v>1306</v>
      </c>
      <c r="T38" s="37">
        <v>410697</v>
      </c>
      <c r="U38" s="35">
        <v>166</v>
      </c>
      <c r="V38" s="37">
        <v>183495</v>
      </c>
      <c r="W38" s="34" t="s">
        <v>1307</v>
      </c>
      <c r="X38" s="35">
        <v>10302691</v>
      </c>
    </row>
    <row r="39" spans="1:24" ht="15.75" hidden="1" customHeight="1" x14ac:dyDescent="0.25">
      <c r="A39" s="34" t="s">
        <v>1220</v>
      </c>
      <c r="B39" s="34" t="s">
        <v>1221</v>
      </c>
      <c r="C39" s="34" t="s">
        <v>1222</v>
      </c>
      <c r="D39" s="35">
        <v>6355688</v>
      </c>
      <c r="E39" s="34" t="s">
        <v>1223</v>
      </c>
      <c r="F39" s="34" t="s">
        <v>100</v>
      </c>
      <c r="G39" s="34" t="s">
        <v>1224</v>
      </c>
      <c r="H39" s="36">
        <v>43803</v>
      </c>
      <c r="I39" s="36">
        <v>43833</v>
      </c>
      <c r="J39" s="36">
        <v>43808</v>
      </c>
      <c r="K39" s="36">
        <v>43817</v>
      </c>
      <c r="L39" s="34" t="s">
        <v>1220</v>
      </c>
      <c r="M39" s="34" t="s">
        <v>1225</v>
      </c>
      <c r="N39" s="34" t="s">
        <v>1246</v>
      </c>
      <c r="O39" s="34" t="s">
        <v>1247</v>
      </c>
      <c r="P39" s="34" t="s">
        <v>1308</v>
      </c>
      <c r="Q39" s="34" t="s">
        <v>102</v>
      </c>
      <c r="R39" s="34" t="s">
        <v>1228</v>
      </c>
      <c r="S39" s="34" t="s">
        <v>1309</v>
      </c>
      <c r="T39" s="37">
        <v>67761</v>
      </c>
      <c r="U39" s="35">
        <v>158</v>
      </c>
      <c r="V39" s="37">
        <v>67761</v>
      </c>
      <c r="W39" s="34" t="s">
        <v>1310</v>
      </c>
      <c r="X39" s="35">
        <v>10181197</v>
      </c>
    </row>
    <row r="40" spans="1:24" ht="15.75" hidden="1" customHeight="1" x14ac:dyDescent="0.25">
      <c r="A40" s="34" t="s">
        <v>1220</v>
      </c>
      <c r="B40" s="34" t="s">
        <v>1221</v>
      </c>
      <c r="C40" s="34" t="s">
        <v>1222</v>
      </c>
      <c r="D40" s="35">
        <v>6358282</v>
      </c>
      <c r="E40" s="34" t="s">
        <v>1223</v>
      </c>
      <c r="F40" s="34" t="s">
        <v>100</v>
      </c>
      <c r="G40" s="34" t="s">
        <v>1224</v>
      </c>
      <c r="H40" s="36">
        <v>43805</v>
      </c>
      <c r="I40" s="36">
        <v>43835</v>
      </c>
      <c r="J40" s="36">
        <v>43810</v>
      </c>
      <c r="K40" s="36">
        <v>43817</v>
      </c>
      <c r="L40" s="34" t="s">
        <v>1220</v>
      </c>
      <c r="M40" s="34" t="s">
        <v>1225</v>
      </c>
      <c r="N40" s="34" t="s">
        <v>1311</v>
      </c>
      <c r="O40" s="34" t="s">
        <v>1312</v>
      </c>
      <c r="P40" s="34" t="s">
        <v>1313</v>
      </c>
      <c r="Q40" s="34" t="s">
        <v>102</v>
      </c>
      <c r="R40" s="34" t="s">
        <v>1228</v>
      </c>
      <c r="S40" s="34" t="s">
        <v>1314</v>
      </c>
      <c r="T40" s="37">
        <v>30923</v>
      </c>
      <c r="U40" s="35">
        <v>158</v>
      </c>
      <c r="V40" s="37">
        <v>30923</v>
      </c>
      <c r="W40" s="34" t="s">
        <v>1315</v>
      </c>
      <c r="X40" s="35">
        <v>10319137</v>
      </c>
    </row>
    <row r="41" spans="1:24" ht="15.75" hidden="1" customHeight="1" x14ac:dyDescent="0.25">
      <c r="A41" s="34" t="s">
        <v>1220</v>
      </c>
      <c r="B41" s="34" t="s">
        <v>1221</v>
      </c>
      <c r="C41" s="34" t="s">
        <v>1222</v>
      </c>
      <c r="D41" s="35">
        <v>6365428</v>
      </c>
      <c r="E41" s="34" t="s">
        <v>1243</v>
      </c>
      <c r="F41" s="34" t="s">
        <v>477</v>
      </c>
      <c r="G41" s="34" t="s">
        <v>1224</v>
      </c>
      <c r="H41" s="36">
        <v>43813</v>
      </c>
      <c r="I41" s="36">
        <v>43843</v>
      </c>
      <c r="J41" s="36">
        <v>43815</v>
      </c>
      <c r="K41" s="36">
        <v>43817</v>
      </c>
      <c r="L41" s="34" t="s">
        <v>1244</v>
      </c>
      <c r="M41" s="34" t="s">
        <v>1245</v>
      </c>
      <c r="N41" s="34" t="s">
        <v>499</v>
      </c>
      <c r="O41" s="34" t="s">
        <v>1274</v>
      </c>
      <c r="P41" s="34" t="s">
        <v>1316</v>
      </c>
      <c r="Q41" s="34" t="s">
        <v>107</v>
      </c>
      <c r="R41" s="34" t="s">
        <v>1228</v>
      </c>
      <c r="S41" s="34" t="s">
        <v>1317</v>
      </c>
      <c r="T41" s="37">
        <v>1484327</v>
      </c>
      <c r="U41" s="35">
        <v>158</v>
      </c>
      <c r="V41" s="37">
        <v>333360</v>
      </c>
      <c r="W41" s="34" t="s">
        <v>1318</v>
      </c>
      <c r="X41" s="35">
        <v>10317999</v>
      </c>
    </row>
    <row r="42" spans="1:24" ht="15.75" hidden="1" customHeight="1" x14ac:dyDescent="0.25">
      <c r="A42" s="34" t="s">
        <v>1220</v>
      </c>
      <c r="B42" s="34" t="s">
        <v>1221</v>
      </c>
      <c r="C42" s="34" t="s">
        <v>1222</v>
      </c>
      <c r="D42" s="35">
        <v>6376856</v>
      </c>
      <c r="E42" s="34" t="s">
        <v>1223</v>
      </c>
      <c r="F42" s="34" t="s">
        <v>100</v>
      </c>
      <c r="G42" s="34" t="s">
        <v>1224</v>
      </c>
      <c r="H42" s="36">
        <v>43829</v>
      </c>
      <c r="I42" s="36">
        <v>43859</v>
      </c>
      <c r="J42" s="36">
        <v>43837</v>
      </c>
      <c r="K42" s="36">
        <v>43847</v>
      </c>
      <c r="L42" s="34" t="s">
        <v>1220</v>
      </c>
      <c r="M42" s="34" t="s">
        <v>1225</v>
      </c>
      <c r="N42" s="34" t="s">
        <v>1226</v>
      </c>
      <c r="O42" s="34" t="s">
        <v>1227</v>
      </c>
      <c r="P42" s="34" t="s">
        <v>1319</v>
      </c>
      <c r="Q42" s="34" t="s">
        <v>102</v>
      </c>
      <c r="R42" s="34" t="s">
        <v>1228</v>
      </c>
      <c r="S42" s="34" t="s">
        <v>1320</v>
      </c>
      <c r="T42" s="37">
        <v>106297</v>
      </c>
      <c r="U42" s="35">
        <v>128</v>
      </c>
      <c r="V42" s="37">
        <v>106297</v>
      </c>
      <c r="W42" s="34" t="s">
        <v>1321</v>
      </c>
      <c r="X42" s="35">
        <v>10320771</v>
      </c>
    </row>
    <row r="43" spans="1:24" ht="15.75" hidden="1" customHeight="1" x14ac:dyDescent="0.25">
      <c r="A43" s="34" t="s">
        <v>1220</v>
      </c>
      <c r="B43" s="34" t="s">
        <v>1221</v>
      </c>
      <c r="C43" s="34" t="s">
        <v>1222</v>
      </c>
      <c r="D43" s="35">
        <v>6377532</v>
      </c>
      <c r="E43" s="34" t="s">
        <v>1223</v>
      </c>
      <c r="F43" s="34" t="s">
        <v>100</v>
      </c>
      <c r="G43" s="34" t="s">
        <v>1224</v>
      </c>
      <c r="H43" s="36">
        <v>43829</v>
      </c>
      <c r="I43" s="36">
        <v>43859</v>
      </c>
      <c r="J43" s="36">
        <v>43837</v>
      </c>
      <c r="K43" s="36">
        <v>43847</v>
      </c>
      <c r="L43" s="34" t="s">
        <v>1220</v>
      </c>
      <c r="M43" s="34" t="s">
        <v>1225</v>
      </c>
      <c r="N43" s="34" t="s">
        <v>1226</v>
      </c>
      <c r="O43" s="34" t="s">
        <v>1227</v>
      </c>
      <c r="P43" s="34" t="s">
        <v>1319</v>
      </c>
      <c r="Q43" s="34" t="s">
        <v>102</v>
      </c>
      <c r="R43" s="34" t="s">
        <v>1228</v>
      </c>
      <c r="S43" s="34" t="s">
        <v>1320</v>
      </c>
      <c r="T43" s="37">
        <v>102126</v>
      </c>
      <c r="U43" s="35">
        <v>128</v>
      </c>
      <c r="V43" s="37">
        <v>102126</v>
      </c>
      <c r="W43" s="34" t="s">
        <v>1321</v>
      </c>
      <c r="X43" s="35">
        <v>10320771</v>
      </c>
    </row>
    <row r="44" spans="1:24" ht="15.75" hidden="1" customHeight="1" x14ac:dyDescent="0.25">
      <c r="A44" s="34" t="s">
        <v>1220</v>
      </c>
      <c r="B44" s="34" t="s">
        <v>1221</v>
      </c>
      <c r="C44" s="34" t="s">
        <v>1222</v>
      </c>
      <c r="D44" s="35">
        <v>6377553</v>
      </c>
      <c r="E44" s="34" t="s">
        <v>1243</v>
      </c>
      <c r="F44" s="34" t="s">
        <v>477</v>
      </c>
      <c r="G44" s="34" t="s">
        <v>1224</v>
      </c>
      <c r="H44" s="36">
        <v>43829</v>
      </c>
      <c r="I44" s="36">
        <v>43859</v>
      </c>
      <c r="J44" s="36">
        <v>43910</v>
      </c>
      <c r="K44" s="36">
        <v>43935</v>
      </c>
      <c r="L44" s="34" t="s">
        <v>1244</v>
      </c>
      <c r="M44" s="34" t="s">
        <v>1245</v>
      </c>
      <c r="N44" s="34" t="s">
        <v>1246</v>
      </c>
      <c r="O44" s="34" t="s">
        <v>1247</v>
      </c>
      <c r="P44" s="34" t="s">
        <v>1322</v>
      </c>
      <c r="Q44" s="34" t="s">
        <v>114</v>
      </c>
      <c r="R44" s="34" t="s">
        <v>1228</v>
      </c>
      <c r="S44" s="34" t="s">
        <v>1323</v>
      </c>
      <c r="T44" s="37">
        <v>45797</v>
      </c>
      <c r="U44" s="35">
        <v>40</v>
      </c>
      <c r="V44" s="37">
        <v>45797</v>
      </c>
      <c r="W44" s="34" t="s">
        <v>1324</v>
      </c>
      <c r="X44" s="35">
        <v>10320760</v>
      </c>
    </row>
    <row r="45" spans="1:24" ht="15.75" hidden="1" customHeight="1" x14ac:dyDescent="0.25">
      <c r="A45" s="34" t="s">
        <v>1220</v>
      </c>
      <c r="B45" s="34" t="s">
        <v>1221</v>
      </c>
      <c r="C45" s="34" t="s">
        <v>1222</v>
      </c>
      <c r="D45" s="35">
        <v>6378320</v>
      </c>
      <c r="E45" s="34" t="s">
        <v>1223</v>
      </c>
      <c r="F45" s="34" t="s">
        <v>100</v>
      </c>
      <c r="G45" s="34" t="s">
        <v>1224</v>
      </c>
      <c r="H45" s="36">
        <v>43831</v>
      </c>
      <c r="I45" s="36">
        <v>43861</v>
      </c>
      <c r="J45" s="36">
        <v>43839</v>
      </c>
      <c r="K45" s="36">
        <v>43847</v>
      </c>
      <c r="L45" s="34" t="s">
        <v>1220</v>
      </c>
      <c r="M45" s="34" t="s">
        <v>1225</v>
      </c>
      <c r="N45" s="34" t="s">
        <v>1226</v>
      </c>
      <c r="O45" s="34" t="s">
        <v>1227</v>
      </c>
      <c r="P45" s="34" t="s">
        <v>1308</v>
      </c>
      <c r="Q45" s="34" t="s">
        <v>102</v>
      </c>
      <c r="R45" s="34" t="s">
        <v>1228</v>
      </c>
      <c r="S45" s="34" t="s">
        <v>1309</v>
      </c>
      <c r="T45" s="37">
        <v>59313</v>
      </c>
      <c r="U45" s="35">
        <v>128</v>
      </c>
      <c r="V45" s="37">
        <v>59313</v>
      </c>
      <c r="W45" s="34" t="s">
        <v>1310</v>
      </c>
      <c r="X45" s="35">
        <v>10181197</v>
      </c>
    </row>
    <row r="46" spans="1:24" ht="15.75" hidden="1" customHeight="1" x14ac:dyDescent="0.25">
      <c r="A46" s="34" t="s">
        <v>1220</v>
      </c>
      <c r="B46" s="34" t="s">
        <v>1221</v>
      </c>
      <c r="C46" s="34" t="s">
        <v>1222</v>
      </c>
      <c r="D46" s="35">
        <v>6379929</v>
      </c>
      <c r="E46" s="34" t="s">
        <v>1223</v>
      </c>
      <c r="F46" s="34" t="s">
        <v>100</v>
      </c>
      <c r="G46" s="34" t="s">
        <v>1224</v>
      </c>
      <c r="H46" s="36">
        <v>43834</v>
      </c>
      <c r="I46" s="36">
        <v>43864</v>
      </c>
      <c r="J46" s="36">
        <v>43839</v>
      </c>
      <c r="K46" s="36">
        <v>43847</v>
      </c>
      <c r="L46" s="34" t="s">
        <v>1220</v>
      </c>
      <c r="M46" s="34" t="s">
        <v>1225</v>
      </c>
      <c r="N46" s="34" t="s">
        <v>1228</v>
      </c>
      <c r="O46" s="34" t="s">
        <v>1231</v>
      </c>
      <c r="P46" s="34" t="s">
        <v>1325</v>
      </c>
      <c r="Q46" s="34" t="s">
        <v>107</v>
      </c>
      <c r="R46" s="34" t="s">
        <v>1228</v>
      </c>
      <c r="S46" s="34" t="s">
        <v>1326</v>
      </c>
      <c r="T46" s="37">
        <v>74763</v>
      </c>
      <c r="U46" s="35">
        <v>128</v>
      </c>
      <c r="V46" s="37">
        <v>74763</v>
      </c>
      <c r="W46" s="34" t="s">
        <v>1327</v>
      </c>
      <c r="X46" s="35">
        <v>10322516</v>
      </c>
    </row>
    <row r="47" spans="1:24" ht="15.75" hidden="1" customHeight="1" x14ac:dyDescent="0.25">
      <c r="A47" s="34" t="s">
        <v>1220</v>
      </c>
      <c r="B47" s="34" t="s">
        <v>1221</v>
      </c>
      <c r="C47" s="34" t="s">
        <v>1222</v>
      </c>
      <c r="D47" s="35">
        <v>6380141</v>
      </c>
      <c r="E47" s="34" t="s">
        <v>1223</v>
      </c>
      <c r="F47" s="34" t="s">
        <v>100</v>
      </c>
      <c r="G47" s="34" t="s">
        <v>1224</v>
      </c>
      <c r="H47" s="36">
        <v>43835</v>
      </c>
      <c r="I47" s="36">
        <v>43865</v>
      </c>
      <c r="J47" s="36">
        <v>43839</v>
      </c>
      <c r="K47" s="36">
        <v>43847</v>
      </c>
      <c r="L47" s="34" t="s">
        <v>1220</v>
      </c>
      <c r="M47" s="34" t="s">
        <v>1225</v>
      </c>
      <c r="N47" s="34" t="s">
        <v>1228</v>
      </c>
      <c r="O47" s="34" t="s">
        <v>1231</v>
      </c>
      <c r="P47" s="34" t="s">
        <v>1328</v>
      </c>
      <c r="Q47" s="34" t="s">
        <v>102</v>
      </c>
      <c r="R47" s="34" t="s">
        <v>1228</v>
      </c>
      <c r="S47" s="34" t="s">
        <v>1329</v>
      </c>
      <c r="T47" s="37">
        <v>110402</v>
      </c>
      <c r="U47" s="35">
        <v>128</v>
      </c>
      <c r="V47" s="37">
        <v>110402</v>
      </c>
      <c r="W47" s="34" t="s">
        <v>1329</v>
      </c>
      <c r="X47" s="35">
        <v>10322496</v>
      </c>
    </row>
    <row r="48" spans="1:24" ht="15.75" hidden="1" customHeight="1" x14ac:dyDescent="0.25">
      <c r="A48" s="34" t="s">
        <v>1220</v>
      </c>
      <c r="B48" s="34" t="s">
        <v>1221</v>
      </c>
      <c r="C48" s="34" t="s">
        <v>1222</v>
      </c>
      <c r="D48" s="35">
        <v>6392221</v>
      </c>
      <c r="E48" s="34" t="s">
        <v>1223</v>
      </c>
      <c r="F48" s="34" t="s">
        <v>100</v>
      </c>
      <c r="G48" s="34" t="s">
        <v>1224</v>
      </c>
      <c r="H48" s="36">
        <v>43847</v>
      </c>
      <c r="I48" s="36">
        <v>43877</v>
      </c>
      <c r="J48" s="36">
        <v>43857</v>
      </c>
      <c r="K48" s="36">
        <v>43867</v>
      </c>
      <c r="L48" s="34" t="s">
        <v>1220</v>
      </c>
      <c r="M48" s="34" t="s">
        <v>1225</v>
      </c>
      <c r="N48" s="34" t="s">
        <v>1228</v>
      </c>
      <c r="O48" s="34" t="s">
        <v>1231</v>
      </c>
      <c r="P48" s="34" t="s">
        <v>1319</v>
      </c>
      <c r="Q48" s="34" t="s">
        <v>102</v>
      </c>
      <c r="R48" s="34" t="s">
        <v>1228</v>
      </c>
      <c r="S48" s="34" t="s">
        <v>1320</v>
      </c>
      <c r="T48" s="37">
        <v>65103</v>
      </c>
      <c r="U48" s="35">
        <v>108</v>
      </c>
      <c r="V48" s="37">
        <v>65103</v>
      </c>
      <c r="W48" s="34" t="s">
        <v>1321</v>
      </c>
      <c r="X48" s="35">
        <v>10320771</v>
      </c>
    </row>
    <row r="49" spans="1:24" ht="15.75" hidden="1" customHeight="1" x14ac:dyDescent="0.25">
      <c r="A49" s="34" t="s">
        <v>1220</v>
      </c>
      <c r="B49" s="34" t="s">
        <v>1221</v>
      </c>
      <c r="C49" s="34" t="s">
        <v>1222</v>
      </c>
      <c r="D49" s="35">
        <v>6392616</v>
      </c>
      <c r="E49" s="34" t="s">
        <v>1223</v>
      </c>
      <c r="F49" s="34" t="s">
        <v>100</v>
      </c>
      <c r="G49" s="34" t="s">
        <v>1224</v>
      </c>
      <c r="H49" s="36">
        <v>43849</v>
      </c>
      <c r="I49" s="36">
        <v>43879</v>
      </c>
      <c r="J49" s="36">
        <v>43851</v>
      </c>
      <c r="K49" s="36">
        <v>43867</v>
      </c>
      <c r="L49" s="34" t="s">
        <v>1220</v>
      </c>
      <c r="M49" s="34" t="s">
        <v>1225</v>
      </c>
      <c r="N49" s="34" t="s">
        <v>1228</v>
      </c>
      <c r="O49" s="34" t="s">
        <v>1231</v>
      </c>
      <c r="P49" s="34" t="s">
        <v>1313</v>
      </c>
      <c r="Q49" s="34" t="s">
        <v>102</v>
      </c>
      <c r="R49" s="34" t="s">
        <v>1228</v>
      </c>
      <c r="S49" s="34" t="s">
        <v>1314</v>
      </c>
      <c r="T49" s="37">
        <v>30923</v>
      </c>
      <c r="U49" s="35">
        <v>108</v>
      </c>
      <c r="V49" s="37">
        <v>30923</v>
      </c>
      <c r="W49" s="34" t="s">
        <v>1315</v>
      </c>
      <c r="X49" s="35">
        <v>10319137</v>
      </c>
    </row>
    <row r="50" spans="1:24" ht="15.75" customHeight="1" x14ac:dyDescent="0.25">
      <c r="A50" s="34" t="s">
        <v>1220</v>
      </c>
      <c r="B50" s="34" t="s">
        <v>1221</v>
      </c>
      <c r="C50" s="34" t="s">
        <v>1222</v>
      </c>
      <c r="D50" s="35">
        <v>6392853</v>
      </c>
      <c r="E50" s="34" t="s">
        <v>1243</v>
      </c>
      <c r="F50" s="34" t="s">
        <v>477</v>
      </c>
      <c r="G50" s="34" t="s">
        <v>1224</v>
      </c>
      <c r="H50" s="36">
        <v>43850</v>
      </c>
      <c r="I50" s="36">
        <v>43880</v>
      </c>
      <c r="J50" s="36">
        <v>44000</v>
      </c>
      <c r="K50" s="36"/>
      <c r="L50" s="34" t="s">
        <v>1244</v>
      </c>
      <c r="M50" s="34" t="s">
        <v>1245</v>
      </c>
      <c r="N50" s="34" t="s">
        <v>1228</v>
      </c>
      <c r="O50" s="34" t="s">
        <v>1231</v>
      </c>
      <c r="P50" s="34" t="s">
        <v>1330</v>
      </c>
      <c r="Q50" s="34" t="s">
        <v>117</v>
      </c>
      <c r="R50" s="34" t="s">
        <v>1228</v>
      </c>
      <c r="S50" s="34" t="s">
        <v>1331</v>
      </c>
      <c r="T50" s="37">
        <v>108343</v>
      </c>
      <c r="U50" s="35">
        <v>125</v>
      </c>
      <c r="V50" s="37">
        <v>108343</v>
      </c>
      <c r="W50" s="34" t="s">
        <v>1332</v>
      </c>
      <c r="X50" s="35">
        <v>1703363</v>
      </c>
    </row>
    <row r="51" spans="1:24" ht="15.75" hidden="1" customHeight="1" x14ac:dyDescent="0.25">
      <c r="A51" s="34" t="s">
        <v>1220</v>
      </c>
      <c r="B51" s="34" t="s">
        <v>1221</v>
      </c>
      <c r="C51" s="34" t="s">
        <v>1222</v>
      </c>
      <c r="D51" s="35">
        <v>6392885</v>
      </c>
      <c r="E51" s="34" t="s">
        <v>1223</v>
      </c>
      <c r="F51" s="34" t="s">
        <v>100</v>
      </c>
      <c r="G51" s="34" t="s">
        <v>1224</v>
      </c>
      <c r="H51" s="36">
        <v>43850</v>
      </c>
      <c r="I51" s="36">
        <v>43880</v>
      </c>
      <c r="J51" s="36">
        <v>43851</v>
      </c>
      <c r="K51" s="36">
        <v>43867</v>
      </c>
      <c r="L51" s="34" t="s">
        <v>1220</v>
      </c>
      <c r="M51" s="34" t="s">
        <v>1225</v>
      </c>
      <c r="N51" s="34" t="s">
        <v>1228</v>
      </c>
      <c r="O51" s="34" t="s">
        <v>1231</v>
      </c>
      <c r="P51" s="34" t="s">
        <v>1319</v>
      </c>
      <c r="Q51" s="34" t="s">
        <v>102</v>
      </c>
      <c r="R51" s="34" t="s">
        <v>1228</v>
      </c>
      <c r="S51" s="34" t="s">
        <v>1320</v>
      </c>
      <c r="T51" s="37">
        <v>71403</v>
      </c>
      <c r="U51" s="35">
        <v>108</v>
      </c>
      <c r="V51" s="37">
        <v>71403</v>
      </c>
      <c r="W51" s="34" t="s">
        <v>1321</v>
      </c>
      <c r="X51" s="35">
        <v>10320771</v>
      </c>
    </row>
    <row r="52" spans="1:24" ht="15.75" hidden="1" customHeight="1" x14ac:dyDescent="0.25">
      <c r="A52" s="34" t="s">
        <v>1220</v>
      </c>
      <c r="B52" s="34" t="s">
        <v>1221</v>
      </c>
      <c r="C52" s="34" t="s">
        <v>1222</v>
      </c>
      <c r="D52" s="35">
        <v>6398303</v>
      </c>
      <c r="E52" s="34" t="s">
        <v>1223</v>
      </c>
      <c r="F52" s="34" t="s">
        <v>100</v>
      </c>
      <c r="G52" s="34" t="s">
        <v>1224</v>
      </c>
      <c r="H52" s="36">
        <v>43853</v>
      </c>
      <c r="I52" s="36">
        <v>43883</v>
      </c>
      <c r="J52" s="36">
        <v>43857</v>
      </c>
      <c r="K52" s="36">
        <v>43867</v>
      </c>
      <c r="L52" s="34" t="s">
        <v>1220</v>
      </c>
      <c r="M52" s="34" t="s">
        <v>1225</v>
      </c>
      <c r="N52" s="34" t="s">
        <v>1246</v>
      </c>
      <c r="O52" s="34" t="s">
        <v>1247</v>
      </c>
      <c r="P52" s="34" t="s">
        <v>1333</v>
      </c>
      <c r="Q52" s="34" t="s">
        <v>102</v>
      </c>
      <c r="R52" s="34" t="s">
        <v>1228</v>
      </c>
      <c r="S52" s="34" t="s">
        <v>1334</v>
      </c>
      <c r="T52" s="37">
        <v>30923</v>
      </c>
      <c r="U52" s="35">
        <v>108</v>
      </c>
      <c r="V52" s="37">
        <v>30923</v>
      </c>
      <c r="W52" s="34" t="s">
        <v>1335</v>
      </c>
      <c r="X52" s="35">
        <v>10325224</v>
      </c>
    </row>
    <row r="53" spans="1:24" ht="15.75" hidden="1" customHeight="1" x14ac:dyDescent="0.25">
      <c r="A53" s="34" t="s">
        <v>1220</v>
      </c>
      <c r="B53" s="34" t="s">
        <v>1221</v>
      </c>
      <c r="C53" s="34" t="s">
        <v>1222</v>
      </c>
      <c r="D53" s="35">
        <v>6399133</v>
      </c>
      <c r="E53" s="34" t="s">
        <v>1223</v>
      </c>
      <c r="F53" s="34" t="s">
        <v>100</v>
      </c>
      <c r="G53" s="34" t="s">
        <v>1224</v>
      </c>
      <c r="H53" s="36">
        <v>43854</v>
      </c>
      <c r="I53" s="36">
        <v>43884</v>
      </c>
      <c r="J53" s="36">
        <v>43857</v>
      </c>
      <c r="K53" s="36">
        <v>43867</v>
      </c>
      <c r="L53" s="34" t="s">
        <v>1220</v>
      </c>
      <c r="M53" s="34" t="s">
        <v>1225</v>
      </c>
      <c r="N53" s="34" t="s">
        <v>1228</v>
      </c>
      <c r="O53" s="34" t="s">
        <v>1231</v>
      </c>
      <c r="P53" s="34" t="s">
        <v>1336</v>
      </c>
      <c r="Q53" s="34" t="s">
        <v>102</v>
      </c>
      <c r="R53" s="34" t="s">
        <v>1228</v>
      </c>
      <c r="S53" s="34" t="s">
        <v>1235</v>
      </c>
      <c r="T53" s="37">
        <v>76123</v>
      </c>
      <c r="U53" s="35">
        <v>108</v>
      </c>
      <c r="V53" s="37">
        <v>76123</v>
      </c>
      <c r="W53" s="34" t="s">
        <v>1337</v>
      </c>
      <c r="X53" s="35">
        <v>10318832</v>
      </c>
    </row>
    <row r="54" spans="1:24" ht="15.75" hidden="1" customHeight="1" x14ac:dyDescent="0.25">
      <c r="A54" s="34" t="s">
        <v>1220</v>
      </c>
      <c r="B54" s="34" t="s">
        <v>1221</v>
      </c>
      <c r="C54" s="34" t="s">
        <v>1222</v>
      </c>
      <c r="D54" s="35">
        <v>6399728</v>
      </c>
      <c r="E54" s="34" t="s">
        <v>1223</v>
      </c>
      <c r="F54" s="34" t="s">
        <v>100</v>
      </c>
      <c r="G54" s="34" t="s">
        <v>1224</v>
      </c>
      <c r="H54" s="36">
        <v>43854</v>
      </c>
      <c r="I54" s="36">
        <v>43884</v>
      </c>
      <c r="J54" s="36">
        <v>43857</v>
      </c>
      <c r="K54" s="36">
        <v>43867</v>
      </c>
      <c r="L54" s="34" t="s">
        <v>1220</v>
      </c>
      <c r="M54" s="34" t="s">
        <v>1225</v>
      </c>
      <c r="N54" s="34" t="s">
        <v>1246</v>
      </c>
      <c r="O54" s="34" t="s">
        <v>1247</v>
      </c>
      <c r="P54" s="34" t="s">
        <v>1338</v>
      </c>
      <c r="Q54" s="34" t="s">
        <v>102</v>
      </c>
      <c r="R54" s="34" t="s">
        <v>1228</v>
      </c>
      <c r="S54" s="34" t="s">
        <v>1339</v>
      </c>
      <c r="T54" s="37">
        <v>88086</v>
      </c>
      <c r="U54" s="35">
        <v>108</v>
      </c>
      <c r="V54" s="37">
        <v>88086</v>
      </c>
      <c r="W54" s="34" t="s">
        <v>1340</v>
      </c>
      <c r="X54" s="35">
        <v>10324324</v>
      </c>
    </row>
    <row r="55" spans="1:24" ht="15.75" hidden="1" customHeight="1" x14ac:dyDescent="0.25">
      <c r="A55" s="34" t="s">
        <v>1220</v>
      </c>
      <c r="B55" s="34" t="s">
        <v>1221</v>
      </c>
      <c r="C55" s="34" t="s">
        <v>1222</v>
      </c>
      <c r="D55" s="35">
        <v>6399743</v>
      </c>
      <c r="E55" s="34" t="s">
        <v>1223</v>
      </c>
      <c r="F55" s="34" t="s">
        <v>100</v>
      </c>
      <c r="G55" s="34" t="s">
        <v>1224</v>
      </c>
      <c r="H55" s="36">
        <v>43854</v>
      </c>
      <c r="I55" s="36">
        <v>43884</v>
      </c>
      <c r="J55" s="36">
        <v>43857</v>
      </c>
      <c r="K55" s="36">
        <v>43867</v>
      </c>
      <c r="L55" s="34" t="s">
        <v>1220</v>
      </c>
      <c r="M55" s="34" t="s">
        <v>1225</v>
      </c>
      <c r="N55" s="34" t="s">
        <v>1246</v>
      </c>
      <c r="O55" s="34" t="s">
        <v>1247</v>
      </c>
      <c r="P55" s="34" t="s">
        <v>1341</v>
      </c>
      <c r="Q55" s="34" t="s">
        <v>107</v>
      </c>
      <c r="R55" s="34" t="s">
        <v>1228</v>
      </c>
      <c r="S55" s="34" t="s">
        <v>1342</v>
      </c>
      <c r="T55" s="37">
        <v>194252</v>
      </c>
      <c r="U55" s="35">
        <v>108</v>
      </c>
      <c r="V55" s="37">
        <v>194252</v>
      </c>
      <c r="W55" s="34" t="s">
        <v>1343</v>
      </c>
      <c r="X55" s="35">
        <v>10126221</v>
      </c>
    </row>
    <row r="56" spans="1:24" ht="15.75" customHeight="1" x14ac:dyDescent="0.25">
      <c r="A56" s="34" t="s">
        <v>1220</v>
      </c>
      <c r="B56" s="34" t="s">
        <v>1221</v>
      </c>
      <c r="C56" s="34" t="s">
        <v>1222</v>
      </c>
      <c r="D56" s="35">
        <v>6399759</v>
      </c>
      <c r="E56" s="34" t="s">
        <v>1243</v>
      </c>
      <c r="F56" s="34" t="s">
        <v>477</v>
      </c>
      <c r="G56" s="34" t="s">
        <v>1224</v>
      </c>
      <c r="H56" s="36">
        <v>43855</v>
      </c>
      <c r="I56" s="36">
        <v>43885</v>
      </c>
      <c r="J56" s="36">
        <v>44000</v>
      </c>
      <c r="K56" s="36"/>
      <c r="L56" s="34" t="s">
        <v>1244</v>
      </c>
      <c r="M56" s="34" t="s">
        <v>1245</v>
      </c>
      <c r="N56" s="34" t="s">
        <v>1226</v>
      </c>
      <c r="O56" s="34" t="s">
        <v>1227</v>
      </c>
      <c r="P56" s="34" t="s">
        <v>1344</v>
      </c>
      <c r="Q56" s="34" t="s">
        <v>117</v>
      </c>
      <c r="R56" s="34" t="s">
        <v>1228</v>
      </c>
      <c r="S56" s="34" t="s">
        <v>1345</v>
      </c>
      <c r="T56" s="37">
        <v>40556</v>
      </c>
      <c r="U56" s="35">
        <v>120</v>
      </c>
      <c r="V56" s="37">
        <v>40556</v>
      </c>
      <c r="W56" s="34" t="s">
        <v>1346</v>
      </c>
      <c r="X56" s="35">
        <v>10131913</v>
      </c>
    </row>
    <row r="57" spans="1:24" ht="15.75" hidden="1" customHeight="1" x14ac:dyDescent="0.25">
      <c r="A57" s="34" t="s">
        <v>1220</v>
      </c>
      <c r="B57" s="34" t="s">
        <v>1221</v>
      </c>
      <c r="C57" s="34" t="s">
        <v>1222</v>
      </c>
      <c r="D57" s="35">
        <v>6399871</v>
      </c>
      <c r="E57" s="34" t="s">
        <v>1223</v>
      </c>
      <c r="F57" s="34" t="s">
        <v>100</v>
      </c>
      <c r="G57" s="34" t="s">
        <v>1224</v>
      </c>
      <c r="H57" s="36">
        <v>43855</v>
      </c>
      <c r="I57" s="36">
        <v>43885</v>
      </c>
      <c r="J57" s="36">
        <v>43858</v>
      </c>
      <c r="K57" s="36">
        <v>43867</v>
      </c>
      <c r="L57" s="34" t="s">
        <v>1220</v>
      </c>
      <c r="M57" s="34" t="s">
        <v>1225</v>
      </c>
      <c r="N57" s="34" t="s">
        <v>1246</v>
      </c>
      <c r="O57" s="34" t="s">
        <v>1247</v>
      </c>
      <c r="P57" s="34" t="s">
        <v>1347</v>
      </c>
      <c r="Q57" s="34" t="s">
        <v>102</v>
      </c>
      <c r="R57" s="34" t="s">
        <v>1228</v>
      </c>
      <c r="S57" s="34" t="s">
        <v>1348</v>
      </c>
      <c r="T57" s="37">
        <v>30923</v>
      </c>
      <c r="U57" s="35">
        <v>108</v>
      </c>
      <c r="V57" s="37">
        <v>30923</v>
      </c>
      <c r="W57" s="34" t="s">
        <v>1349</v>
      </c>
      <c r="X57" s="35">
        <v>10309514</v>
      </c>
    </row>
    <row r="58" spans="1:24" ht="15.75" hidden="1" customHeight="1" x14ac:dyDescent="0.25">
      <c r="A58" s="34" t="s">
        <v>1220</v>
      </c>
      <c r="B58" s="34" t="s">
        <v>1221</v>
      </c>
      <c r="C58" s="34" t="s">
        <v>1222</v>
      </c>
      <c r="D58" s="35">
        <v>6400312</v>
      </c>
      <c r="E58" s="34" t="s">
        <v>1223</v>
      </c>
      <c r="F58" s="34" t="s">
        <v>100</v>
      </c>
      <c r="G58" s="34" t="s">
        <v>1224</v>
      </c>
      <c r="H58" s="36">
        <v>43856</v>
      </c>
      <c r="I58" s="36">
        <v>43886</v>
      </c>
      <c r="J58" s="36">
        <v>43858</v>
      </c>
      <c r="K58" s="36">
        <v>43867</v>
      </c>
      <c r="L58" s="34" t="s">
        <v>1220</v>
      </c>
      <c r="M58" s="34" t="s">
        <v>1225</v>
      </c>
      <c r="N58" s="34" t="s">
        <v>1228</v>
      </c>
      <c r="O58" s="34" t="s">
        <v>1231</v>
      </c>
      <c r="P58" s="34" t="s">
        <v>171</v>
      </c>
      <c r="Q58" s="34" t="s">
        <v>102</v>
      </c>
      <c r="R58" s="34" t="s">
        <v>1228</v>
      </c>
      <c r="S58" s="34" t="s">
        <v>1350</v>
      </c>
      <c r="T58" s="37">
        <v>21123</v>
      </c>
      <c r="U58" s="35">
        <v>108</v>
      </c>
      <c r="V58" s="37">
        <v>21123</v>
      </c>
      <c r="W58" s="34" t="s">
        <v>1350</v>
      </c>
      <c r="X58" s="35">
        <v>10035041</v>
      </c>
    </row>
    <row r="59" spans="1:24" ht="15.75" hidden="1" customHeight="1" x14ac:dyDescent="0.25">
      <c r="A59" s="34" t="s">
        <v>1220</v>
      </c>
      <c r="B59" s="34" t="s">
        <v>1221</v>
      </c>
      <c r="C59" s="34" t="s">
        <v>1222</v>
      </c>
      <c r="D59" s="35">
        <v>6401802</v>
      </c>
      <c r="E59" s="34" t="s">
        <v>1223</v>
      </c>
      <c r="F59" s="34" t="s">
        <v>100</v>
      </c>
      <c r="G59" s="34" t="s">
        <v>1224</v>
      </c>
      <c r="H59" s="36">
        <v>43857</v>
      </c>
      <c r="I59" s="36">
        <v>43887</v>
      </c>
      <c r="J59" s="36">
        <v>43858</v>
      </c>
      <c r="K59" s="36">
        <v>43867</v>
      </c>
      <c r="L59" s="34" t="s">
        <v>1220</v>
      </c>
      <c r="M59" s="34" t="s">
        <v>1225</v>
      </c>
      <c r="N59" s="34" t="s">
        <v>1228</v>
      </c>
      <c r="O59" s="34" t="s">
        <v>1231</v>
      </c>
      <c r="P59" s="34" t="s">
        <v>1351</v>
      </c>
      <c r="Q59" s="34" t="s">
        <v>107</v>
      </c>
      <c r="R59" s="34" t="s">
        <v>1228</v>
      </c>
      <c r="S59" s="34" t="s">
        <v>1352</v>
      </c>
      <c r="T59" s="37">
        <v>480777</v>
      </c>
      <c r="U59" s="35">
        <v>108</v>
      </c>
      <c r="V59" s="37">
        <v>480777</v>
      </c>
      <c r="W59" s="34" t="s">
        <v>1352</v>
      </c>
      <c r="X59" s="35">
        <v>10058794</v>
      </c>
    </row>
    <row r="60" spans="1:24" ht="15.75" hidden="1" customHeight="1" x14ac:dyDescent="0.25">
      <c r="A60" s="34" t="s">
        <v>1220</v>
      </c>
      <c r="B60" s="34" t="s">
        <v>1221</v>
      </c>
      <c r="C60" s="34" t="s">
        <v>1222</v>
      </c>
      <c r="D60" s="35">
        <v>6407733</v>
      </c>
      <c r="E60" s="34" t="s">
        <v>1243</v>
      </c>
      <c r="F60" s="34" t="s">
        <v>477</v>
      </c>
      <c r="G60" s="34" t="s">
        <v>1224</v>
      </c>
      <c r="H60" s="36">
        <v>43863</v>
      </c>
      <c r="I60" s="36">
        <v>43893</v>
      </c>
      <c r="J60" s="36">
        <v>43868</v>
      </c>
      <c r="K60" s="36">
        <v>43871</v>
      </c>
      <c r="L60" s="34" t="s">
        <v>1244</v>
      </c>
      <c r="M60" s="34" t="s">
        <v>1245</v>
      </c>
      <c r="N60" s="34" t="s">
        <v>1228</v>
      </c>
      <c r="O60" s="34" t="s">
        <v>1231</v>
      </c>
      <c r="P60" s="34" t="s">
        <v>1344</v>
      </c>
      <c r="Q60" s="34" t="s">
        <v>102</v>
      </c>
      <c r="R60" s="34" t="s">
        <v>1228</v>
      </c>
      <c r="S60" s="34" t="s">
        <v>1345</v>
      </c>
      <c r="T60" s="37">
        <v>27523</v>
      </c>
      <c r="U60" s="35">
        <v>104</v>
      </c>
      <c r="V60" s="37">
        <v>20379</v>
      </c>
      <c r="W60" s="34" t="s">
        <v>1346</v>
      </c>
      <c r="X60" s="35">
        <v>10131913</v>
      </c>
    </row>
    <row r="61" spans="1:24" ht="15.75" customHeight="1" x14ac:dyDescent="0.25">
      <c r="A61" s="34" t="s">
        <v>1220</v>
      </c>
      <c r="B61" s="34" t="s">
        <v>1221</v>
      </c>
      <c r="C61" s="34" t="s">
        <v>1222</v>
      </c>
      <c r="D61" s="35">
        <v>6416376</v>
      </c>
      <c r="E61" s="34" t="s">
        <v>1243</v>
      </c>
      <c r="F61" s="34" t="s">
        <v>477</v>
      </c>
      <c r="G61" s="34" t="s">
        <v>1224</v>
      </c>
      <c r="H61" s="36">
        <v>43871</v>
      </c>
      <c r="I61" s="36">
        <v>43901</v>
      </c>
      <c r="J61" s="36">
        <v>44000</v>
      </c>
      <c r="K61" s="36"/>
      <c r="L61" s="34" t="s">
        <v>1244</v>
      </c>
      <c r="M61" s="34" t="s">
        <v>1245</v>
      </c>
      <c r="N61" s="34" t="s">
        <v>1311</v>
      </c>
      <c r="O61" s="34" t="s">
        <v>1312</v>
      </c>
      <c r="P61" s="34" t="s">
        <v>1353</v>
      </c>
      <c r="Q61" s="34" t="s">
        <v>117</v>
      </c>
      <c r="R61" s="34" t="s">
        <v>1228</v>
      </c>
      <c r="S61" s="34" t="s">
        <v>1354</v>
      </c>
      <c r="T61" s="37">
        <v>27523</v>
      </c>
      <c r="U61" s="35">
        <v>104</v>
      </c>
      <c r="V61" s="37">
        <v>27523</v>
      </c>
      <c r="W61" s="34" t="s">
        <v>1355</v>
      </c>
      <c r="X61" s="35">
        <v>10327369</v>
      </c>
    </row>
    <row r="62" spans="1:24" ht="15.75" hidden="1" customHeight="1" x14ac:dyDescent="0.25">
      <c r="A62" s="34" t="s">
        <v>1220</v>
      </c>
      <c r="B62" s="34" t="s">
        <v>1221</v>
      </c>
      <c r="C62" s="34" t="s">
        <v>1222</v>
      </c>
      <c r="D62" s="35">
        <v>6429600</v>
      </c>
      <c r="E62" s="34" t="s">
        <v>1223</v>
      </c>
      <c r="F62" s="34" t="s">
        <v>100</v>
      </c>
      <c r="G62" s="34" t="s">
        <v>1224</v>
      </c>
      <c r="H62" s="36">
        <v>43883</v>
      </c>
      <c r="I62" s="36">
        <v>43913</v>
      </c>
      <c r="J62" s="36">
        <v>43889</v>
      </c>
      <c r="K62" s="36">
        <v>43895</v>
      </c>
      <c r="L62" s="34" t="s">
        <v>1220</v>
      </c>
      <c r="M62" s="34" t="s">
        <v>1225</v>
      </c>
      <c r="N62" s="34" t="s">
        <v>1246</v>
      </c>
      <c r="O62" s="34" t="s">
        <v>1247</v>
      </c>
      <c r="P62" s="34" t="s">
        <v>1356</v>
      </c>
      <c r="Q62" s="34" t="s">
        <v>102</v>
      </c>
      <c r="R62" s="34" t="s">
        <v>1228</v>
      </c>
      <c r="S62" s="34" t="s">
        <v>1357</v>
      </c>
      <c r="T62" s="37">
        <v>325119</v>
      </c>
      <c r="U62" s="35">
        <v>80</v>
      </c>
      <c r="V62" s="37">
        <v>325119</v>
      </c>
      <c r="W62" s="34" t="s">
        <v>1358</v>
      </c>
      <c r="X62" s="35">
        <v>10330077</v>
      </c>
    </row>
    <row r="63" spans="1:24" ht="15.75" hidden="1" customHeight="1" x14ac:dyDescent="0.25">
      <c r="A63" s="34" t="s">
        <v>1220</v>
      </c>
      <c r="B63" s="34" t="s">
        <v>1221</v>
      </c>
      <c r="C63" s="34" t="s">
        <v>1222</v>
      </c>
      <c r="D63" s="35">
        <v>6429791</v>
      </c>
      <c r="E63" s="34" t="s">
        <v>1223</v>
      </c>
      <c r="F63" s="34" t="s">
        <v>100</v>
      </c>
      <c r="G63" s="34" t="s">
        <v>1224</v>
      </c>
      <c r="H63" s="36">
        <v>43883</v>
      </c>
      <c r="I63" s="36">
        <v>43913</v>
      </c>
      <c r="J63" s="36">
        <v>43889</v>
      </c>
      <c r="K63" s="36">
        <v>43895</v>
      </c>
      <c r="L63" s="34" t="s">
        <v>1220</v>
      </c>
      <c r="M63" s="34" t="s">
        <v>1225</v>
      </c>
      <c r="N63" s="34" t="s">
        <v>1228</v>
      </c>
      <c r="O63" s="34" t="s">
        <v>1231</v>
      </c>
      <c r="P63" s="34" t="s">
        <v>1359</v>
      </c>
      <c r="Q63" s="34" t="s">
        <v>1360</v>
      </c>
      <c r="R63" s="34" t="s">
        <v>1228</v>
      </c>
      <c r="S63" s="34" t="s">
        <v>1361</v>
      </c>
      <c r="T63" s="37">
        <v>317975</v>
      </c>
      <c r="U63" s="35">
        <v>80</v>
      </c>
      <c r="V63" s="37">
        <v>317975</v>
      </c>
      <c r="W63" s="34" t="s">
        <v>1362</v>
      </c>
      <c r="X63" s="35">
        <v>10329893</v>
      </c>
    </row>
    <row r="64" spans="1:24" ht="15.75" hidden="1" customHeight="1" x14ac:dyDescent="0.25">
      <c r="A64" s="34" t="s">
        <v>1220</v>
      </c>
      <c r="B64" s="34" t="s">
        <v>1221</v>
      </c>
      <c r="C64" s="34" t="s">
        <v>1222</v>
      </c>
      <c r="D64" s="35">
        <v>6429909</v>
      </c>
      <c r="E64" s="34" t="s">
        <v>1223</v>
      </c>
      <c r="F64" s="34" t="s">
        <v>100</v>
      </c>
      <c r="G64" s="34" t="s">
        <v>1224</v>
      </c>
      <c r="H64" s="36">
        <v>43884</v>
      </c>
      <c r="I64" s="36">
        <v>43914</v>
      </c>
      <c r="J64" s="36">
        <v>43889</v>
      </c>
      <c r="K64" s="36">
        <v>43895</v>
      </c>
      <c r="L64" s="34" t="s">
        <v>1220</v>
      </c>
      <c r="M64" s="34" t="s">
        <v>1225</v>
      </c>
      <c r="N64" s="34" t="s">
        <v>1228</v>
      </c>
      <c r="O64" s="34" t="s">
        <v>1231</v>
      </c>
      <c r="P64" s="34" t="s">
        <v>134</v>
      </c>
      <c r="Q64" s="34" t="s">
        <v>1360</v>
      </c>
      <c r="R64" s="34" t="s">
        <v>1228</v>
      </c>
      <c r="S64" s="34" t="s">
        <v>1363</v>
      </c>
      <c r="T64" s="37">
        <v>929782</v>
      </c>
      <c r="U64" s="35">
        <v>80</v>
      </c>
      <c r="V64" s="37">
        <v>929782</v>
      </c>
      <c r="W64" s="34" t="s">
        <v>1363</v>
      </c>
      <c r="X64" s="35">
        <v>1004320</v>
      </c>
    </row>
    <row r="65" spans="1:24" ht="15.75" hidden="1" customHeight="1" x14ac:dyDescent="0.25">
      <c r="A65" s="34" t="s">
        <v>1220</v>
      </c>
      <c r="B65" s="34" t="s">
        <v>1221</v>
      </c>
      <c r="C65" s="34" t="s">
        <v>1222</v>
      </c>
      <c r="D65" s="35">
        <v>6430067</v>
      </c>
      <c r="E65" s="34" t="s">
        <v>1223</v>
      </c>
      <c r="F65" s="34" t="s">
        <v>100</v>
      </c>
      <c r="G65" s="34" t="s">
        <v>1224</v>
      </c>
      <c r="H65" s="36">
        <v>43884</v>
      </c>
      <c r="I65" s="36">
        <v>43914</v>
      </c>
      <c r="J65" s="36">
        <v>43889</v>
      </c>
      <c r="K65" s="36">
        <v>43895</v>
      </c>
      <c r="L65" s="34" t="s">
        <v>1220</v>
      </c>
      <c r="M65" s="34" t="s">
        <v>1225</v>
      </c>
      <c r="N65" s="34" t="s">
        <v>1228</v>
      </c>
      <c r="O65" s="34" t="s">
        <v>1231</v>
      </c>
      <c r="P65" s="34" t="s">
        <v>1364</v>
      </c>
      <c r="Q65" s="34" t="s">
        <v>102</v>
      </c>
      <c r="R65" s="34" t="s">
        <v>1228</v>
      </c>
      <c r="S65" s="34" t="s">
        <v>1365</v>
      </c>
      <c r="T65" s="37">
        <v>30923</v>
      </c>
      <c r="U65" s="35">
        <v>80</v>
      </c>
      <c r="V65" s="37">
        <v>30923</v>
      </c>
      <c r="W65" s="34" t="s">
        <v>1365</v>
      </c>
      <c r="X65" s="35">
        <v>710921</v>
      </c>
    </row>
    <row r="66" spans="1:24" ht="15.75" hidden="1" customHeight="1" x14ac:dyDescent="0.25">
      <c r="A66" s="34" t="s">
        <v>1220</v>
      </c>
      <c r="B66" s="34" t="s">
        <v>1221</v>
      </c>
      <c r="C66" s="34" t="s">
        <v>1222</v>
      </c>
      <c r="D66" s="35">
        <v>6437173</v>
      </c>
      <c r="E66" s="34" t="s">
        <v>1223</v>
      </c>
      <c r="F66" s="34" t="s">
        <v>100</v>
      </c>
      <c r="G66" s="34" t="s">
        <v>1224</v>
      </c>
      <c r="H66" s="36">
        <v>43890</v>
      </c>
      <c r="I66" s="36">
        <v>43920</v>
      </c>
      <c r="J66" s="36">
        <v>43894</v>
      </c>
      <c r="K66" s="36">
        <v>43899</v>
      </c>
      <c r="L66" s="34" t="s">
        <v>1220</v>
      </c>
      <c r="M66" s="34" t="s">
        <v>1225</v>
      </c>
      <c r="N66" s="34" t="s">
        <v>1228</v>
      </c>
      <c r="O66" s="34" t="s">
        <v>1231</v>
      </c>
      <c r="P66" s="34" t="s">
        <v>108</v>
      </c>
      <c r="Q66" s="34" t="s">
        <v>102</v>
      </c>
      <c r="R66" s="34" t="s">
        <v>1228</v>
      </c>
      <c r="S66" s="34" t="s">
        <v>1366</v>
      </c>
      <c r="T66" s="37">
        <v>59488</v>
      </c>
      <c r="U66" s="35">
        <v>76</v>
      </c>
      <c r="V66" s="37">
        <v>59488</v>
      </c>
      <c r="W66" s="34" t="s">
        <v>1366</v>
      </c>
      <c r="X66" s="35">
        <v>1761350</v>
      </c>
    </row>
    <row r="67" spans="1:24" ht="15.75" hidden="1" customHeight="1" x14ac:dyDescent="0.25">
      <c r="A67" s="34" t="s">
        <v>1220</v>
      </c>
      <c r="B67" s="34" t="s">
        <v>1221</v>
      </c>
      <c r="C67" s="34" t="s">
        <v>1222</v>
      </c>
      <c r="D67" s="35">
        <v>6439131</v>
      </c>
      <c r="E67" s="34" t="s">
        <v>1223</v>
      </c>
      <c r="F67" s="34" t="s">
        <v>100</v>
      </c>
      <c r="G67" s="34" t="s">
        <v>1224</v>
      </c>
      <c r="H67" s="36">
        <v>43892</v>
      </c>
      <c r="I67" s="36">
        <v>43922</v>
      </c>
      <c r="J67" s="36">
        <v>43894</v>
      </c>
      <c r="K67" s="36">
        <v>43899</v>
      </c>
      <c r="L67" s="34" t="s">
        <v>1220</v>
      </c>
      <c r="M67" s="34" t="s">
        <v>1225</v>
      </c>
      <c r="N67" s="34" t="s">
        <v>1226</v>
      </c>
      <c r="O67" s="34" t="s">
        <v>1227</v>
      </c>
      <c r="P67" s="34" t="s">
        <v>1367</v>
      </c>
      <c r="Q67" s="34" t="s">
        <v>102</v>
      </c>
      <c r="R67" s="34" t="s">
        <v>1228</v>
      </c>
      <c r="S67" s="34" t="s">
        <v>1368</v>
      </c>
      <c r="T67" s="37">
        <v>32637</v>
      </c>
      <c r="U67" s="35">
        <v>76</v>
      </c>
      <c r="V67" s="37">
        <v>32637</v>
      </c>
      <c r="W67" s="34" t="s">
        <v>1369</v>
      </c>
      <c r="X67" s="35">
        <v>10332066</v>
      </c>
    </row>
    <row r="68" spans="1:24" ht="15.75" hidden="1" customHeight="1" x14ac:dyDescent="0.25">
      <c r="A68" s="34" t="s">
        <v>1220</v>
      </c>
      <c r="B68" s="34" t="s">
        <v>1221</v>
      </c>
      <c r="C68" s="34" t="s">
        <v>1222</v>
      </c>
      <c r="D68" s="35">
        <v>6440819</v>
      </c>
      <c r="E68" s="34" t="s">
        <v>1223</v>
      </c>
      <c r="F68" s="34" t="s">
        <v>100</v>
      </c>
      <c r="G68" s="34" t="s">
        <v>1224</v>
      </c>
      <c r="H68" s="36">
        <v>43894</v>
      </c>
      <c r="I68" s="36">
        <v>43924</v>
      </c>
      <c r="J68" s="36">
        <v>43899</v>
      </c>
      <c r="K68" s="36">
        <v>43928</v>
      </c>
      <c r="L68" s="34" t="s">
        <v>1220</v>
      </c>
      <c r="M68" s="34" t="s">
        <v>1225</v>
      </c>
      <c r="N68" s="34" t="s">
        <v>1228</v>
      </c>
      <c r="O68" s="34" t="s">
        <v>1231</v>
      </c>
      <c r="P68" s="34" t="s">
        <v>1370</v>
      </c>
      <c r="Q68" s="34" t="s">
        <v>102</v>
      </c>
      <c r="R68" s="34" t="s">
        <v>1228</v>
      </c>
      <c r="S68" s="34" t="s">
        <v>1371</v>
      </c>
      <c r="T68" s="37">
        <v>346219</v>
      </c>
      <c r="U68" s="35">
        <v>47</v>
      </c>
      <c r="V68" s="37">
        <v>346219</v>
      </c>
      <c r="W68" s="34" t="s">
        <v>1372</v>
      </c>
      <c r="X68" s="35">
        <v>10331969</v>
      </c>
    </row>
    <row r="69" spans="1:24" ht="15.75" hidden="1" customHeight="1" x14ac:dyDescent="0.25">
      <c r="A69" s="34" t="s">
        <v>1220</v>
      </c>
      <c r="B69" s="34" t="s">
        <v>1221</v>
      </c>
      <c r="C69" s="34" t="s">
        <v>1222</v>
      </c>
      <c r="D69" s="35">
        <v>6445083</v>
      </c>
      <c r="E69" s="34" t="s">
        <v>1223</v>
      </c>
      <c r="F69" s="34" t="s">
        <v>100</v>
      </c>
      <c r="G69" s="34" t="s">
        <v>1224</v>
      </c>
      <c r="H69" s="36">
        <v>43897</v>
      </c>
      <c r="I69" s="36">
        <v>43927</v>
      </c>
      <c r="J69" s="36">
        <v>43899</v>
      </c>
      <c r="K69" s="36">
        <v>43928</v>
      </c>
      <c r="L69" s="34" t="s">
        <v>1220</v>
      </c>
      <c r="M69" s="34" t="s">
        <v>1225</v>
      </c>
      <c r="N69" s="34" t="s">
        <v>1226</v>
      </c>
      <c r="O69" s="34" t="s">
        <v>1227</v>
      </c>
      <c r="P69" s="34" t="s">
        <v>1367</v>
      </c>
      <c r="Q69" s="34" t="s">
        <v>102</v>
      </c>
      <c r="R69" s="34" t="s">
        <v>1228</v>
      </c>
      <c r="S69" s="34" t="s">
        <v>1368</v>
      </c>
      <c r="T69" s="37">
        <v>59313</v>
      </c>
      <c r="U69" s="35">
        <v>47</v>
      </c>
      <c r="V69" s="37">
        <v>59313</v>
      </c>
      <c r="W69" s="34" t="s">
        <v>1369</v>
      </c>
      <c r="X69" s="35">
        <v>10332066</v>
      </c>
    </row>
    <row r="70" spans="1:24" ht="15.75" hidden="1" customHeight="1" x14ac:dyDescent="0.25">
      <c r="A70" s="34" t="s">
        <v>1220</v>
      </c>
      <c r="B70" s="34" t="s">
        <v>1221</v>
      </c>
      <c r="C70" s="34" t="s">
        <v>1222</v>
      </c>
      <c r="D70" s="35">
        <v>6445557</v>
      </c>
      <c r="E70" s="34" t="s">
        <v>1243</v>
      </c>
      <c r="F70" s="34" t="s">
        <v>477</v>
      </c>
      <c r="G70" s="34" t="s">
        <v>1224</v>
      </c>
      <c r="H70" s="36">
        <v>43898</v>
      </c>
      <c r="I70" s="36">
        <v>43928</v>
      </c>
      <c r="J70" s="36">
        <v>43909</v>
      </c>
      <c r="K70" s="36">
        <v>43928</v>
      </c>
      <c r="L70" s="34" t="s">
        <v>1244</v>
      </c>
      <c r="M70" s="34" t="s">
        <v>1245</v>
      </c>
      <c r="N70" s="34" t="s">
        <v>1228</v>
      </c>
      <c r="O70" s="34" t="s">
        <v>1231</v>
      </c>
      <c r="P70" s="34" t="s">
        <v>1373</v>
      </c>
      <c r="Q70" s="34" t="s">
        <v>102</v>
      </c>
      <c r="R70" s="34" t="s">
        <v>1228</v>
      </c>
      <c r="S70" s="34" t="s">
        <v>1374</v>
      </c>
      <c r="T70" s="37">
        <v>27523</v>
      </c>
      <c r="U70" s="35">
        <v>47</v>
      </c>
      <c r="V70" s="37">
        <v>27523</v>
      </c>
      <c r="W70" s="34" t="s">
        <v>1375</v>
      </c>
      <c r="X70" s="35">
        <v>1742762</v>
      </c>
    </row>
    <row r="71" spans="1:24" ht="15.75" hidden="1" customHeight="1" x14ac:dyDescent="0.25">
      <c r="A71" s="34" t="s">
        <v>1220</v>
      </c>
      <c r="B71" s="34" t="s">
        <v>1221</v>
      </c>
      <c r="C71" s="34" t="s">
        <v>1222</v>
      </c>
      <c r="D71" s="35">
        <v>6447182</v>
      </c>
      <c r="E71" s="34" t="s">
        <v>1223</v>
      </c>
      <c r="F71" s="34" t="s">
        <v>100</v>
      </c>
      <c r="G71" s="34" t="s">
        <v>1224</v>
      </c>
      <c r="H71" s="36">
        <v>43900</v>
      </c>
      <c r="I71" s="36">
        <v>43930</v>
      </c>
      <c r="J71" s="36">
        <v>43902</v>
      </c>
      <c r="K71" s="36">
        <v>43928</v>
      </c>
      <c r="L71" s="34" t="s">
        <v>1220</v>
      </c>
      <c r="M71" s="34" t="s">
        <v>1225</v>
      </c>
      <c r="N71" s="34" t="s">
        <v>1228</v>
      </c>
      <c r="O71" s="34" t="s">
        <v>1231</v>
      </c>
      <c r="P71" s="34" t="s">
        <v>1376</v>
      </c>
      <c r="Q71" s="34" t="s">
        <v>102</v>
      </c>
      <c r="R71" s="34" t="s">
        <v>1228</v>
      </c>
      <c r="S71" s="34" t="s">
        <v>1377</v>
      </c>
      <c r="T71" s="37">
        <v>59893</v>
      </c>
      <c r="U71" s="35">
        <v>47</v>
      </c>
      <c r="V71" s="37">
        <v>59893</v>
      </c>
      <c r="W71" s="34" t="s">
        <v>1377</v>
      </c>
      <c r="X71" s="35">
        <v>10330029</v>
      </c>
    </row>
    <row r="72" spans="1:24" ht="15.75" hidden="1" customHeight="1" x14ac:dyDescent="0.25">
      <c r="A72" s="34" t="s">
        <v>1220</v>
      </c>
      <c r="B72" s="34" t="s">
        <v>1221</v>
      </c>
      <c r="C72" s="34" t="s">
        <v>1222</v>
      </c>
      <c r="D72" s="35">
        <v>6447190</v>
      </c>
      <c r="E72" s="34" t="s">
        <v>1223</v>
      </c>
      <c r="F72" s="34" t="s">
        <v>100</v>
      </c>
      <c r="G72" s="34" t="s">
        <v>1224</v>
      </c>
      <c r="H72" s="36">
        <v>43900</v>
      </c>
      <c r="I72" s="36">
        <v>43930</v>
      </c>
      <c r="J72" s="36">
        <v>43902</v>
      </c>
      <c r="K72" s="36">
        <v>43928</v>
      </c>
      <c r="L72" s="34" t="s">
        <v>1220</v>
      </c>
      <c r="M72" s="34" t="s">
        <v>1225</v>
      </c>
      <c r="N72" s="34" t="s">
        <v>1228</v>
      </c>
      <c r="O72" s="34" t="s">
        <v>1231</v>
      </c>
      <c r="P72" s="34" t="s">
        <v>1378</v>
      </c>
      <c r="Q72" s="34" t="s">
        <v>102</v>
      </c>
      <c r="R72" s="34" t="s">
        <v>1228</v>
      </c>
      <c r="S72" s="34" t="s">
        <v>1379</v>
      </c>
      <c r="T72" s="37">
        <v>242150</v>
      </c>
      <c r="U72" s="35">
        <v>47</v>
      </c>
      <c r="V72" s="37">
        <v>242150</v>
      </c>
      <c r="W72" s="34" t="s">
        <v>1380</v>
      </c>
      <c r="X72" s="35">
        <v>10058289</v>
      </c>
    </row>
    <row r="73" spans="1:24" ht="15.75" hidden="1" customHeight="1" x14ac:dyDescent="0.25">
      <c r="A73" s="34" t="s">
        <v>1220</v>
      </c>
      <c r="B73" s="34" t="s">
        <v>1221</v>
      </c>
      <c r="C73" s="34" t="s">
        <v>1222</v>
      </c>
      <c r="D73" s="35">
        <v>6450220</v>
      </c>
      <c r="E73" s="34" t="s">
        <v>1223</v>
      </c>
      <c r="F73" s="34" t="s">
        <v>100</v>
      </c>
      <c r="G73" s="34" t="s">
        <v>1224</v>
      </c>
      <c r="H73" s="36">
        <v>43901</v>
      </c>
      <c r="I73" s="36">
        <v>43931</v>
      </c>
      <c r="J73" s="36">
        <v>43903</v>
      </c>
      <c r="K73" s="36">
        <v>43928</v>
      </c>
      <c r="L73" s="34" t="s">
        <v>1220</v>
      </c>
      <c r="M73" s="34" t="s">
        <v>1225</v>
      </c>
      <c r="N73" s="34" t="s">
        <v>1228</v>
      </c>
      <c r="O73" s="34" t="s">
        <v>1231</v>
      </c>
      <c r="P73" s="34" t="s">
        <v>118</v>
      </c>
      <c r="Q73" s="34" t="s">
        <v>102</v>
      </c>
      <c r="R73" s="34" t="s">
        <v>1228</v>
      </c>
      <c r="S73" s="34" t="s">
        <v>1240</v>
      </c>
      <c r="T73" s="37">
        <v>85923</v>
      </c>
      <c r="U73" s="35">
        <v>47</v>
      </c>
      <c r="V73" s="37">
        <v>85923</v>
      </c>
      <c r="W73" s="34" t="s">
        <v>1240</v>
      </c>
      <c r="X73" s="35">
        <v>1771543</v>
      </c>
    </row>
    <row r="74" spans="1:24" ht="15.75" hidden="1" customHeight="1" x14ac:dyDescent="0.25">
      <c r="A74" s="34" t="s">
        <v>1220</v>
      </c>
      <c r="B74" s="34" t="s">
        <v>1221</v>
      </c>
      <c r="C74" s="34" t="s">
        <v>1222</v>
      </c>
      <c r="D74" s="35">
        <v>6452978</v>
      </c>
      <c r="E74" s="34" t="s">
        <v>1243</v>
      </c>
      <c r="F74" s="34" t="s">
        <v>477</v>
      </c>
      <c r="G74" s="34" t="s">
        <v>1224</v>
      </c>
      <c r="H74" s="36">
        <v>43904</v>
      </c>
      <c r="I74" s="36">
        <v>43934</v>
      </c>
      <c r="J74" s="36">
        <v>43909</v>
      </c>
      <c r="K74" s="36">
        <v>43928</v>
      </c>
      <c r="L74" s="34" t="s">
        <v>1244</v>
      </c>
      <c r="M74" s="34" t="s">
        <v>1245</v>
      </c>
      <c r="N74" s="34" t="s">
        <v>1246</v>
      </c>
      <c r="O74" s="34" t="s">
        <v>1247</v>
      </c>
      <c r="P74" s="34" t="s">
        <v>1381</v>
      </c>
      <c r="Q74" s="34" t="s">
        <v>102</v>
      </c>
      <c r="R74" s="34" t="s">
        <v>1228</v>
      </c>
      <c r="S74" s="34" t="s">
        <v>1382</v>
      </c>
      <c r="T74" s="37">
        <v>46953</v>
      </c>
      <c r="U74" s="35">
        <v>47</v>
      </c>
      <c r="V74" s="37">
        <v>46953</v>
      </c>
      <c r="W74" s="34" t="s">
        <v>1383</v>
      </c>
      <c r="X74" s="35">
        <v>10314741</v>
      </c>
    </row>
    <row r="75" spans="1:24" ht="15.75" hidden="1" customHeight="1" x14ac:dyDescent="0.25">
      <c r="A75" s="34" t="s">
        <v>1220</v>
      </c>
      <c r="B75" s="34" t="s">
        <v>1221</v>
      </c>
      <c r="C75" s="34" t="s">
        <v>1222</v>
      </c>
      <c r="D75" s="35">
        <v>6454808</v>
      </c>
      <c r="E75" s="34" t="s">
        <v>1223</v>
      </c>
      <c r="F75" s="34" t="s">
        <v>100</v>
      </c>
      <c r="G75" s="34" t="s">
        <v>1224</v>
      </c>
      <c r="H75" s="36">
        <v>43906</v>
      </c>
      <c r="I75" s="36">
        <v>43936</v>
      </c>
      <c r="J75" s="36">
        <v>43909</v>
      </c>
      <c r="K75" s="36">
        <v>43928</v>
      </c>
      <c r="L75" s="34" t="s">
        <v>1220</v>
      </c>
      <c r="M75" s="34" t="s">
        <v>1225</v>
      </c>
      <c r="N75" s="34" t="s">
        <v>1228</v>
      </c>
      <c r="O75" s="34" t="s">
        <v>1231</v>
      </c>
      <c r="P75" s="34" t="s">
        <v>1384</v>
      </c>
      <c r="Q75" s="34" t="s">
        <v>102</v>
      </c>
      <c r="R75" s="34" t="s">
        <v>1228</v>
      </c>
      <c r="S75" s="34" t="s">
        <v>1385</v>
      </c>
      <c r="T75" s="37">
        <v>199492</v>
      </c>
      <c r="U75" s="35">
        <v>47</v>
      </c>
      <c r="V75" s="37">
        <v>199492</v>
      </c>
      <c r="W75" s="34" t="s">
        <v>1386</v>
      </c>
      <c r="X75" s="35">
        <v>10308607</v>
      </c>
    </row>
    <row r="76" spans="1:24" ht="15.75" hidden="1" customHeight="1" x14ac:dyDescent="0.25">
      <c r="A76" s="34" t="s">
        <v>1220</v>
      </c>
      <c r="B76" s="34" t="s">
        <v>1221</v>
      </c>
      <c r="C76" s="34" t="s">
        <v>1222</v>
      </c>
      <c r="D76" s="35">
        <v>6457379</v>
      </c>
      <c r="E76" s="34" t="s">
        <v>1243</v>
      </c>
      <c r="F76" s="34" t="s">
        <v>477</v>
      </c>
      <c r="G76" s="34" t="s">
        <v>1224</v>
      </c>
      <c r="H76" s="36">
        <v>43909</v>
      </c>
      <c r="I76" s="36">
        <v>43939</v>
      </c>
      <c r="J76" s="36">
        <v>43924</v>
      </c>
      <c r="K76" s="36">
        <v>43952</v>
      </c>
      <c r="L76" s="34" t="s">
        <v>1244</v>
      </c>
      <c r="M76" s="34" t="s">
        <v>1245</v>
      </c>
      <c r="N76" s="34" t="s">
        <v>1226</v>
      </c>
      <c r="O76" s="34" t="s">
        <v>1227</v>
      </c>
      <c r="P76" s="34" t="s">
        <v>1344</v>
      </c>
      <c r="Q76" s="34" t="s">
        <v>102</v>
      </c>
      <c r="R76" s="34" t="s">
        <v>1228</v>
      </c>
      <c r="S76" s="34" t="s">
        <v>1345</v>
      </c>
      <c r="T76" s="37">
        <v>30923</v>
      </c>
      <c r="U76" s="35">
        <v>23</v>
      </c>
      <c r="V76" s="37">
        <v>30923</v>
      </c>
      <c r="W76" s="34" t="s">
        <v>1346</v>
      </c>
      <c r="X76" s="35">
        <v>10131913</v>
      </c>
    </row>
    <row r="77" spans="1:24" ht="15.75" hidden="1" customHeight="1" x14ac:dyDescent="0.25">
      <c r="A77" s="34" t="s">
        <v>1220</v>
      </c>
      <c r="B77" s="34" t="s">
        <v>1221</v>
      </c>
      <c r="C77" s="34" t="s">
        <v>1222</v>
      </c>
      <c r="D77" s="35">
        <v>6458495</v>
      </c>
      <c r="E77" s="34" t="s">
        <v>1223</v>
      </c>
      <c r="F77" s="34" t="s">
        <v>100</v>
      </c>
      <c r="G77" s="34" t="s">
        <v>1224</v>
      </c>
      <c r="H77" s="36">
        <v>43910</v>
      </c>
      <c r="I77" s="36">
        <v>43940</v>
      </c>
      <c r="J77" s="36">
        <v>43914</v>
      </c>
      <c r="K77" s="36">
        <v>43928</v>
      </c>
      <c r="L77" s="34" t="s">
        <v>1220</v>
      </c>
      <c r="M77" s="34" t="s">
        <v>1225</v>
      </c>
      <c r="N77" s="34" t="s">
        <v>1246</v>
      </c>
      <c r="O77" s="34" t="s">
        <v>1247</v>
      </c>
      <c r="P77" s="34" t="s">
        <v>1387</v>
      </c>
      <c r="Q77" s="34" t="s">
        <v>102</v>
      </c>
      <c r="R77" s="34" t="s">
        <v>1228</v>
      </c>
      <c r="S77" s="34" t="s">
        <v>1388</v>
      </c>
      <c r="T77" s="37">
        <v>30923</v>
      </c>
      <c r="U77" s="35">
        <v>47</v>
      </c>
      <c r="V77" s="37">
        <v>30923</v>
      </c>
      <c r="W77" s="34" t="s">
        <v>1389</v>
      </c>
      <c r="X77" s="35">
        <v>10332975</v>
      </c>
    </row>
    <row r="78" spans="1:24" ht="15.75" hidden="1" customHeight="1" x14ac:dyDescent="0.25">
      <c r="A78" s="34" t="s">
        <v>1220</v>
      </c>
      <c r="B78" s="34" t="s">
        <v>1221</v>
      </c>
      <c r="C78" s="34" t="s">
        <v>1222</v>
      </c>
      <c r="D78" s="35">
        <v>6458849</v>
      </c>
      <c r="E78" s="34" t="s">
        <v>1223</v>
      </c>
      <c r="F78" s="34" t="s">
        <v>100</v>
      </c>
      <c r="G78" s="34" t="s">
        <v>1224</v>
      </c>
      <c r="H78" s="36">
        <v>43910</v>
      </c>
      <c r="I78" s="36">
        <v>43940</v>
      </c>
      <c r="J78" s="36">
        <v>43914</v>
      </c>
      <c r="K78" s="36">
        <v>43928</v>
      </c>
      <c r="L78" s="34" t="s">
        <v>1220</v>
      </c>
      <c r="M78" s="34" t="s">
        <v>1225</v>
      </c>
      <c r="N78" s="34" t="s">
        <v>1228</v>
      </c>
      <c r="O78" s="34" t="s">
        <v>1231</v>
      </c>
      <c r="P78" s="34" t="s">
        <v>1390</v>
      </c>
      <c r="Q78" s="34" t="s">
        <v>102</v>
      </c>
      <c r="R78" s="34" t="s">
        <v>1228</v>
      </c>
      <c r="S78" s="34" t="s">
        <v>1391</v>
      </c>
      <c r="T78" s="37">
        <v>460187</v>
      </c>
      <c r="U78" s="35">
        <v>47</v>
      </c>
      <c r="V78" s="37">
        <v>460187</v>
      </c>
      <c r="W78" s="34" t="s">
        <v>1391</v>
      </c>
      <c r="X78" s="35">
        <v>10334738</v>
      </c>
    </row>
    <row r="79" spans="1:24" ht="15.75" hidden="1" customHeight="1" x14ac:dyDescent="0.25">
      <c r="A79" s="34" t="s">
        <v>1220</v>
      </c>
      <c r="B79" s="34" t="s">
        <v>1221</v>
      </c>
      <c r="C79" s="34" t="s">
        <v>1222</v>
      </c>
      <c r="D79" s="35">
        <v>6459585</v>
      </c>
      <c r="E79" s="34" t="s">
        <v>1223</v>
      </c>
      <c r="F79" s="34" t="s">
        <v>100</v>
      </c>
      <c r="G79" s="34" t="s">
        <v>1224</v>
      </c>
      <c r="H79" s="36">
        <v>43913</v>
      </c>
      <c r="I79" s="36">
        <v>43943</v>
      </c>
      <c r="J79" s="36">
        <v>43934</v>
      </c>
      <c r="K79" s="36">
        <v>43952</v>
      </c>
      <c r="L79" s="34" t="s">
        <v>1220</v>
      </c>
      <c r="M79" s="34" t="s">
        <v>1225</v>
      </c>
      <c r="N79" s="34" t="s">
        <v>1228</v>
      </c>
      <c r="O79" s="34" t="s">
        <v>1231</v>
      </c>
      <c r="P79" s="34" t="s">
        <v>1392</v>
      </c>
      <c r="Q79" s="34" t="s">
        <v>102</v>
      </c>
      <c r="R79" s="34" t="s">
        <v>1228</v>
      </c>
      <c r="S79" s="34" t="s">
        <v>1393</v>
      </c>
      <c r="T79" s="37">
        <v>30923</v>
      </c>
      <c r="U79" s="35">
        <v>23</v>
      </c>
      <c r="V79" s="37">
        <v>30923</v>
      </c>
      <c r="W79" s="34" t="s">
        <v>1394</v>
      </c>
      <c r="X79" s="35">
        <v>10335155</v>
      </c>
    </row>
    <row r="80" spans="1:24" ht="15.75" hidden="1" customHeight="1" x14ac:dyDescent="0.25">
      <c r="A80" s="34" t="s">
        <v>1220</v>
      </c>
      <c r="B80" s="34" t="s">
        <v>1221</v>
      </c>
      <c r="C80" s="34" t="s">
        <v>1222</v>
      </c>
      <c r="D80" s="35">
        <v>6461934</v>
      </c>
      <c r="E80" s="34" t="s">
        <v>1223</v>
      </c>
      <c r="F80" s="34" t="s">
        <v>100</v>
      </c>
      <c r="G80" s="34" t="s">
        <v>1224</v>
      </c>
      <c r="H80" s="36">
        <v>43918</v>
      </c>
      <c r="I80" s="36">
        <v>43948</v>
      </c>
      <c r="J80" s="36">
        <v>43920</v>
      </c>
      <c r="K80" s="36">
        <v>43928</v>
      </c>
      <c r="L80" s="34" t="s">
        <v>1220</v>
      </c>
      <c r="M80" s="34" t="s">
        <v>1225</v>
      </c>
      <c r="N80" s="34" t="s">
        <v>1228</v>
      </c>
      <c r="O80" s="34" t="s">
        <v>1231</v>
      </c>
      <c r="P80" s="34" t="s">
        <v>1395</v>
      </c>
      <c r="Q80" s="34" t="s">
        <v>102</v>
      </c>
      <c r="R80" s="34" t="s">
        <v>1228</v>
      </c>
      <c r="S80" s="34" t="s">
        <v>1396</v>
      </c>
      <c r="T80" s="37">
        <v>716266</v>
      </c>
      <c r="U80" s="35">
        <v>47</v>
      </c>
      <c r="V80" s="37">
        <v>716266</v>
      </c>
      <c r="W80" s="34" t="s">
        <v>1397</v>
      </c>
      <c r="X80" s="35">
        <v>10304391</v>
      </c>
    </row>
    <row r="81" spans="1:24" ht="15.75" hidden="1" customHeight="1" x14ac:dyDescent="0.25">
      <c r="A81" s="34" t="s">
        <v>1220</v>
      </c>
      <c r="B81" s="34" t="s">
        <v>1221</v>
      </c>
      <c r="C81" s="34" t="s">
        <v>1222</v>
      </c>
      <c r="D81" s="35">
        <v>6463624</v>
      </c>
      <c r="E81" s="34" t="s">
        <v>1223</v>
      </c>
      <c r="F81" s="34" t="s">
        <v>100</v>
      </c>
      <c r="G81" s="34" t="s">
        <v>1224</v>
      </c>
      <c r="H81" s="36">
        <v>43922</v>
      </c>
      <c r="I81" s="36">
        <v>43952</v>
      </c>
      <c r="J81" s="36">
        <v>43945</v>
      </c>
      <c r="K81" s="36">
        <v>43956</v>
      </c>
      <c r="L81" s="34" t="s">
        <v>1220</v>
      </c>
      <c r="M81" s="34" t="s">
        <v>1225</v>
      </c>
      <c r="N81" s="34" t="s">
        <v>1228</v>
      </c>
      <c r="O81" s="34" t="s">
        <v>1231</v>
      </c>
      <c r="P81" s="34" t="s">
        <v>1398</v>
      </c>
      <c r="Q81" s="34" t="s">
        <v>102</v>
      </c>
      <c r="R81" s="34" t="s">
        <v>1228</v>
      </c>
      <c r="S81" s="34" t="s">
        <v>1399</v>
      </c>
      <c r="T81" s="37">
        <v>152670</v>
      </c>
      <c r="U81" s="35">
        <v>19</v>
      </c>
      <c r="V81" s="37">
        <v>152670</v>
      </c>
      <c r="W81" s="34" t="s">
        <v>1399</v>
      </c>
      <c r="X81" s="35">
        <v>10094429</v>
      </c>
    </row>
    <row r="82" spans="1:24" ht="15.75" hidden="1" customHeight="1" x14ac:dyDescent="0.25">
      <c r="A82" s="34" t="s">
        <v>1220</v>
      </c>
      <c r="B82" s="34" t="s">
        <v>1221</v>
      </c>
      <c r="C82" s="34" t="s">
        <v>1222</v>
      </c>
      <c r="D82" s="35">
        <v>6463629</v>
      </c>
      <c r="E82" s="34" t="s">
        <v>1223</v>
      </c>
      <c r="F82" s="34" t="s">
        <v>100</v>
      </c>
      <c r="G82" s="34" t="s">
        <v>1224</v>
      </c>
      <c r="H82" s="36">
        <v>43922</v>
      </c>
      <c r="I82" s="36">
        <v>43952</v>
      </c>
      <c r="J82" s="36">
        <v>43945</v>
      </c>
      <c r="K82" s="36">
        <v>43956</v>
      </c>
      <c r="L82" s="34" t="s">
        <v>1220</v>
      </c>
      <c r="M82" s="34" t="s">
        <v>1225</v>
      </c>
      <c r="N82" s="34" t="s">
        <v>1228</v>
      </c>
      <c r="O82" s="34" t="s">
        <v>1231</v>
      </c>
      <c r="P82" s="34" t="s">
        <v>1400</v>
      </c>
      <c r="Q82" s="34" t="s">
        <v>102</v>
      </c>
      <c r="R82" s="34" t="s">
        <v>1228</v>
      </c>
      <c r="S82" s="34" t="s">
        <v>1401</v>
      </c>
      <c r="T82" s="37">
        <v>30923</v>
      </c>
      <c r="U82" s="35">
        <v>19</v>
      </c>
      <c r="V82" s="37">
        <v>30923</v>
      </c>
      <c r="W82" s="34" t="s">
        <v>1401</v>
      </c>
      <c r="X82" s="35">
        <v>10335558</v>
      </c>
    </row>
    <row r="83" spans="1:24" ht="15.75" hidden="1" customHeight="1" x14ac:dyDescent="0.25">
      <c r="A83" s="34" t="s">
        <v>1220</v>
      </c>
      <c r="B83" s="34" t="s">
        <v>1221</v>
      </c>
      <c r="C83" s="34" t="s">
        <v>1222</v>
      </c>
      <c r="D83" s="35">
        <v>6465124</v>
      </c>
      <c r="E83" s="34" t="s">
        <v>1223</v>
      </c>
      <c r="F83" s="34" t="s">
        <v>100</v>
      </c>
      <c r="G83" s="34" t="s">
        <v>1224</v>
      </c>
      <c r="H83" s="36">
        <v>43927</v>
      </c>
      <c r="I83" s="36">
        <v>43957</v>
      </c>
      <c r="J83" s="36">
        <v>43934</v>
      </c>
      <c r="K83" s="36">
        <v>43952</v>
      </c>
      <c r="L83" s="34" t="s">
        <v>1220</v>
      </c>
      <c r="M83" s="34" t="s">
        <v>1225</v>
      </c>
      <c r="N83" s="34" t="s">
        <v>1228</v>
      </c>
      <c r="O83" s="34" t="s">
        <v>1231</v>
      </c>
      <c r="P83" s="34" t="s">
        <v>1402</v>
      </c>
      <c r="Q83" s="34" t="s">
        <v>102</v>
      </c>
      <c r="R83" s="34" t="s">
        <v>1228</v>
      </c>
      <c r="S83" s="34" t="s">
        <v>1403</v>
      </c>
      <c r="T83" s="37">
        <v>482264</v>
      </c>
      <c r="U83" s="35">
        <v>23</v>
      </c>
      <c r="V83" s="37">
        <v>482264</v>
      </c>
      <c r="W83" s="34" t="s">
        <v>1403</v>
      </c>
      <c r="X83" s="35">
        <v>10250190</v>
      </c>
    </row>
    <row r="84" spans="1:24" ht="15.75" hidden="1" customHeight="1" x14ac:dyDescent="0.25">
      <c r="A84" s="34" t="s">
        <v>1220</v>
      </c>
      <c r="B84" s="34" t="s">
        <v>1221</v>
      </c>
      <c r="C84" s="34" t="s">
        <v>1222</v>
      </c>
      <c r="D84" s="35">
        <v>6465545</v>
      </c>
      <c r="E84" s="34" t="s">
        <v>1223</v>
      </c>
      <c r="F84" s="34" t="s">
        <v>100</v>
      </c>
      <c r="G84" s="34" t="s">
        <v>1224</v>
      </c>
      <c r="H84" s="36">
        <v>43928</v>
      </c>
      <c r="I84" s="36">
        <v>43958</v>
      </c>
      <c r="J84" s="36">
        <v>43934</v>
      </c>
      <c r="K84" s="36">
        <v>43952</v>
      </c>
      <c r="L84" s="34" t="s">
        <v>1220</v>
      </c>
      <c r="M84" s="34" t="s">
        <v>1225</v>
      </c>
      <c r="N84" s="34" t="s">
        <v>1246</v>
      </c>
      <c r="O84" s="34" t="s">
        <v>1247</v>
      </c>
      <c r="P84" s="34" t="s">
        <v>1404</v>
      </c>
      <c r="Q84" s="34" t="s">
        <v>102</v>
      </c>
      <c r="R84" s="34" t="s">
        <v>1228</v>
      </c>
      <c r="S84" s="34" t="s">
        <v>1405</v>
      </c>
      <c r="T84" s="37">
        <v>91766</v>
      </c>
      <c r="U84" s="35">
        <v>23</v>
      </c>
      <c r="V84" s="37">
        <v>91766</v>
      </c>
      <c r="W84" s="34" t="s">
        <v>1406</v>
      </c>
      <c r="X84" s="35">
        <v>10335853</v>
      </c>
    </row>
    <row r="85" spans="1:24" ht="15.75" hidden="1" customHeight="1" x14ac:dyDescent="0.25">
      <c r="A85" s="34" t="s">
        <v>1220</v>
      </c>
      <c r="B85" s="34" t="s">
        <v>1221</v>
      </c>
      <c r="C85" s="34" t="s">
        <v>1222</v>
      </c>
      <c r="D85" s="35">
        <v>6465990</v>
      </c>
      <c r="E85" s="34" t="s">
        <v>1223</v>
      </c>
      <c r="F85" s="34" t="s">
        <v>100</v>
      </c>
      <c r="G85" s="34" t="s">
        <v>1224</v>
      </c>
      <c r="H85" s="36">
        <v>43930</v>
      </c>
      <c r="I85" s="36">
        <v>43960</v>
      </c>
      <c r="J85" s="36">
        <v>43934</v>
      </c>
      <c r="K85" s="36">
        <v>43952</v>
      </c>
      <c r="L85" s="34" t="s">
        <v>1220</v>
      </c>
      <c r="M85" s="34" t="s">
        <v>1225</v>
      </c>
      <c r="N85" s="34" t="s">
        <v>1228</v>
      </c>
      <c r="O85" s="34" t="s">
        <v>1231</v>
      </c>
      <c r="P85" s="34" t="s">
        <v>1407</v>
      </c>
      <c r="Q85" s="34" t="s">
        <v>102</v>
      </c>
      <c r="R85" s="34" t="s">
        <v>1228</v>
      </c>
      <c r="S85" s="34" t="s">
        <v>1408</v>
      </c>
      <c r="T85" s="37">
        <v>265845</v>
      </c>
      <c r="U85" s="35">
        <v>23</v>
      </c>
      <c r="V85" s="37">
        <v>265845</v>
      </c>
      <c r="W85" s="34" t="s">
        <v>1408</v>
      </c>
      <c r="X85" s="35">
        <v>1646704</v>
      </c>
    </row>
    <row r="86" spans="1:24" ht="15.75" hidden="1" customHeight="1" x14ac:dyDescent="0.25">
      <c r="A86" s="34" t="s">
        <v>1220</v>
      </c>
      <c r="B86" s="34" t="s">
        <v>1221</v>
      </c>
      <c r="C86" s="34" t="s">
        <v>1222</v>
      </c>
      <c r="D86" s="35">
        <v>6466218</v>
      </c>
      <c r="E86" s="34" t="s">
        <v>1223</v>
      </c>
      <c r="F86" s="34" t="s">
        <v>100</v>
      </c>
      <c r="G86" s="34" t="s">
        <v>1224</v>
      </c>
      <c r="H86" s="36">
        <v>43931</v>
      </c>
      <c r="I86" s="36">
        <v>43961</v>
      </c>
      <c r="J86" s="36">
        <v>43936</v>
      </c>
      <c r="K86" s="36">
        <v>43952</v>
      </c>
      <c r="L86" s="34" t="s">
        <v>1220</v>
      </c>
      <c r="M86" s="34" t="s">
        <v>1225</v>
      </c>
      <c r="N86" s="34" t="s">
        <v>1246</v>
      </c>
      <c r="O86" s="34" t="s">
        <v>1247</v>
      </c>
      <c r="P86" s="34" t="s">
        <v>1409</v>
      </c>
      <c r="Q86" s="34" t="s">
        <v>102</v>
      </c>
      <c r="R86" s="34" t="s">
        <v>1228</v>
      </c>
      <c r="S86" s="34" t="s">
        <v>1410</v>
      </c>
      <c r="T86" s="37">
        <v>95033</v>
      </c>
      <c r="U86" s="35">
        <v>23</v>
      </c>
      <c r="V86" s="37">
        <v>95033</v>
      </c>
      <c r="W86" s="34" t="s">
        <v>1411</v>
      </c>
      <c r="X86" s="35">
        <v>10323371</v>
      </c>
    </row>
    <row r="87" spans="1:24" ht="15.75" hidden="1" customHeight="1" x14ac:dyDescent="0.25">
      <c r="A87" s="34" t="s">
        <v>1220</v>
      </c>
      <c r="B87" s="34" t="s">
        <v>1221</v>
      </c>
      <c r="C87" s="34" t="s">
        <v>1222</v>
      </c>
      <c r="D87" s="35">
        <v>6467394</v>
      </c>
      <c r="E87" s="34" t="s">
        <v>1223</v>
      </c>
      <c r="F87" s="34" t="s">
        <v>100</v>
      </c>
      <c r="G87" s="34" t="s">
        <v>1224</v>
      </c>
      <c r="H87" s="36">
        <v>43936</v>
      </c>
      <c r="I87" s="36">
        <v>43966</v>
      </c>
      <c r="J87" s="36">
        <v>43943</v>
      </c>
      <c r="K87" s="36">
        <v>43956</v>
      </c>
      <c r="L87" s="34" t="s">
        <v>1220</v>
      </c>
      <c r="M87" s="34" t="s">
        <v>1225</v>
      </c>
      <c r="N87" s="34" t="s">
        <v>1228</v>
      </c>
      <c r="O87" s="34" t="s">
        <v>1231</v>
      </c>
      <c r="P87" s="34" t="s">
        <v>1412</v>
      </c>
      <c r="Q87" s="34" t="s">
        <v>102</v>
      </c>
      <c r="R87" s="34" t="s">
        <v>1228</v>
      </c>
      <c r="S87" s="34" t="s">
        <v>1413</v>
      </c>
      <c r="T87" s="37">
        <v>131200</v>
      </c>
      <c r="U87" s="35">
        <v>19</v>
      </c>
      <c r="V87" s="37">
        <v>131200</v>
      </c>
      <c r="W87" s="34" t="s">
        <v>1413</v>
      </c>
      <c r="X87" s="35">
        <v>1857746</v>
      </c>
    </row>
    <row r="88" spans="1:24" ht="15.75" hidden="1" customHeight="1" x14ac:dyDescent="0.25">
      <c r="A88" s="34" t="s">
        <v>1220</v>
      </c>
      <c r="B88" s="34" t="s">
        <v>1221</v>
      </c>
      <c r="C88" s="34" t="s">
        <v>1222</v>
      </c>
      <c r="D88" s="35">
        <v>6467768</v>
      </c>
      <c r="E88" s="34" t="s">
        <v>1223</v>
      </c>
      <c r="F88" s="34" t="s">
        <v>100</v>
      </c>
      <c r="G88" s="34" t="s">
        <v>1224</v>
      </c>
      <c r="H88" s="36">
        <v>43937</v>
      </c>
      <c r="I88" s="36">
        <v>43967</v>
      </c>
      <c r="J88" s="36">
        <v>43945</v>
      </c>
      <c r="K88" s="36">
        <v>43956</v>
      </c>
      <c r="L88" s="34" t="s">
        <v>1220</v>
      </c>
      <c r="M88" s="34" t="s">
        <v>1225</v>
      </c>
      <c r="N88" s="34" t="s">
        <v>1228</v>
      </c>
      <c r="O88" s="34" t="s">
        <v>1231</v>
      </c>
      <c r="P88" s="34" t="s">
        <v>1414</v>
      </c>
      <c r="Q88" s="34" t="s">
        <v>102</v>
      </c>
      <c r="R88" s="34" t="s">
        <v>1228</v>
      </c>
      <c r="S88" s="34" t="s">
        <v>1415</v>
      </c>
      <c r="T88" s="37">
        <v>295110</v>
      </c>
      <c r="U88" s="35">
        <v>19</v>
      </c>
      <c r="V88" s="37">
        <v>295110</v>
      </c>
      <c r="W88" s="34" t="s">
        <v>1416</v>
      </c>
      <c r="X88" s="35">
        <v>1846877</v>
      </c>
    </row>
    <row r="89" spans="1:24" ht="15.75" hidden="1" customHeight="1" x14ac:dyDescent="0.25">
      <c r="A89" s="34" t="s">
        <v>1220</v>
      </c>
      <c r="B89" s="34" t="s">
        <v>1221</v>
      </c>
      <c r="C89" s="34" t="s">
        <v>1222</v>
      </c>
      <c r="D89" s="35">
        <v>6471090</v>
      </c>
      <c r="E89" s="34" t="s">
        <v>1223</v>
      </c>
      <c r="F89" s="34" t="s">
        <v>100</v>
      </c>
      <c r="G89" s="34" t="s">
        <v>1224</v>
      </c>
      <c r="H89" s="36">
        <v>43947</v>
      </c>
      <c r="I89" s="36">
        <v>43977</v>
      </c>
      <c r="J89" s="36">
        <v>43949</v>
      </c>
      <c r="K89" s="36">
        <v>43956</v>
      </c>
      <c r="L89" s="34" t="s">
        <v>1220</v>
      </c>
      <c r="M89" s="34" t="s">
        <v>1225</v>
      </c>
      <c r="N89" s="34" t="s">
        <v>1228</v>
      </c>
      <c r="O89" s="34" t="s">
        <v>1231</v>
      </c>
      <c r="P89" s="34" t="s">
        <v>1395</v>
      </c>
      <c r="Q89" s="34" t="s">
        <v>102</v>
      </c>
      <c r="R89" s="34" t="s">
        <v>1228</v>
      </c>
      <c r="S89" s="34" t="s">
        <v>1417</v>
      </c>
      <c r="T89" s="37">
        <v>190232</v>
      </c>
      <c r="U89" s="35">
        <v>19</v>
      </c>
      <c r="V89" s="37">
        <v>190232</v>
      </c>
      <c r="W89" s="34" t="s">
        <v>1397</v>
      </c>
      <c r="X89" s="35">
        <v>10304391</v>
      </c>
    </row>
    <row r="90" spans="1:24" ht="15.75" hidden="1" customHeight="1" x14ac:dyDescent="0.25">
      <c r="A90" s="34" t="s">
        <v>1220</v>
      </c>
      <c r="B90" s="34" t="s">
        <v>1221</v>
      </c>
      <c r="C90" s="34" t="s">
        <v>1222</v>
      </c>
      <c r="D90" s="35">
        <v>6471160</v>
      </c>
      <c r="E90" s="34" t="s">
        <v>1223</v>
      </c>
      <c r="F90" s="34" t="s">
        <v>100</v>
      </c>
      <c r="G90" s="34" t="s">
        <v>1224</v>
      </c>
      <c r="H90" s="36">
        <v>43947</v>
      </c>
      <c r="I90" s="36">
        <v>43977</v>
      </c>
      <c r="J90" s="36">
        <v>43949</v>
      </c>
      <c r="K90" s="36">
        <v>43956</v>
      </c>
      <c r="L90" s="34" t="s">
        <v>1220</v>
      </c>
      <c r="M90" s="34" t="s">
        <v>1225</v>
      </c>
      <c r="N90" s="34" t="s">
        <v>1226</v>
      </c>
      <c r="O90" s="34" t="s">
        <v>1227</v>
      </c>
      <c r="P90" s="34" t="s">
        <v>1418</v>
      </c>
      <c r="Q90" s="34" t="s">
        <v>102</v>
      </c>
      <c r="R90" s="34" t="s">
        <v>1228</v>
      </c>
      <c r="S90" s="34" t="s">
        <v>1419</v>
      </c>
      <c r="T90" s="37">
        <v>105971</v>
      </c>
      <c r="U90" s="35">
        <v>19</v>
      </c>
      <c r="V90" s="37">
        <v>105971</v>
      </c>
      <c r="W90" s="34" t="s">
        <v>1420</v>
      </c>
      <c r="X90" s="35">
        <v>10336878</v>
      </c>
    </row>
    <row r="91" spans="1:24" ht="15.75" hidden="1" customHeight="1" x14ac:dyDescent="0.25">
      <c r="A91" s="34" t="s">
        <v>1220</v>
      </c>
      <c r="B91" s="34" t="s">
        <v>1221</v>
      </c>
      <c r="C91" s="34" t="s">
        <v>1222</v>
      </c>
      <c r="D91" s="35">
        <v>6474472</v>
      </c>
      <c r="E91" s="34" t="s">
        <v>1223</v>
      </c>
      <c r="F91" s="34" t="s">
        <v>100</v>
      </c>
      <c r="G91" s="34" t="s">
        <v>1224</v>
      </c>
      <c r="H91" s="36">
        <v>43956</v>
      </c>
      <c r="I91" s="36">
        <v>43986</v>
      </c>
      <c r="J91" s="36">
        <v>43958</v>
      </c>
      <c r="K91" s="36"/>
      <c r="L91" s="34" t="s">
        <v>1220</v>
      </c>
      <c r="M91" s="34" t="s">
        <v>1225</v>
      </c>
      <c r="N91" s="34" t="s">
        <v>1226</v>
      </c>
      <c r="O91" s="34" t="s">
        <v>1227</v>
      </c>
      <c r="P91" s="34" t="s">
        <v>1421</v>
      </c>
      <c r="Q91" s="34" t="s">
        <v>143</v>
      </c>
      <c r="R91" s="34" t="s">
        <v>1228</v>
      </c>
      <c r="S91" s="34" t="s">
        <v>1422</v>
      </c>
      <c r="T91" s="37">
        <v>84493</v>
      </c>
      <c r="U91" s="35">
        <v>19</v>
      </c>
      <c r="V91" s="37">
        <v>84493</v>
      </c>
      <c r="W91" s="34" t="s">
        <v>1423</v>
      </c>
      <c r="X91" s="35">
        <v>10335161</v>
      </c>
    </row>
    <row r="92" spans="1:24" ht="15.75" hidden="1" customHeight="1" x14ac:dyDescent="0.25">
      <c r="A92" s="34" t="s">
        <v>1220</v>
      </c>
      <c r="B92" s="34" t="s">
        <v>1221</v>
      </c>
      <c r="C92" s="34" t="s">
        <v>1222</v>
      </c>
      <c r="D92" s="35">
        <v>6477912</v>
      </c>
      <c r="E92" s="34" t="s">
        <v>1223</v>
      </c>
      <c r="F92" s="34" t="s">
        <v>100</v>
      </c>
      <c r="G92" s="34" t="s">
        <v>1224</v>
      </c>
      <c r="H92" s="36">
        <v>43964</v>
      </c>
      <c r="I92" s="36">
        <v>43994</v>
      </c>
      <c r="J92" s="36">
        <v>43966</v>
      </c>
      <c r="K92" s="36">
        <v>43985</v>
      </c>
      <c r="L92" s="34" t="s">
        <v>1220</v>
      </c>
      <c r="M92" s="34" t="s">
        <v>1225</v>
      </c>
      <c r="N92" s="34" t="s">
        <v>1228</v>
      </c>
      <c r="O92" s="34" t="s">
        <v>1231</v>
      </c>
      <c r="P92" s="34" t="s">
        <v>1424</v>
      </c>
      <c r="Q92" s="34" t="s">
        <v>102</v>
      </c>
      <c r="R92" s="34" t="s">
        <v>1228</v>
      </c>
      <c r="S92" s="34" t="s">
        <v>1417</v>
      </c>
      <c r="T92" s="37">
        <v>336346</v>
      </c>
      <c r="U92" s="35">
        <v>-10</v>
      </c>
      <c r="V92" s="37">
        <v>336346</v>
      </c>
      <c r="W92" s="34" t="s">
        <v>1425</v>
      </c>
      <c r="X92" s="35">
        <v>10324899</v>
      </c>
    </row>
    <row r="93" spans="1:24" ht="15.75" hidden="1" customHeight="1" x14ac:dyDescent="0.25">
      <c r="A93" s="34" t="s">
        <v>1220</v>
      </c>
      <c r="B93" s="34" t="s">
        <v>1221</v>
      </c>
      <c r="C93" s="34" t="s">
        <v>1222</v>
      </c>
      <c r="D93" s="35">
        <v>6478550</v>
      </c>
      <c r="E93" s="34" t="s">
        <v>1223</v>
      </c>
      <c r="F93" s="34" t="s">
        <v>100</v>
      </c>
      <c r="G93" s="34" t="s">
        <v>1224</v>
      </c>
      <c r="H93" s="36">
        <v>43965</v>
      </c>
      <c r="I93" s="36">
        <v>43995</v>
      </c>
      <c r="J93" s="36">
        <v>43972</v>
      </c>
      <c r="K93" s="36">
        <v>43985</v>
      </c>
      <c r="L93" s="34" t="s">
        <v>1220</v>
      </c>
      <c r="M93" s="34" t="s">
        <v>1225</v>
      </c>
      <c r="N93" s="34" t="s">
        <v>1246</v>
      </c>
      <c r="O93" s="34" t="s">
        <v>1247</v>
      </c>
      <c r="P93" s="34" t="s">
        <v>1426</v>
      </c>
      <c r="Q93" s="34" t="s">
        <v>102</v>
      </c>
      <c r="R93" s="34" t="s">
        <v>1228</v>
      </c>
      <c r="S93" s="34" t="s">
        <v>1427</v>
      </c>
      <c r="T93" s="37">
        <v>30923</v>
      </c>
      <c r="U93" s="35">
        <v>-10</v>
      </c>
      <c r="V93" s="37">
        <v>30923</v>
      </c>
      <c r="W93" s="34" t="s">
        <v>1428</v>
      </c>
      <c r="X93" s="35">
        <v>10337994</v>
      </c>
    </row>
    <row r="94" spans="1:24" ht="15.75" hidden="1" customHeight="1" x14ac:dyDescent="0.25">
      <c r="A94" s="34" t="s">
        <v>1220</v>
      </c>
      <c r="B94" s="34" t="s">
        <v>1221</v>
      </c>
      <c r="C94" s="34" t="s">
        <v>1222</v>
      </c>
      <c r="D94" s="35">
        <v>6479892</v>
      </c>
      <c r="E94" s="34" t="s">
        <v>1223</v>
      </c>
      <c r="F94" s="34" t="s">
        <v>100</v>
      </c>
      <c r="G94" s="34" t="s">
        <v>1224</v>
      </c>
      <c r="H94" s="36">
        <v>43970</v>
      </c>
      <c r="I94" s="36">
        <v>44000</v>
      </c>
      <c r="J94" s="36">
        <v>43972</v>
      </c>
      <c r="K94" s="36">
        <v>43985</v>
      </c>
      <c r="L94" s="34" t="s">
        <v>1220</v>
      </c>
      <c r="M94" s="34" t="s">
        <v>1225</v>
      </c>
      <c r="N94" s="34" t="s">
        <v>1228</v>
      </c>
      <c r="O94" s="34" t="s">
        <v>1231</v>
      </c>
      <c r="P94" s="34" t="s">
        <v>1429</v>
      </c>
      <c r="Q94" s="34" t="s">
        <v>102</v>
      </c>
      <c r="R94" s="34" t="s">
        <v>1228</v>
      </c>
      <c r="S94" s="34" t="s">
        <v>1430</v>
      </c>
      <c r="T94" s="37">
        <v>309683</v>
      </c>
      <c r="U94" s="35">
        <v>-10</v>
      </c>
      <c r="V94" s="37">
        <v>309683</v>
      </c>
      <c r="W94" s="34" t="s">
        <v>1430</v>
      </c>
      <c r="X94" s="35">
        <v>10211640</v>
      </c>
    </row>
    <row r="95" spans="1:24" ht="15.75" hidden="1" customHeight="1" x14ac:dyDescent="0.25">
      <c r="A95" s="34" t="s">
        <v>1220</v>
      </c>
      <c r="B95" s="34" t="s">
        <v>1221</v>
      </c>
      <c r="C95" s="34" t="s">
        <v>1222</v>
      </c>
      <c r="D95" s="35">
        <v>6481128</v>
      </c>
      <c r="E95" s="34" t="s">
        <v>1223</v>
      </c>
      <c r="F95" s="34" t="s">
        <v>100</v>
      </c>
      <c r="G95" s="34" t="s">
        <v>1224</v>
      </c>
      <c r="H95" s="36">
        <v>43971</v>
      </c>
      <c r="I95" s="36">
        <v>44001</v>
      </c>
      <c r="J95" s="36">
        <v>43972</v>
      </c>
      <c r="K95" s="36">
        <v>43985</v>
      </c>
      <c r="L95" s="34" t="s">
        <v>1220</v>
      </c>
      <c r="M95" s="34" t="s">
        <v>1225</v>
      </c>
      <c r="N95" s="34" t="s">
        <v>1246</v>
      </c>
      <c r="O95" s="34" t="s">
        <v>1247</v>
      </c>
      <c r="P95" s="34" t="s">
        <v>1431</v>
      </c>
      <c r="Q95" s="34" t="s">
        <v>102</v>
      </c>
      <c r="R95" s="34" t="s">
        <v>1228</v>
      </c>
      <c r="S95" s="34" t="s">
        <v>1432</v>
      </c>
      <c r="T95" s="37">
        <v>115041</v>
      </c>
      <c r="U95" s="35">
        <v>-10</v>
      </c>
      <c r="V95" s="37">
        <v>115041</v>
      </c>
      <c r="W95" s="34" t="s">
        <v>1433</v>
      </c>
      <c r="X95" s="35">
        <v>10338415</v>
      </c>
    </row>
    <row r="96" spans="1:24" ht="15.75" hidden="1" customHeight="1" x14ac:dyDescent="0.25">
      <c r="A96" s="34" t="s">
        <v>1220</v>
      </c>
      <c r="B96" s="34" t="s">
        <v>1221</v>
      </c>
      <c r="C96" s="34" t="s">
        <v>1222</v>
      </c>
      <c r="D96" s="35">
        <v>6481898</v>
      </c>
      <c r="E96" s="34" t="s">
        <v>1223</v>
      </c>
      <c r="F96" s="34" t="s">
        <v>100</v>
      </c>
      <c r="G96" s="34" t="s">
        <v>1224</v>
      </c>
      <c r="H96" s="36">
        <v>43973</v>
      </c>
      <c r="I96" s="36">
        <v>44003</v>
      </c>
      <c r="J96" s="36">
        <v>43980</v>
      </c>
      <c r="K96" s="36">
        <v>43985</v>
      </c>
      <c r="L96" s="34" t="s">
        <v>1220</v>
      </c>
      <c r="M96" s="34" t="s">
        <v>1225</v>
      </c>
      <c r="N96" s="34" t="s">
        <v>1246</v>
      </c>
      <c r="O96" s="34" t="s">
        <v>1247</v>
      </c>
      <c r="P96" s="34" t="s">
        <v>1344</v>
      </c>
      <c r="Q96" s="34" t="s">
        <v>102</v>
      </c>
      <c r="R96" s="34" t="s">
        <v>1228</v>
      </c>
      <c r="S96" s="34" t="s">
        <v>1345</v>
      </c>
      <c r="T96" s="37">
        <v>24955</v>
      </c>
      <c r="U96" s="35">
        <v>-10</v>
      </c>
      <c r="V96" s="37">
        <v>24955</v>
      </c>
      <c r="W96" s="34" t="s">
        <v>1346</v>
      </c>
      <c r="X96" s="35">
        <v>10131913</v>
      </c>
    </row>
    <row r="97" spans="1:24" ht="15.75" hidden="1" customHeight="1" x14ac:dyDescent="0.25">
      <c r="A97" s="34" t="s">
        <v>1220</v>
      </c>
      <c r="B97" s="34" t="s">
        <v>1221</v>
      </c>
      <c r="C97" s="34" t="s">
        <v>1222</v>
      </c>
      <c r="D97" s="35">
        <v>6484052</v>
      </c>
      <c r="E97" s="34" t="s">
        <v>1223</v>
      </c>
      <c r="F97" s="34" t="s">
        <v>100</v>
      </c>
      <c r="G97" s="34" t="s">
        <v>1224</v>
      </c>
      <c r="H97" s="36">
        <v>43978</v>
      </c>
      <c r="I97" s="36">
        <v>44008</v>
      </c>
      <c r="J97" s="36">
        <v>43980</v>
      </c>
      <c r="K97" s="36">
        <v>43985</v>
      </c>
      <c r="L97" s="34" t="s">
        <v>1220</v>
      </c>
      <c r="M97" s="34" t="s">
        <v>1225</v>
      </c>
      <c r="N97" s="34" t="s">
        <v>1246</v>
      </c>
      <c r="O97" s="34" t="s">
        <v>1247</v>
      </c>
      <c r="P97" s="34" t="s">
        <v>1434</v>
      </c>
      <c r="Q97" s="34" t="s">
        <v>102</v>
      </c>
      <c r="R97" s="34" t="s">
        <v>1228</v>
      </c>
      <c r="S97" s="34" t="s">
        <v>1435</v>
      </c>
      <c r="T97" s="37">
        <v>141987</v>
      </c>
      <c r="U97" s="35">
        <v>-10</v>
      </c>
      <c r="V97" s="37">
        <v>141987</v>
      </c>
      <c r="W97" s="34" t="s">
        <v>1436</v>
      </c>
      <c r="X97" s="35">
        <v>10178258</v>
      </c>
    </row>
    <row r="98" spans="1:24" ht="15.75" hidden="1" customHeight="1" x14ac:dyDescent="0.25">
      <c r="A98" s="34" t="s">
        <v>1220</v>
      </c>
      <c r="B98" s="34" t="s">
        <v>1221</v>
      </c>
      <c r="C98" s="34" t="s">
        <v>1222</v>
      </c>
      <c r="D98" s="35">
        <v>6484745</v>
      </c>
      <c r="E98" s="34" t="s">
        <v>1243</v>
      </c>
      <c r="F98" s="34" t="s">
        <v>477</v>
      </c>
      <c r="G98" s="34" t="s">
        <v>1224</v>
      </c>
      <c r="H98" s="36">
        <v>43980</v>
      </c>
      <c r="I98" s="36">
        <v>44010</v>
      </c>
      <c r="J98" s="36">
        <v>43985</v>
      </c>
      <c r="K98" s="36">
        <v>43990</v>
      </c>
      <c r="L98" s="34" t="s">
        <v>1244</v>
      </c>
      <c r="M98" s="34" t="s">
        <v>1245</v>
      </c>
      <c r="N98" s="34" t="s">
        <v>1226</v>
      </c>
      <c r="O98" s="34" t="s">
        <v>1227</v>
      </c>
      <c r="P98" s="34" t="s">
        <v>1437</v>
      </c>
      <c r="Q98" s="34" t="s">
        <v>102</v>
      </c>
      <c r="R98" s="38"/>
      <c r="S98" s="34" t="s">
        <v>1438</v>
      </c>
      <c r="T98" s="37">
        <v>55000</v>
      </c>
      <c r="U98" s="35">
        <v>-15</v>
      </c>
      <c r="V98" s="37">
        <v>55000</v>
      </c>
      <c r="W98" s="34" t="s">
        <v>1439</v>
      </c>
      <c r="X98" s="35">
        <v>10339101</v>
      </c>
    </row>
    <row r="99" spans="1:24" ht="15.75" hidden="1" customHeight="1" x14ac:dyDescent="0.25">
      <c r="A99" s="34" t="s">
        <v>1220</v>
      </c>
      <c r="B99" s="34" t="s">
        <v>1221</v>
      </c>
      <c r="C99" s="34" t="s">
        <v>1222</v>
      </c>
      <c r="D99" s="35">
        <v>6489680</v>
      </c>
      <c r="E99" s="34" t="s">
        <v>1223</v>
      </c>
      <c r="F99" s="34" t="s">
        <v>100</v>
      </c>
      <c r="G99" s="34" t="s">
        <v>1224</v>
      </c>
      <c r="H99" s="36">
        <v>43990</v>
      </c>
      <c r="I99" s="36">
        <v>44020</v>
      </c>
      <c r="J99" s="36"/>
      <c r="K99" s="36"/>
      <c r="L99" s="34" t="s">
        <v>1220</v>
      </c>
      <c r="M99" s="34" t="s">
        <v>1225</v>
      </c>
      <c r="N99" s="34" t="s">
        <v>1228</v>
      </c>
      <c r="O99" s="34" t="s">
        <v>1231</v>
      </c>
      <c r="P99" s="34" t="s">
        <v>1414</v>
      </c>
      <c r="Q99" s="34" t="s">
        <v>492</v>
      </c>
      <c r="R99" s="34" t="s">
        <v>1228</v>
      </c>
      <c r="S99" s="34" t="s">
        <v>1415</v>
      </c>
      <c r="T99" s="37">
        <v>47764</v>
      </c>
      <c r="U99" s="35">
        <v>-15</v>
      </c>
      <c r="V99" s="37">
        <v>47764</v>
      </c>
      <c r="W99" s="34" t="s">
        <v>1416</v>
      </c>
      <c r="X99" s="35">
        <v>1846877</v>
      </c>
    </row>
    <row r="100" spans="1:24" ht="15.75" hidden="1" customHeight="1" x14ac:dyDescent="0.25">
      <c r="A100" s="34" t="s">
        <v>1220</v>
      </c>
      <c r="B100" s="34" t="s">
        <v>1221</v>
      </c>
      <c r="C100" s="34" t="s">
        <v>1222</v>
      </c>
      <c r="D100" s="35">
        <v>6492475</v>
      </c>
      <c r="E100" s="34" t="s">
        <v>1223</v>
      </c>
      <c r="F100" s="34" t="s">
        <v>100</v>
      </c>
      <c r="G100" s="34" t="s">
        <v>1224</v>
      </c>
      <c r="H100" s="36">
        <v>43998</v>
      </c>
      <c r="I100" s="36">
        <v>44028</v>
      </c>
      <c r="J100" s="36">
        <v>44000</v>
      </c>
      <c r="K100" s="36"/>
      <c r="L100" s="34" t="s">
        <v>1220</v>
      </c>
      <c r="M100" s="34" t="s">
        <v>1225</v>
      </c>
      <c r="N100" s="34" t="s">
        <v>1246</v>
      </c>
      <c r="O100" s="34" t="s">
        <v>1247</v>
      </c>
      <c r="P100" s="34" t="s">
        <v>1440</v>
      </c>
      <c r="Q100" s="34" t="s">
        <v>143</v>
      </c>
      <c r="R100" s="34" t="s">
        <v>1228</v>
      </c>
      <c r="S100" s="34" t="s">
        <v>1435</v>
      </c>
      <c r="T100" s="37">
        <v>30923</v>
      </c>
      <c r="U100" s="35">
        <v>-23</v>
      </c>
      <c r="V100" s="37">
        <v>30923</v>
      </c>
      <c r="W100" s="34" t="s">
        <v>1441</v>
      </c>
      <c r="X100" s="35">
        <v>10006294</v>
      </c>
    </row>
    <row r="101" spans="1:24" ht="15.75" hidden="1" customHeight="1" x14ac:dyDescent="0.25">
      <c r="A101" s="34" t="s">
        <v>1220</v>
      </c>
      <c r="B101" s="34" t="s">
        <v>1221</v>
      </c>
      <c r="C101" s="34" t="s">
        <v>1222</v>
      </c>
      <c r="D101" s="35">
        <v>6492999</v>
      </c>
      <c r="E101" s="34" t="s">
        <v>1243</v>
      </c>
      <c r="F101" s="34" t="s">
        <v>477</v>
      </c>
      <c r="G101" s="34" t="s">
        <v>1224</v>
      </c>
      <c r="H101" s="36">
        <v>43999</v>
      </c>
      <c r="I101" s="36">
        <v>44029</v>
      </c>
      <c r="J101" s="36"/>
      <c r="K101" s="36"/>
      <c r="L101" s="34" t="s">
        <v>1244</v>
      </c>
      <c r="M101" s="34" t="s">
        <v>1245</v>
      </c>
      <c r="N101" s="34" t="s">
        <v>1228</v>
      </c>
      <c r="O101" s="34" t="s">
        <v>1231</v>
      </c>
      <c r="P101" s="34" t="s">
        <v>113</v>
      </c>
      <c r="Q101" s="34" t="s">
        <v>1442</v>
      </c>
      <c r="R101" s="34" t="s">
        <v>1228</v>
      </c>
      <c r="S101" s="34" t="s">
        <v>1443</v>
      </c>
      <c r="T101" s="37">
        <v>549546</v>
      </c>
      <c r="U101" s="35">
        <v>-24</v>
      </c>
      <c r="V101" s="37">
        <v>549546</v>
      </c>
      <c r="W101" s="34" t="s">
        <v>1444</v>
      </c>
      <c r="X101" s="35">
        <v>10005629</v>
      </c>
    </row>
    <row r="102" spans="1:24" ht="15.75" hidden="1" customHeight="1" x14ac:dyDescent="0.25">
      <c r="A102" s="34" t="s">
        <v>1220</v>
      </c>
      <c r="B102" s="34" t="s">
        <v>1221</v>
      </c>
      <c r="C102" s="34" t="s">
        <v>1222</v>
      </c>
      <c r="D102" s="35">
        <v>6494328</v>
      </c>
      <c r="E102" s="34" t="s">
        <v>1223</v>
      </c>
      <c r="F102" s="34" t="s">
        <v>100</v>
      </c>
      <c r="G102" s="34" t="s">
        <v>1224</v>
      </c>
      <c r="H102" s="36">
        <v>44002</v>
      </c>
      <c r="I102" s="36">
        <v>44032</v>
      </c>
      <c r="J102" s="36"/>
      <c r="K102" s="36"/>
      <c r="L102" s="34" t="s">
        <v>1220</v>
      </c>
      <c r="M102" s="34" t="s">
        <v>1225</v>
      </c>
      <c r="N102" s="34" t="s">
        <v>499</v>
      </c>
      <c r="O102" s="34" t="s">
        <v>1274</v>
      </c>
      <c r="P102" s="34" t="s">
        <v>1445</v>
      </c>
      <c r="Q102" s="34" t="s">
        <v>1446</v>
      </c>
      <c r="R102" s="34" t="s">
        <v>1228</v>
      </c>
      <c r="S102" s="34" t="s">
        <v>1447</v>
      </c>
      <c r="T102" s="37">
        <v>1435072</v>
      </c>
      <c r="U102" s="35">
        <v>-27</v>
      </c>
      <c r="V102" s="37">
        <v>1435072</v>
      </c>
      <c r="W102" s="34" t="s">
        <v>1448</v>
      </c>
      <c r="X102" s="35">
        <v>10339887</v>
      </c>
    </row>
    <row r="103" spans="1:24" ht="15.75" hidden="1" customHeight="1" x14ac:dyDescent="0.25">
      <c r="A103" s="34" t="s">
        <v>1220</v>
      </c>
      <c r="B103" s="34" t="s">
        <v>1221</v>
      </c>
      <c r="C103" s="34" t="s">
        <v>1222</v>
      </c>
      <c r="D103" s="35">
        <v>6494564</v>
      </c>
      <c r="E103" s="34" t="s">
        <v>1223</v>
      </c>
      <c r="F103" s="34" t="s">
        <v>100</v>
      </c>
      <c r="G103" s="34" t="s">
        <v>1224</v>
      </c>
      <c r="H103" s="36">
        <v>44003</v>
      </c>
      <c r="I103" s="36">
        <v>44033</v>
      </c>
      <c r="J103" s="36"/>
      <c r="K103" s="36"/>
      <c r="L103" s="34" t="s">
        <v>1220</v>
      </c>
      <c r="M103" s="34" t="s">
        <v>1225</v>
      </c>
      <c r="N103" s="34" t="s">
        <v>499</v>
      </c>
      <c r="O103" s="34" t="s">
        <v>1274</v>
      </c>
      <c r="P103" s="34" t="s">
        <v>1449</v>
      </c>
      <c r="Q103" s="34" t="s">
        <v>1446</v>
      </c>
      <c r="R103" s="34" t="s">
        <v>1228</v>
      </c>
      <c r="S103" s="34" t="s">
        <v>1396</v>
      </c>
      <c r="T103" s="37">
        <v>90607</v>
      </c>
      <c r="U103" s="35">
        <v>-28</v>
      </c>
      <c r="V103" s="37">
        <v>90607</v>
      </c>
      <c r="W103" s="34" t="s">
        <v>1450</v>
      </c>
      <c r="X103" s="35">
        <v>10340605</v>
      </c>
    </row>
    <row r="104" spans="1:24" ht="15.75" hidden="1" customHeight="1" x14ac:dyDescent="0.25">
      <c r="A104" s="34" t="s">
        <v>1220</v>
      </c>
      <c r="B104" s="34" t="s">
        <v>1451</v>
      </c>
      <c r="C104" s="34" t="s">
        <v>1222</v>
      </c>
      <c r="D104" s="35">
        <v>4664680</v>
      </c>
      <c r="E104" s="34" t="s">
        <v>1223</v>
      </c>
      <c r="F104" s="34" t="s">
        <v>100</v>
      </c>
      <c r="G104" s="34" t="s">
        <v>1224</v>
      </c>
      <c r="H104" s="36">
        <v>42113</v>
      </c>
      <c r="I104" s="36">
        <v>42143</v>
      </c>
      <c r="J104" s="36">
        <v>42123</v>
      </c>
      <c r="K104" s="36">
        <v>42131</v>
      </c>
      <c r="L104" s="34" t="s">
        <v>1220</v>
      </c>
      <c r="M104" s="34" t="s">
        <v>1225</v>
      </c>
      <c r="N104" s="34" t="s">
        <v>499</v>
      </c>
      <c r="O104" s="34" t="s">
        <v>1274</v>
      </c>
      <c r="P104" s="34" t="s">
        <v>122</v>
      </c>
      <c r="Q104" s="34" t="s">
        <v>102</v>
      </c>
      <c r="R104" s="38"/>
      <c r="S104" s="34" t="s">
        <v>1452</v>
      </c>
      <c r="T104" s="37">
        <v>1539305</v>
      </c>
      <c r="U104" s="35">
        <v>1844</v>
      </c>
      <c r="V104" s="37">
        <v>1077513</v>
      </c>
      <c r="W104" s="34" t="s">
        <v>1453</v>
      </c>
      <c r="X104" s="35">
        <v>1706554</v>
      </c>
    </row>
    <row r="105" spans="1:24" ht="15.75" hidden="1" customHeight="1" x14ac:dyDescent="0.25">
      <c r="A105" s="34" t="s">
        <v>1220</v>
      </c>
      <c r="B105" s="34" t="s">
        <v>1451</v>
      </c>
      <c r="C105" s="34" t="s">
        <v>1222</v>
      </c>
      <c r="D105" s="35">
        <v>5034721</v>
      </c>
      <c r="E105" s="34" t="s">
        <v>1223</v>
      </c>
      <c r="F105" s="34" t="s">
        <v>100</v>
      </c>
      <c r="G105" s="34" t="s">
        <v>1224</v>
      </c>
      <c r="H105" s="36">
        <v>42591</v>
      </c>
      <c r="I105" s="36">
        <v>42621</v>
      </c>
      <c r="J105" s="36">
        <v>42604</v>
      </c>
      <c r="K105" s="36">
        <v>42620</v>
      </c>
      <c r="L105" s="34" t="s">
        <v>1220</v>
      </c>
      <c r="M105" s="34" t="s">
        <v>1225</v>
      </c>
      <c r="N105" s="34" t="s">
        <v>499</v>
      </c>
      <c r="O105" s="34" t="s">
        <v>1274</v>
      </c>
      <c r="P105" s="34" t="s">
        <v>123</v>
      </c>
      <c r="Q105" s="34" t="s">
        <v>104</v>
      </c>
      <c r="R105" s="34" t="s">
        <v>1228</v>
      </c>
      <c r="S105" s="34" t="s">
        <v>1454</v>
      </c>
      <c r="T105" s="37">
        <v>23824722</v>
      </c>
      <c r="U105" s="35">
        <v>1355</v>
      </c>
      <c r="V105" s="37">
        <v>138600</v>
      </c>
      <c r="W105" s="34" t="s">
        <v>1454</v>
      </c>
      <c r="X105" s="35">
        <v>1759121</v>
      </c>
    </row>
    <row r="106" spans="1:24" ht="15.75" hidden="1" customHeight="1" x14ac:dyDescent="0.25">
      <c r="A106" s="34" t="s">
        <v>1220</v>
      </c>
      <c r="B106" s="34" t="s">
        <v>1451</v>
      </c>
      <c r="C106" s="34" t="s">
        <v>1222</v>
      </c>
      <c r="D106" s="35">
        <v>5039251</v>
      </c>
      <c r="E106" s="34" t="s">
        <v>1223</v>
      </c>
      <c r="F106" s="34" t="s">
        <v>100</v>
      </c>
      <c r="G106" s="34" t="s">
        <v>1224</v>
      </c>
      <c r="H106" s="36">
        <v>42597</v>
      </c>
      <c r="I106" s="36">
        <v>42627</v>
      </c>
      <c r="J106" s="36">
        <v>42619</v>
      </c>
      <c r="K106" s="36">
        <v>42620</v>
      </c>
      <c r="L106" s="34" t="s">
        <v>1220</v>
      </c>
      <c r="M106" s="34" t="s">
        <v>1225</v>
      </c>
      <c r="N106" s="34" t="s">
        <v>499</v>
      </c>
      <c r="O106" s="34" t="s">
        <v>1274</v>
      </c>
      <c r="P106" s="34" t="s">
        <v>124</v>
      </c>
      <c r="Q106" s="34" t="s">
        <v>104</v>
      </c>
      <c r="R106" s="38"/>
      <c r="S106" s="34" t="s">
        <v>1455</v>
      </c>
      <c r="T106" s="37">
        <v>7118691</v>
      </c>
      <c r="U106" s="35">
        <v>1355</v>
      </c>
      <c r="V106" s="37">
        <v>14112</v>
      </c>
      <c r="W106" s="34" t="s">
        <v>1455</v>
      </c>
      <c r="X106" s="35">
        <v>1761189</v>
      </c>
    </row>
    <row r="107" spans="1:24" ht="15.75" hidden="1" customHeight="1" x14ac:dyDescent="0.25">
      <c r="A107" s="34" t="s">
        <v>1220</v>
      </c>
      <c r="B107" s="34" t="s">
        <v>1451</v>
      </c>
      <c r="C107" s="34" t="s">
        <v>1222</v>
      </c>
      <c r="D107" s="35">
        <v>5042159</v>
      </c>
      <c r="E107" s="34" t="s">
        <v>1223</v>
      </c>
      <c r="F107" s="34" t="s">
        <v>100</v>
      </c>
      <c r="G107" s="34" t="s">
        <v>1224</v>
      </c>
      <c r="H107" s="36">
        <v>42600</v>
      </c>
      <c r="I107" s="36">
        <v>42630</v>
      </c>
      <c r="J107" s="36">
        <v>42611</v>
      </c>
      <c r="K107" s="36">
        <v>42620</v>
      </c>
      <c r="L107" s="34" t="s">
        <v>1220</v>
      </c>
      <c r="M107" s="34" t="s">
        <v>1225</v>
      </c>
      <c r="N107" s="34" t="s">
        <v>499</v>
      </c>
      <c r="O107" s="34" t="s">
        <v>1274</v>
      </c>
      <c r="P107" s="34" t="s">
        <v>125</v>
      </c>
      <c r="Q107" s="34" t="s">
        <v>104</v>
      </c>
      <c r="R107" s="34" t="s">
        <v>1228</v>
      </c>
      <c r="S107" s="38"/>
      <c r="T107" s="37">
        <v>2620401</v>
      </c>
      <c r="U107" s="35">
        <v>1355</v>
      </c>
      <c r="V107" s="37">
        <v>45010</v>
      </c>
      <c r="W107" s="34" t="s">
        <v>1456</v>
      </c>
      <c r="X107" s="35">
        <v>1762412</v>
      </c>
    </row>
    <row r="108" spans="1:24" ht="15.75" hidden="1" customHeight="1" x14ac:dyDescent="0.25">
      <c r="A108" s="34" t="s">
        <v>1220</v>
      </c>
      <c r="B108" s="34" t="s">
        <v>1451</v>
      </c>
      <c r="C108" s="34" t="s">
        <v>1222</v>
      </c>
      <c r="D108" s="35">
        <v>5046252</v>
      </c>
      <c r="E108" s="34" t="s">
        <v>1223</v>
      </c>
      <c r="F108" s="34" t="s">
        <v>100</v>
      </c>
      <c r="G108" s="34" t="s">
        <v>1224</v>
      </c>
      <c r="H108" s="36">
        <v>42605</v>
      </c>
      <c r="I108" s="36">
        <v>42635</v>
      </c>
      <c r="J108" s="36">
        <v>42611</v>
      </c>
      <c r="K108" s="36">
        <v>42620</v>
      </c>
      <c r="L108" s="34" t="s">
        <v>1220</v>
      </c>
      <c r="M108" s="34" t="s">
        <v>1225</v>
      </c>
      <c r="N108" s="34" t="s">
        <v>499</v>
      </c>
      <c r="O108" s="34" t="s">
        <v>1274</v>
      </c>
      <c r="P108" s="34" t="s">
        <v>126</v>
      </c>
      <c r="Q108" s="34" t="s">
        <v>104</v>
      </c>
      <c r="R108" s="34" t="s">
        <v>1228</v>
      </c>
      <c r="S108" s="38"/>
      <c r="T108" s="37">
        <v>4894797</v>
      </c>
      <c r="U108" s="35">
        <v>1355</v>
      </c>
      <c r="V108" s="37">
        <v>156870</v>
      </c>
      <c r="W108" s="34" t="s">
        <v>1457</v>
      </c>
      <c r="X108" s="35">
        <v>1762047</v>
      </c>
    </row>
    <row r="109" spans="1:24" ht="15.75" hidden="1" customHeight="1" x14ac:dyDescent="0.25">
      <c r="A109" s="34" t="s">
        <v>1220</v>
      </c>
      <c r="B109" s="34" t="s">
        <v>1451</v>
      </c>
      <c r="C109" s="34" t="s">
        <v>1222</v>
      </c>
      <c r="D109" s="35">
        <v>5049861</v>
      </c>
      <c r="E109" s="34" t="s">
        <v>1223</v>
      </c>
      <c r="F109" s="34" t="s">
        <v>100</v>
      </c>
      <c r="G109" s="34" t="s">
        <v>1224</v>
      </c>
      <c r="H109" s="36">
        <v>42608</v>
      </c>
      <c r="I109" s="36">
        <v>42638</v>
      </c>
      <c r="J109" s="36">
        <v>42622</v>
      </c>
      <c r="K109" s="36">
        <v>42627</v>
      </c>
      <c r="L109" s="34" t="s">
        <v>1220</v>
      </c>
      <c r="M109" s="34" t="s">
        <v>1225</v>
      </c>
      <c r="N109" s="34" t="s">
        <v>499</v>
      </c>
      <c r="O109" s="34" t="s">
        <v>1274</v>
      </c>
      <c r="P109" s="34" t="s">
        <v>127</v>
      </c>
      <c r="Q109" s="34" t="s">
        <v>104</v>
      </c>
      <c r="R109" s="38"/>
      <c r="S109" s="34" t="s">
        <v>1458</v>
      </c>
      <c r="T109" s="37">
        <v>4736392</v>
      </c>
      <c r="U109" s="35">
        <v>1348</v>
      </c>
      <c r="V109" s="37">
        <v>133070</v>
      </c>
      <c r="W109" s="34" t="s">
        <v>1458</v>
      </c>
      <c r="X109" s="35">
        <v>1018861</v>
      </c>
    </row>
    <row r="110" spans="1:24" ht="15.75" hidden="1" customHeight="1" x14ac:dyDescent="0.25">
      <c r="A110" s="34" t="s">
        <v>1220</v>
      </c>
      <c r="B110" s="34" t="s">
        <v>1451</v>
      </c>
      <c r="C110" s="34" t="s">
        <v>1222</v>
      </c>
      <c r="D110" s="35">
        <v>5056604</v>
      </c>
      <c r="E110" s="34" t="s">
        <v>1223</v>
      </c>
      <c r="F110" s="34" t="s">
        <v>100</v>
      </c>
      <c r="G110" s="34" t="s">
        <v>1224</v>
      </c>
      <c r="H110" s="36">
        <v>42615</v>
      </c>
      <c r="I110" s="36">
        <v>42645</v>
      </c>
      <c r="J110" s="36">
        <v>43518</v>
      </c>
      <c r="K110" s="36">
        <v>43521</v>
      </c>
      <c r="L110" s="34" t="s">
        <v>1220</v>
      </c>
      <c r="M110" s="34" t="s">
        <v>1225</v>
      </c>
      <c r="N110" s="34" t="s">
        <v>499</v>
      </c>
      <c r="O110" s="34" t="s">
        <v>1274</v>
      </c>
      <c r="P110" s="34" t="s">
        <v>128</v>
      </c>
      <c r="Q110" s="34" t="s">
        <v>104</v>
      </c>
      <c r="R110" s="38"/>
      <c r="S110" s="34" t="s">
        <v>1459</v>
      </c>
      <c r="T110" s="37">
        <v>7379431</v>
      </c>
      <c r="U110" s="35">
        <v>454</v>
      </c>
      <c r="V110" s="37">
        <v>5165602</v>
      </c>
      <c r="W110" s="34" t="s">
        <v>1459</v>
      </c>
      <c r="X110" s="35">
        <v>1763888</v>
      </c>
    </row>
    <row r="111" spans="1:24" ht="15.75" hidden="1" customHeight="1" x14ac:dyDescent="0.25">
      <c r="A111" s="34" t="s">
        <v>1220</v>
      </c>
      <c r="B111" s="34" t="s">
        <v>1451</v>
      </c>
      <c r="C111" s="34" t="s">
        <v>1222</v>
      </c>
      <c r="D111" s="35">
        <v>5058408</v>
      </c>
      <c r="E111" s="34" t="s">
        <v>1223</v>
      </c>
      <c r="F111" s="34" t="s">
        <v>100</v>
      </c>
      <c r="G111" s="34" t="s">
        <v>1224</v>
      </c>
      <c r="H111" s="36">
        <v>42618</v>
      </c>
      <c r="I111" s="36">
        <v>42648</v>
      </c>
      <c r="J111" s="36">
        <v>42622</v>
      </c>
      <c r="K111" s="36">
        <v>42627</v>
      </c>
      <c r="L111" s="34" t="s">
        <v>1220</v>
      </c>
      <c r="M111" s="34" t="s">
        <v>1225</v>
      </c>
      <c r="N111" s="34" t="s">
        <v>499</v>
      </c>
      <c r="O111" s="34" t="s">
        <v>1274</v>
      </c>
      <c r="P111" s="34" t="s">
        <v>129</v>
      </c>
      <c r="Q111" s="34" t="s">
        <v>104</v>
      </c>
      <c r="R111" s="38"/>
      <c r="S111" s="38"/>
      <c r="T111" s="37">
        <v>1965976</v>
      </c>
      <c r="U111" s="35">
        <v>1348</v>
      </c>
      <c r="V111" s="37">
        <v>133070</v>
      </c>
      <c r="W111" s="34" t="s">
        <v>1460</v>
      </c>
      <c r="X111" s="35">
        <v>1764152</v>
      </c>
    </row>
    <row r="112" spans="1:24" ht="15.75" hidden="1" customHeight="1" x14ac:dyDescent="0.25">
      <c r="A112" s="34" t="s">
        <v>1220</v>
      </c>
      <c r="B112" s="34" t="s">
        <v>1451</v>
      </c>
      <c r="C112" s="34" t="s">
        <v>1222</v>
      </c>
      <c r="D112" s="35">
        <v>5063755</v>
      </c>
      <c r="E112" s="34" t="s">
        <v>1223</v>
      </c>
      <c r="F112" s="34" t="s">
        <v>100</v>
      </c>
      <c r="G112" s="34" t="s">
        <v>1224</v>
      </c>
      <c r="H112" s="36">
        <v>42622</v>
      </c>
      <c r="I112" s="36">
        <v>42652</v>
      </c>
      <c r="J112" s="36">
        <v>42998</v>
      </c>
      <c r="K112" s="36">
        <v>43413</v>
      </c>
      <c r="L112" s="34" t="s">
        <v>1220</v>
      </c>
      <c r="M112" s="34" t="s">
        <v>1225</v>
      </c>
      <c r="N112" s="34" t="s">
        <v>499</v>
      </c>
      <c r="O112" s="34" t="s">
        <v>1274</v>
      </c>
      <c r="P112" s="34" t="s">
        <v>130</v>
      </c>
      <c r="Q112" s="34" t="s">
        <v>104</v>
      </c>
      <c r="R112" s="38"/>
      <c r="S112" s="34" t="s">
        <v>1461</v>
      </c>
      <c r="T112" s="37">
        <v>19789</v>
      </c>
      <c r="U112" s="35">
        <v>562</v>
      </c>
      <c r="V112" s="37">
        <v>13852</v>
      </c>
      <c r="W112" s="34" t="s">
        <v>1462</v>
      </c>
      <c r="X112" s="35">
        <v>1762679</v>
      </c>
    </row>
    <row r="113" spans="1:24" ht="15.75" hidden="1" customHeight="1" x14ac:dyDescent="0.25">
      <c r="A113" s="34" t="s">
        <v>1220</v>
      </c>
      <c r="B113" s="34" t="s">
        <v>1451</v>
      </c>
      <c r="C113" s="34" t="s">
        <v>1222</v>
      </c>
      <c r="D113" s="35">
        <v>5068316</v>
      </c>
      <c r="E113" s="34" t="s">
        <v>1223</v>
      </c>
      <c r="F113" s="34" t="s">
        <v>100</v>
      </c>
      <c r="G113" s="34" t="s">
        <v>1224</v>
      </c>
      <c r="H113" s="36">
        <v>42627</v>
      </c>
      <c r="I113" s="36">
        <v>42657</v>
      </c>
      <c r="J113" s="36">
        <v>43518</v>
      </c>
      <c r="K113" s="36">
        <v>43521</v>
      </c>
      <c r="L113" s="34" t="s">
        <v>1220</v>
      </c>
      <c r="M113" s="34" t="s">
        <v>1225</v>
      </c>
      <c r="N113" s="34" t="s">
        <v>499</v>
      </c>
      <c r="O113" s="34" t="s">
        <v>1274</v>
      </c>
      <c r="P113" s="34" t="s">
        <v>131</v>
      </c>
      <c r="Q113" s="34" t="s">
        <v>104</v>
      </c>
      <c r="R113" s="34" t="s">
        <v>1228</v>
      </c>
      <c r="S113" s="34" t="s">
        <v>1463</v>
      </c>
      <c r="T113" s="37">
        <v>2090772</v>
      </c>
      <c r="U113" s="35">
        <v>454</v>
      </c>
      <c r="V113" s="37">
        <v>1463540</v>
      </c>
      <c r="W113" s="34" t="s">
        <v>1464</v>
      </c>
      <c r="X113" s="35">
        <v>1765560</v>
      </c>
    </row>
    <row r="114" spans="1:24" ht="15.75" hidden="1" customHeight="1" x14ac:dyDescent="0.25">
      <c r="A114" s="34" t="s">
        <v>1220</v>
      </c>
      <c r="B114" s="34" t="s">
        <v>1451</v>
      </c>
      <c r="C114" s="34" t="s">
        <v>1222</v>
      </c>
      <c r="D114" s="35">
        <v>5132535</v>
      </c>
      <c r="E114" s="34" t="s">
        <v>1223</v>
      </c>
      <c r="F114" s="34" t="s">
        <v>100</v>
      </c>
      <c r="G114" s="34" t="s">
        <v>1224</v>
      </c>
      <c r="H114" s="36">
        <v>42705</v>
      </c>
      <c r="I114" s="36">
        <v>42735</v>
      </c>
      <c r="J114" s="36">
        <v>42713</v>
      </c>
      <c r="K114" s="36">
        <v>42719</v>
      </c>
      <c r="L114" s="34" t="s">
        <v>1220</v>
      </c>
      <c r="M114" s="34" t="s">
        <v>1225</v>
      </c>
      <c r="N114" s="34" t="s">
        <v>1465</v>
      </c>
      <c r="O114" s="34" t="s">
        <v>1466</v>
      </c>
      <c r="P114" s="34" t="s">
        <v>133</v>
      </c>
      <c r="Q114" s="34" t="s">
        <v>102</v>
      </c>
      <c r="R114" s="38"/>
      <c r="S114" s="34" t="s">
        <v>1467</v>
      </c>
      <c r="T114" s="37">
        <v>443989</v>
      </c>
      <c r="U114" s="35">
        <v>1256</v>
      </c>
      <c r="V114" s="37">
        <v>310792</v>
      </c>
      <c r="W114" s="34" t="s">
        <v>1467</v>
      </c>
      <c r="X114" s="35">
        <v>1773872</v>
      </c>
    </row>
    <row r="115" spans="1:24" ht="15.75" hidden="1" customHeight="1" x14ac:dyDescent="0.25">
      <c r="A115" s="34" t="s">
        <v>1220</v>
      </c>
      <c r="B115" s="34" t="s">
        <v>1451</v>
      </c>
      <c r="C115" s="34" t="s">
        <v>1222</v>
      </c>
      <c r="D115" s="35">
        <v>5241812</v>
      </c>
      <c r="E115" s="34" t="s">
        <v>1223</v>
      </c>
      <c r="F115" s="34" t="s">
        <v>100</v>
      </c>
      <c r="G115" s="34" t="s">
        <v>1224</v>
      </c>
      <c r="H115" s="36">
        <v>42838</v>
      </c>
      <c r="I115" s="36">
        <v>42868</v>
      </c>
      <c r="J115" s="36">
        <v>42877</v>
      </c>
      <c r="K115" s="36">
        <v>42893</v>
      </c>
      <c r="L115" s="34" t="s">
        <v>1220</v>
      </c>
      <c r="M115" s="34" t="s">
        <v>1225</v>
      </c>
      <c r="N115" s="34" t="s">
        <v>499</v>
      </c>
      <c r="O115" s="34" t="s">
        <v>1274</v>
      </c>
      <c r="P115" s="34" t="s">
        <v>137</v>
      </c>
      <c r="Q115" s="34" t="s">
        <v>102</v>
      </c>
      <c r="R115" s="34" t="s">
        <v>1228</v>
      </c>
      <c r="S115" s="34" t="s">
        <v>1468</v>
      </c>
      <c r="T115" s="37">
        <v>1527154</v>
      </c>
      <c r="U115" s="35">
        <v>1082</v>
      </c>
      <c r="V115" s="37">
        <v>1069008</v>
      </c>
      <c r="W115" s="34" t="s">
        <v>1469</v>
      </c>
      <c r="X115" s="35">
        <v>10031724</v>
      </c>
    </row>
    <row r="116" spans="1:24" ht="15.75" hidden="1" customHeight="1" x14ac:dyDescent="0.25">
      <c r="A116" s="34" t="s">
        <v>1220</v>
      </c>
      <c r="B116" s="34" t="s">
        <v>1451</v>
      </c>
      <c r="C116" s="34" t="s">
        <v>1222</v>
      </c>
      <c r="D116" s="35">
        <v>5333338</v>
      </c>
      <c r="E116" s="34" t="s">
        <v>1223</v>
      </c>
      <c r="F116" s="34" t="s">
        <v>100</v>
      </c>
      <c r="G116" s="34" t="s">
        <v>1224</v>
      </c>
      <c r="H116" s="36">
        <v>42946</v>
      </c>
      <c r="I116" s="36">
        <v>42976</v>
      </c>
      <c r="J116" s="36">
        <v>42998</v>
      </c>
      <c r="K116" s="36">
        <v>43413</v>
      </c>
      <c r="L116" s="34" t="s">
        <v>1220</v>
      </c>
      <c r="M116" s="34" t="s">
        <v>1225</v>
      </c>
      <c r="N116" s="34" t="s">
        <v>499</v>
      </c>
      <c r="O116" s="34" t="s">
        <v>1274</v>
      </c>
      <c r="P116" s="34" t="s">
        <v>139</v>
      </c>
      <c r="Q116" s="34" t="s">
        <v>104</v>
      </c>
      <c r="R116" s="38"/>
      <c r="S116" s="34" t="s">
        <v>1470</v>
      </c>
      <c r="T116" s="37">
        <v>10826</v>
      </c>
      <c r="U116" s="35">
        <v>562</v>
      </c>
      <c r="V116" s="37">
        <v>7578</v>
      </c>
      <c r="W116" s="34" t="s">
        <v>1470</v>
      </c>
      <c r="X116" s="35">
        <v>10061008</v>
      </c>
    </row>
    <row r="117" spans="1:24" ht="15.75" hidden="1" customHeight="1" x14ac:dyDescent="0.25">
      <c r="A117" s="34" t="s">
        <v>1220</v>
      </c>
      <c r="B117" s="34" t="s">
        <v>1451</v>
      </c>
      <c r="C117" s="34" t="s">
        <v>1222</v>
      </c>
      <c r="D117" s="35">
        <v>5529717</v>
      </c>
      <c r="E117" s="34" t="s">
        <v>1243</v>
      </c>
      <c r="F117" s="34" t="s">
        <v>477</v>
      </c>
      <c r="G117" s="34" t="s">
        <v>1224</v>
      </c>
      <c r="H117" s="36">
        <v>43125</v>
      </c>
      <c r="I117" s="36">
        <v>43155</v>
      </c>
      <c r="J117" s="36">
        <v>43126</v>
      </c>
      <c r="K117" s="36">
        <v>43132</v>
      </c>
      <c r="L117" s="34" t="s">
        <v>1244</v>
      </c>
      <c r="M117" s="34" t="s">
        <v>1245</v>
      </c>
      <c r="N117" s="34" t="s">
        <v>499</v>
      </c>
      <c r="O117" s="34" t="s">
        <v>1274</v>
      </c>
      <c r="P117" s="34" t="s">
        <v>138</v>
      </c>
      <c r="Q117" s="34" t="s">
        <v>104</v>
      </c>
      <c r="R117" s="34" t="s">
        <v>1228</v>
      </c>
      <c r="S117" s="34" t="s">
        <v>1471</v>
      </c>
      <c r="T117" s="37">
        <v>8183175</v>
      </c>
      <c r="U117" s="35">
        <v>843</v>
      </c>
      <c r="V117" s="37">
        <v>864116</v>
      </c>
      <c r="W117" s="34" t="s">
        <v>1471</v>
      </c>
      <c r="X117" s="35">
        <v>10026104</v>
      </c>
    </row>
    <row r="118" spans="1:24" ht="15.75" hidden="1" customHeight="1" x14ac:dyDescent="0.25">
      <c r="A118" s="34" t="s">
        <v>1220</v>
      </c>
      <c r="B118" s="34" t="s">
        <v>1451</v>
      </c>
      <c r="C118" s="34" t="s">
        <v>1222</v>
      </c>
      <c r="D118" s="35">
        <v>5538936</v>
      </c>
      <c r="E118" s="34" t="s">
        <v>1243</v>
      </c>
      <c r="F118" s="34" t="s">
        <v>477</v>
      </c>
      <c r="G118" s="34" t="s">
        <v>1224</v>
      </c>
      <c r="H118" s="36">
        <v>43133</v>
      </c>
      <c r="I118" s="36">
        <v>43163</v>
      </c>
      <c r="J118" s="36">
        <v>43153</v>
      </c>
      <c r="K118" s="36">
        <v>43167</v>
      </c>
      <c r="L118" s="34" t="s">
        <v>1244</v>
      </c>
      <c r="M118" s="34" t="s">
        <v>1245</v>
      </c>
      <c r="N118" s="34" t="s">
        <v>499</v>
      </c>
      <c r="O118" s="34" t="s">
        <v>1274</v>
      </c>
      <c r="P118" s="34" t="s">
        <v>483</v>
      </c>
      <c r="Q118" s="34" t="s">
        <v>104</v>
      </c>
      <c r="R118" s="38"/>
      <c r="S118" s="34" t="s">
        <v>1472</v>
      </c>
      <c r="T118" s="37">
        <v>4150200</v>
      </c>
      <c r="U118" s="35">
        <v>808</v>
      </c>
      <c r="V118" s="37">
        <v>849622</v>
      </c>
      <c r="W118" s="34" t="s">
        <v>1472</v>
      </c>
      <c r="X118" s="35">
        <v>1670714</v>
      </c>
    </row>
    <row r="119" spans="1:24" ht="15.75" hidden="1" customHeight="1" x14ac:dyDescent="0.25">
      <c r="A119" s="34" t="s">
        <v>1220</v>
      </c>
      <c r="B119" s="34" t="s">
        <v>1451</v>
      </c>
      <c r="C119" s="34" t="s">
        <v>1222</v>
      </c>
      <c r="D119" s="35">
        <v>5590567</v>
      </c>
      <c r="E119" s="34" t="s">
        <v>1243</v>
      </c>
      <c r="F119" s="34" t="s">
        <v>477</v>
      </c>
      <c r="G119" s="34" t="s">
        <v>1224</v>
      </c>
      <c r="H119" s="36">
        <v>43173</v>
      </c>
      <c r="I119" s="36">
        <v>43203</v>
      </c>
      <c r="J119" s="36">
        <v>43210</v>
      </c>
      <c r="K119" s="36">
        <v>43223</v>
      </c>
      <c r="L119" s="34" t="s">
        <v>1244</v>
      </c>
      <c r="M119" s="34" t="s">
        <v>1245</v>
      </c>
      <c r="N119" s="34" t="s">
        <v>499</v>
      </c>
      <c r="O119" s="34" t="s">
        <v>1274</v>
      </c>
      <c r="P119" s="34" t="s">
        <v>484</v>
      </c>
      <c r="Q119" s="34" t="s">
        <v>104</v>
      </c>
      <c r="R119" s="38"/>
      <c r="S119" s="34" t="s">
        <v>1473</v>
      </c>
      <c r="T119" s="37">
        <v>4970084</v>
      </c>
      <c r="U119" s="35">
        <v>752</v>
      </c>
      <c r="V119" s="37">
        <v>294000</v>
      </c>
      <c r="W119" s="34" t="s">
        <v>1474</v>
      </c>
      <c r="X119" s="35">
        <v>10124191</v>
      </c>
    </row>
    <row r="120" spans="1:24" ht="15.75" hidden="1" customHeight="1" x14ac:dyDescent="0.25">
      <c r="A120" s="34" t="s">
        <v>1220</v>
      </c>
      <c r="B120" s="34" t="s">
        <v>1451</v>
      </c>
      <c r="C120" s="34" t="s">
        <v>1222</v>
      </c>
      <c r="D120" s="35">
        <v>5713849</v>
      </c>
      <c r="E120" s="34" t="s">
        <v>1253</v>
      </c>
      <c r="F120" s="34" t="s">
        <v>478</v>
      </c>
      <c r="G120" s="34" t="s">
        <v>1224</v>
      </c>
      <c r="H120" s="36">
        <v>43273</v>
      </c>
      <c r="I120" s="36">
        <v>43303</v>
      </c>
      <c r="J120" s="36">
        <v>43284</v>
      </c>
      <c r="K120" s="36">
        <v>43293</v>
      </c>
      <c r="L120" s="34" t="s">
        <v>1220</v>
      </c>
      <c r="M120" s="34" t="s">
        <v>1225</v>
      </c>
      <c r="N120" s="34" t="s">
        <v>499</v>
      </c>
      <c r="O120" s="34" t="s">
        <v>1274</v>
      </c>
      <c r="P120" s="34" t="s">
        <v>485</v>
      </c>
      <c r="Q120" s="34" t="s">
        <v>104</v>
      </c>
      <c r="R120" s="34" t="s">
        <v>1228</v>
      </c>
      <c r="S120" s="34" t="s">
        <v>1475</v>
      </c>
      <c r="T120" s="37">
        <v>8438500</v>
      </c>
      <c r="U120" s="35">
        <v>682</v>
      </c>
      <c r="V120" s="37">
        <v>277200</v>
      </c>
      <c r="W120" s="34" t="s">
        <v>1476</v>
      </c>
      <c r="X120" s="35">
        <v>10177255</v>
      </c>
    </row>
    <row r="121" spans="1:24" ht="15.75" hidden="1" customHeight="1" x14ac:dyDescent="0.25">
      <c r="A121" s="34" t="s">
        <v>1220</v>
      </c>
      <c r="B121" s="34" t="s">
        <v>1451</v>
      </c>
      <c r="C121" s="34" t="s">
        <v>1222</v>
      </c>
      <c r="D121" s="35">
        <v>5878410</v>
      </c>
      <c r="E121" s="34" t="s">
        <v>1223</v>
      </c>
      <c r="F121" s="34" t="s">
        <v>100</v>
      </c>
      <c r="G121" s="34" t="s">
        <v>1224</v>
      </c>
      <c r="H121" s="36">
        <v>43402</v>
      </c>
      <c r="I121" s="36">
        <v>43432</v>
      </c>
      <c r="J121" s="36">
        <v>43444</v>
      </c>
      <c r="K121" s="36">
        <v>43507</v>
      </c>
      <c r="L121" s="34" t="s">
        <v>1220</v>
      </c>
      <c r="M121" s="34" t="s">
        <v>1225</v>
      </c>
      <c r="N121" s="34" t="s">
        <v>499</v>
      </c>
      <c r="O121" s="34" t="s">
        <v>1274</v>
      </c>
      <c r="P121" s="34" t="s">
        <v>142</v>
      </c>
      <c r="Q121" s="34" t="s">
        <v>102</v>
      </c>
      <c r="R121" s="34" t="s">
        <v>1228</v>
      </c>
      <c r="S121" s="34" t="s">
        <v>1477</v>
      </c>
      <c r="T121" s="37">
        <v>5934925</v>
      </c>
      <c r="U121" s="35">
        <v>468</v>
      </c>
      <c r="V121" s="37">
        <v>4154447</v>
      </c>
      <c r="W121" s="34" t="s">
        <v>1477</v>
      </c>
      <c r="X121" s="35">
        <v>10057008</v>
      </c>
    </row>
    <row r="122" spans="1:24" ht="15.75" customHeight="1" x14ac:dyDescent="0.25">
      <c r="A122" s="34" t="s">
        <v>1220</v>
      </c>
      <c r="B122" s="34" t="s">
        <v>1451</v>
      </c>
      <c r="C122" s="34" t="s">
        <v>1222</v>
      </c>
      <c r="D122" s="35">
        <v>5878423</v>
      </c>
      <c r="E122" s="34" t="s">
        <v>1253</v>
      </c>
      <c r="F122" s="34" t="s">
        <v>478</v>
      </c>
      <c r="G122" s="34" t="s">
        <v>1224</v>
      </c>
      <c r="H122" s="36">
        <v>43402</v>
      </c>
      <c r="I122" s="36">
        <v>43432</v>
      </c>
      <c r="J122" s="36">
        <v>43630</v>
      </c>
      <c r="K122" s="36"/>
      <c r="L122" s="34" t="s">
        <v>1220</v>
      </c>
      <c r="M122" s="34" t="s">
        <v>1225</v>
      </c>
      <c r="N122" s="34" t="s">
        <v>499</v>
      </c>
      <c r="O122" s="34" t="s">
        <v>1274</v>
      </c>
      <c r="P122" s="34" t="s">
        <v>142</v>
      </c>
      <c r="Q122" s="34" t="s">
        <v>117</v>
      </c>
      <c r="R122" s="34" t="s">
        <v>1228</v>
      </c>
      <c r="S122" s="34" t="s">
        <v>1477</v>
      </c>
      <c r="T122" s="37">
        <v>573500</v>
      </c>
      <c r="U122" s="35">
        <v>573</v>
      </c>
      <c r="V122" s="37">
        <v>573500</v>
      </c>
      <c r="W122" s="34" t="s">
        <v>1477</v>
      </c>
      <c r="X122" s="35">
        <v>10057008</v>
      </c>
    </row>
    <row r="123" spans="1:24" ht="15.75" hidden="1" customHeight="1" x14ac:dyDescent="0.25">
      <c r="A123" s="34" t="s">
        <v>1220</v>
      </c>
      <c r="B123" s="34" t="s">
        <v>1451</v>
      </c>
      <c r="C123" s="34" t="s">
        <v>1222</v>
      </c>
      <c r="D123" s="35">
        <v>5878588</v>
      </c>
      <c r="E123" s="34" t="s">
        <v>1223</v>
      </c>
      <c r="F123" s="34" t="s">
        <v>100</v>
      </c>
      <c r="G123" s="34" t="s">
        <v>1224</v>
      </c>
      <c r="H123" s="36">
        <v>43402</v>
      </c>
      <c r="I123" s="36">
        <v>43432</v>
      </c>
      <c r="J123" s="36">
        <v>43444</v>
      </c>
      <c r="K123" s="36">
        <v>43507</v>
      </c>
      <c r="L123" s="34" t="s">
        <v>1220</v>
      </c>
      <c r="M123" s="34" t="s">
        <v>1225</v>
      </c>
      <c r="N123" s="34" t="s">
        <v>499</v>
      </c>
      <c r="O123" s="34" t="s">
        <v>1274</v>
      </c>
      <c r="P123" s="34" t="s">
        <v>144</v>
      </c>
      <c r="Q123" s="34" t="s">
        <v>102</v>
      </c>
      <c r="R123" s="34" t="s">
        <v>1228</v>
      </c>
      <c r="S123" s="34" t="s">
        <v>1478</v>
      </c>
      <c r="T123" s="37">
        <v>2554700</v>
      </c>
      <c r="U123" s="35">
        <v>468</v>
      </c>
      <c r="V123" s="37">
        <v>2478090</v>
      </c>
      <c r="W123" s="34" t="s">
        <v>1479</v>
      </c>
      <c r="X123" s="35">
        <v>10104861</v>
      </c>
    </row>
    <row r="124" spans="1:24" ht="15.75" hidden="1" customHeight="1" x14ac:dyDescent="0.25">
      <c r="A124" s="34" t="s">
        <v>1220</v>
      </c>
      <c r="B124" s="34" t="s">
        <v>1451</v>
      </c>
      <c r="C124" s="34" t="s">
        <v>1222</v>
      </c>
      <c r="D124" s="35">
        <v>5954214</v>
      </c>
      <c r="E124" s="34" t="s">
        <v>1223</v>
      </c>
      <c r="F124" s="34" t="s">
        <v>100</v>
      </c>
      <c r="G124" s="34" t="s">
        <v>1224</v>
      </c>
      <c r="H124" s="36">
        <v>43462</v>
      </c>
      <c r="I124" s="36">
        <v>43492</v>
      </c>
      <c r="J124" s="36">
        <v>43465</v>
      </c>
      <c r="K124" s="36">
        <v>43507</v>
      </c>
      <c r="L124" s="34" t="s">
        <v>1220</v>
      </c>
      <c r="M124" s="34" t="s">
        <v>1225</v>
      </c>
      <c r="N124" s="34" t="s">
        <v>499</v>
      </c>
      <c r="O124" s="34" t="s">
        <v>1274</v>
      </c>
      <c r="P124" s="34" t="s">
        <v>145</v>
      </c>
      <c r="Q124" s="34" t="s">
        <v>102</v>
      </c>
      <c r="R124" s="38"/>
      <c r="S124" s="34" t="s">
        <v>1480</v>
      </c>
      <c r="T124" s="37">
        <v>1857760</v>
      </c>
      <c r="U124" s="35">
        <v>468</v>
      </c>
      <c r="V124" s="37">
        <v>1300432</v>
      </c>
      <c r="W124" s="34" t="s">
        <v>1480</v>
      </c>
      <c r="X124" s="35">
        <v>1754888</v>
      </c>
    </row>
    <row r="125" spans="1:24" ht="15.75" hidden="1" customHeight="1" x14ac:dyDescent="0.25">
      <c r="A125" s="34" t="s">
        <v>1220</v>
      </c>
      <c r="B125" s="34" t="s">
        <v>1451</v>
      </c>
      <c r="C125" s="34" t="s">
        <v>1222</v>
      </c>
      <c r="D125" s="35">
        <v>6000264</v>
      </c>
      <c r="E125" s="34" t="s">
        <v>1253</v>
      </c>
      <c r="F125" s="34" t="s">
        <v>478</v>
      </c>
      <c r="G125" s="34" t="s">
        <v>1224</v>
      </c>
      <c r="H125" s="36">
        <v>43504</v>
      </c>
      <c r="I125" s="36">
        <v>43534</v>
      </c>
      <c r="J125" s="36">
        <v>43630</v>
      </c>
      <c r="K125" s="36">
        <v>43634</v>
      </c>
      <c r="L125" s="34" t="s">
        <v>1220</v>
      </c>
      <c r="M125" s="34" t="s">
        <v>1225</v>
      </c>
      <c r="N125" s="34" t="s">
        <v>499</v>
      </c>
      <c r="O125" s="34" t="s">
        <v>1274</v>
      </c>
      <c r="P125" s="34" t="s">
        <v>1481</v>
      </c>
      <c r="Q125" s="34" t="s">
        <v>107</v>
      </c>
      <c r="R125" s="38"/>
      <c r="S125" s="34" t="s">
        <v>1482</v>
      </c>
      <c r="T125" s="37">
        <v>42106165</v>
      </c>
      <c r="U125" s="35">
        <v>341</v>
      </c>
      <c r="V125" s="37">
        <v>14263492</v>
      </c>
      <c r="W125" s="34" t="s">
        <v>1482</v>
      </c>
      <c r="X125" s="35">
        <v>10134249</v>
      </c>
    </row>
    <row r="126" spans="1:24" ht="15.75" hidden="1" customHeight="1" x14ac:dyDescent="0.25">
      <c r="A126" s="34" t="s">
        <v>1220</v>
      </c>
      <c r="B126" s="34" t="s">
        <v>1451</v>
      </c>
      <c r="C126" s="34" t="s">
        <v>1222</v>
      </c>
      <c r="D126" s="35">
        <v>6008504</v>
      </c>
      <c r="E126" s="34" t="s">
        <v>1253</v>
      </c>
      <c r="F126" s="34" t="s">
        <v>478</v>
      </c>
      <c r="G126" s="34" t="s">
        <v>1224</v>
      </c>
      <c r="H126" s="36">
        <v>43510</v>
      </c>
      <c r="I126" s="36">
        <v>43540</v>
      </c>
      <c r="J126" s="36"/>
      <c r="K126" s="36"/>
      <c r="L126" s="34" t="s">
        <v>1220</v>
      </c>
      <c r="M126" s="34" t="s">
        <v>1225</v>
      </c>
      <c r="N126" s="34" t="s">
        <v>499</v>
      </c>
      <c r="O126" s="34" t="s">
        <v>1274</v>
      </c>
      <c r="P126" s="34" t="s">
        <v>1483</v>
      </c>
      <c r="Q126" s="34" t="s">
        <v>110</v>
      </c>
      <c r="R126" s="34" t="s">
        <v>1228</v>
      </c>
      <c r="S126" s="34" t="s">
        <v>1484</v>
      </c>
      <c r="T126" s="37">
        <v>25313542</v>
      </c>
      <c r="U126" s="35">
        <v>465</v>
      </c>
      <c r="V126" s="37">
        <v>25313542</v>
      </c>
      <c r="W126" s="34" t="s">
        <v>1485</v>
      </c>
      <c r="X126" s="35">
        <v>10232953</v>
      </c>
    </row>
    <row r="127" spans="1:24" ht="15.75" hidden="1" customHeight="1" x14ac:dyDescent="0.25">
      <c r="A127" s="34" t="s">
        <v>1220</v>
      </c>
      <c r="B127" s="34" t="s">
        <v>1451</v>
      </c>
      <c r="C127" s="34" t="s">
        <v>1222</v>
      </c>
      <c r="D127" s="35">
        <v>6021337</v>
      </c>
      <c r="E127" s="34" t="s">
        <v>476</v>
      </c>
      <c r="F127" s="34" t="s">
        <v>481</v>
      </c>
      <c r="G127" s="34" t="s">
        <v>1224</v>
      </c>
      <c r="H127" s="36">
        <v>43520</v>
      </c>
      <c r="I127" s="36">
        <v>43550</v>
      </c>
      <c r="J127" s="36">
        <v>43630</v>
      </c>
      <c r="K127" s="36">
        <v>43634</v>
      </c>
      <c r="L127" s="34" t="s">
        <v>1220</v>
      </c>
      <c r="M127" s="34" t="s">
        <v>1225</v>
      </c>
      <c r="N127" s="34" t="s">
        <v>499</v>
      </c>
      <c r="O127" s="34" t="s">
        <v>1274</v>
      </c>
      <c r="P127" s="34" t="s">
        <v>1486</v>
      </c>
      <c r="Q127" s="34" t="s">
        <v>104</v>
      </c>
      <c r="R127" s="34" t="s">
        <v>1228</v>
      </c>
      <c r="S127" s="34" t="s">
        <v>1487</v>
      </c>
      <c r="T127" s="37">
        <v>18612715</v>
      </c>
      <c r="U127" s="35">
        <v>341</v>
      </c>
      <c r="V127" s="37">
        <v>2279674</v>
      </c>
      <c r="W127" s="34" t="s">
        <v>1487</v>
      </c>
      <c r="X127" s="35">
        <v>10240781</v>
      </c>
    </row>
    <row r="128" spans="1:24" ht="15.75" hidden="1" customHeight="1" x14ac:dyDescent="0.25">
      <c r="A128" s="34" t="s">
        <v>1220</v>
      </c>
      <c r="B128" s="34" t="s">
        <v>1451</v>
      </c>
      <c r="C128" s="34" t="s">
        <v>1222</v>
      </c>
      <c r="D128" s="35">
        <v>6040233</v>
      </c>
      <c r="E128" s="34" t="s">
        <v>476</v>
      </c>
      <c r="F128" s="34" t="s">
        <v>481</v>
      </c>
      <c r="G128" s="34" t="s">
        <v>1224</v>
      </c>
      <c r="H128" s="36">
        <v>43534</v>
      </c>
      <c r="I128" s="36">
        <v>43564</v>
      </c>
      <c r="J128" s="36">
        <v>43630</v>
      </c>
      <c r="K128" s="36">
        <v>43634</v>
      </c>
      <c r="L128" s="34" t="s">
        <v>1220</v>
      </c>
      <c r="M128" s="34" t="s">
        <v>1225</v>
      </c>
      <c r="N128" s="34" t="s">
        <v>499</v>
      </c>
      <c r="O128" s="34" t="s">
        <v>1274</v>
      </c>
      <c r="P128" s="34" t="s">
        <v>1488</v>
      </c>
      <c r="Q128" s="34" t="s">
        <v>104</v>
      </c>
      <c r="R128" s="38"/>
      <c r="S128" s="34" t="s">
        <v>1489</v>
      </c>
      <c r="T128" s="37">
        <v>1387359</v>
      </c>
      <c r="U128" s="35">
        <v>341</v>
      </c>
      <c r="V128" s="37">
        <v>65162</v>
      </c>
      <c r="W128" s="34" t="s">
        <v>1489</v>
      </c>
      <c r="X128" s="35">
        <v>961803</v>
      </c>
    </row>
    <row r="129" spans="1:24" ht="15.75" hidden="1" customHeight="1" x14ac:dyDescent="0.25">
      <c r="A129" s="34" t="s">
        <v>1220</v>
      </c>
      <c r="B129" s="34" t="s">
        <v>1451</v>
      </c>
      <c r="C129" s="34" t="s">
        <v>1222</v>
      </c>
      <c r="D129" s="35">
        <v>6059160</v>
      </c>
      <c r="E129" s="34" t="s">
        <v>476</v>
      </c>
      <c r="F129" s="34" t="s">
        <v>479</v>
      </c>
      <c r="G129" s="34" t="s">
        <v>1224</v>
      </c>
      <c r="H129" s="36">
        <v>43547</v>
      </c>
      <c r="I129" s="36">
        <v>43577</v>
      </c>
      <c r="J129" s="36">
        <v>43630</v>
      </c>
      <c r="K129" s="36">
        <v>43634</v>
      </c>
      <c r="L129" s="34" t="s">
        <v>1220</v>
      </c>
      <c r="M129" s="34" t="s">
        <v>1225</v>
      </c>
      <c r="N129" s="34" t="s">
        <v>499</v>
      </c>
      <c r="O129" s="34" t="s">
        <v>1274</v>
      </c>
      <c r="P129" s="34" t="s">
        <v>1490</v>
      </c>
      <c r="Q129" s="34" t="s">
        <v>104</v>
      </c>
      <c r="R129" s="38"/>
      <c r="S129" s="34" t="s">
        <v>1491</v>
      </c>
      <c r="T129" s="37">
        <v>18263197</v>
      </c>
      <c r="U129" s="35">
        <v>341</v>
      </c>
      <c r="V129" s="37">
        <v>3966741</v>
      </c>
      <c r="W129" s="34" t="s">
        <v>1491</v>
      </c>
      <c r="X129" s="35">
        <v>10250488</v>
      </c>
    </row>
    <row r="130" spans="1:24" ht="15.75" hidden="1" customHeight="1" x14ac:dyDescent="0.25">
      <c r="A130" s="34" t="s">
        <v>1220</v>
      </c>
      <c r="B130" s="34" t="s">
        <v>1451</v>
      </c>
      <c r="C130" s="34" t="s">
        <v>1222</v>
      </c>
      <c r="D130" s="35">
        <v>6061569</v>
      </c>
      <c r="E130" s="34" t="s">
        <v>476</v>
      </c>
      <c r="F130" s="34" t="s">
        <v>479</v>
      </c>
      <c r="G130" s="34" t="s">
        <v>1224</v>
      </c>
      <c r="H130" s="36">
        <v>43551</v>
      </c>
      <c r="I130" s="36">
        <v>43581</v>
      </c>
      <c r="J130" s="36">
        <v>43633</v>
      </c>
      <c r="K130" s="36">
        <v>43634</v>
      </c>
      <c r="L130" s="34" t="s">
        <v>1220</v>
      </c>
      <c r="M130" s="34" t="s">
        <v>1225</v>
      </c>
      <c r="N130" s="34" t="s">
        <v>499</v>
      </c>
      <c r="O130" s="34" t="s">
        <v>1274</v>
      </c>
      <c r="P130" s="34" t="s">
        <v>1492</v>
      </c>
      <c r="Q130" s="34" t="s">
        <v>107</v>
      </c>
      <c r="R130" s="38"/>
      <c r="S130" s="34" t="s">
        <v>1493</v>
      </c>
      <c r="T130" s="37">
        <v>44885174</v>
      </c>
      <c r="U130" s="35">
        <v>341</v>
      </c>
      <c r="V130" s="37">
        <v>5758562</v>
      </c>
      <c r="W130" s="34" t="s">
        <v>1493</v>
      </c>
      <c r="X130" s="35">
        <v>10089316</v>
      </c>
    </row>
    <row r="131" spans="1:24" ht="15.75" hidden="1" customHeight="1" x14ac:dyDescent="0.25">
      <c r="A131" s="34" t="s">
        <v>1220</v>
      </c>
      <c r="B131" s="34" t="s">
        <v>1451</v>
      </c>
      <c r="C131" s="34" t="s">
        <v>1222</v>
      </c>
      <c r="D131" s="35">
        <v>6070930</v>
      </c>
      <c r="E131" s="34" t="s">
        <v>476</v>
      </c>
      <c r="F131" s="34" t="s">
        <v>479</v>
      </c>
      <c r="G131" s="34" t="s">
        <v>1224</v>
      </c>
      <c r="H131" s="36">
        <v>43557</v>
      </c>
      <c r="I131" s="36">
        <v>43587</v>
      </c>
      <c r="J131" s="36">
        <v>43630</v>
      </c>
      <c r="K131" s="36">
        <v>43634</v>
      </c>
      <c r="L131" s="34" t="s">
        <v>1220</v>
      </c>
      <c r="M131" s="34" t="s">
        <v>1225</v>
      </c>
      <c r="N131" s="34" t="s">
        <v>499</v>
      </c>
      <c r="O131" s="34" t="s">
        <v>1274</v>
      </c>
      <c r="P131" s="34" t="s">
        <v>1494</v>
      </c>
      <c r="Q131" s="34" t="s">
        <v>104</v>
      </c>
      <c r="R131" s="38"/>
      <c r="S131" s="34" t="s">
        <v>1495</v>
      </c>
      <c r="T131" s="37">
        <v>41579226</v>
      </c>
      <c r="U131" s="35">
        <v>341</v>
      </c>
      <c r="V131" s="37">
        <v>3570678</v>
      </c>
      <c r="W131" s="34" t="s">
        <v>1496</v>
      </c>
      <c r="X131" s="35">
        <v>10243232</v>
      </c>
    </row>
    <row r="132" spans="1:24" ht="15.75" hidden="1" customHeight="1" x14ac:dyDescent="0.25">
      <c r="A132" s="34" t="s">
        <v>1220</v>
      </c>
      <c r="B132" s="34" t="s">
        <v>1451</v>
      </c>
      <c r="C132" s="34" t="s">
        <v>1222</v>
      </c>
      <c r="D132" s="35">
        <v>6074579</v>
      </c>
      <c r="E132" s="34" t="s">
        <v>476</v>
      </c>
      <c r="F132" s="34" t="s">
        <v>479</v>
      </c>
      <c r="G132" s="34" t="s">
        <v>1224</v>
      </c>
      <c r="H132" s="36">
        <v>43559</v>
      </c>
      <c r="I132" s="36">
        <v>43589</v>
      </c>
      <c r="J132" s="36">
        <v>43630</v>
      </c>
      <c r="K132" s="36">
        <v>43634</v>
      </c>
      <c r="L132" s="34" t="s">
        <v>1220</v>
      </c>
      <c r="M132" s="34" t="s">
        <v>1225</v>
      </c>
      <c r="N132" s="34" t="s">
        <v>499</v>
      </c>
      <c r="O132" s="34" t="s">
        <v>1274</v>
      </c>
      <c r="P132" s="34" t="s">
        <v>1497</v>
      </c>
      <c r="Q132" s="34" t="s">
        <v>107</v>
      </c>
      <c r="R132" s="38"/>
      <c r="S132" s="34" t="s">
        <v>1498</v>
      </c>
      <c r="T132" s="37">
        <v>63572626</v>
      </c>
      <c r="U132" s="35">
        <v>341</v>
      </c>
      <c r="V132" s="37">
        <v>17813207</v>
      </c>
      <c r="W132" s="34" t="s">
        <v>1499</v>
      </c>
      <c r="X132" s="35">
        <v>10252051</v>
      </c>
    </row>
    <row r="133" spans="1:24" ht="15.75" hidden="1" customHeight="1" x14ac:dyDescent="0.25">
      <c r="A133" s="34" t="s">
        <v>1220</v>
      </c>
      <c r="B133" s="34" t="s">
        <v>1451</v>
      </c>
      <c r="C133" s="34" t="s">
        <v>1222</v>
      </c>
      <c r="D133" s="35">
        <v>6075743</v>
      </c>
      <c r="E133" s="34" t="s">
        <v>476</v>
      </c>
      <c r="F133" s="34" t="s">
        <v>479</v>
      </c>
      <c r="G133" s="34" t="s">
        <v>1224</v>
      </c>
      <c r="H133" s="36">
        <v>43560</v>
      </c>
      <c r="I133" s="36">
        <v>43590</v>
      </c>
      <c r="J133" s="36">
        <v>43630</v>
      </c>
      <c r="K133" s="36">
        <v>43634</v>
      </c>
      <c r="L133" s="34" t="s">
        <v>1220</v>
      </c>
      <c r="M133" s="34" t="s">
        <v>1225</v>
      </c>
      <c r="N133" s="34" t="s">
        <v>499</v>
      </c>
      <c r="O133" s="34" t="s">
        <v>1274</v>
      </c>
      <c r="P133" s="34" t="s">
        <v>1500</v>
      </c>
      <c r="Q133" s="34" t="s">
        <v>104</v>
      </c>
      <c r="R133" s="38"/>
      <c r="S133" s="34" t="s">
        <v>1501</v>
      </c>
      <c r="T133" s="37">
        <v>26416247</v>
      </c>
      <c r="U133" s="35">
        <v>341</v>
      </c>
      <c r="V133" s="37">
        <v>995178</v>
      </c>
      <c r="W133" s="34" t="s">
        <v>1502</v>
      </c>
      <c r="X133" s="35">
        <v>10245844</v>
      </c>
    </row>
    <row r="134" spans="1:24" ht="15.75" hidden="1" customHeight="1" x14ac:dyDescent="0.25">
      <c r="A134" s="34" t="s">
        <v>1220</v>
      </c>
      <c r="B134" s="34" t="s">
        <v>1451</v>
      </c>
      <c r="C134" s="34" t="s">
        <v>1222</v>
      </c>
      <c r="D134" s="35">
        <v>6082166</v>
      </c>
      <c r="E134" s="34" t="s">
        <v>476</v>
      </c>
      <c r="F134" s="34" t="s">
        <v>479</v>
      </c>
      <c r="G134" s="34" t="s">
        <v>1224</v>
      </c>
      <c r="H134" s="36">
        <v>43565</v>
      </c>
      <c r="I134" s="36">
        <v>43595</v>
      </c>
      <c r="J134" s="36">
        <v>43630</v>
      </c>
      <c r="K134" s="36">
        <v>43634</v>
      </c>
      <c r="L134" s="34" t="s">
        <v>1220</v>
      </c>
      <c r="M134" s="34" t="s">
        <v>1225</v>
      </c>
      <c r="N134" s="34" t="s">
        <v>499</v>
      </c>
      <c r="O134" s="34" t="s">
        <v>1274</v>
      </c>
      <c r="P134" s="34" t="s">
        <v>1497</v>
      </c>
      <c r="Q134" s="34" t="s">
        <v>104</v>
      </c>
      <c r="R134" s="38"/>
      <c r="S134" s="34" t="s">
        <v>1498</v>
      </c>
      <c r="T134" s="37">
        <v>6617921</v>
      </c>
      <c r="U134" s="35">
        <v>341</v>
      </c>
      <c r="V134" s="37">
        <v>513448</v>
      </c>
      <c r="W134" s="34" t="s">
        <v>1499</v>
      </c>
      <c r="X134" s="35">
        <v>10252051</v>
      </c>
    </row>
    <row r="135" spans="1:24" ht="15.75" hidden="1" customHeight="1" x14ac:dyDescent="0.25">
      <c r="A135" s="34" t="s">
        <v>1220</v>
      </c>
      <c r="B135" s="34" t="s">
        <v>1451</v>
      </c>
      <c r="C135" s="34" t="s">
        <v>1222</v>
      </c>
      <c r="D135" s="35">
        <v>6085962</v>
      </c>
      <c r="E135" s="34" t="s">
        <v>476</v>
      </c>
      <c r="F135" s="34" t="s">
        <v>479</v>
      </c>
      <c r="G135" s="34" t="s">
        <v>1224</v>
      </c>
      <c r="H135" s="36">
        <v>43568</v>
      </c>
      <c r="I135" s="36">
        <v>43598</v>
      </c>
      <c r="J135" s="36">
        <v>43630</v>
      </c>
      <c r="K135" s="36">
        <v>43634</v>
      </c>
      <c r="L135" s="34" t="s">
        <v>1220</v>
      </c>
      <c r="M135" s="34" t="s">
        <v>1225</v>
      </c>
      <c r="N135" s="34" t="s">
        <v>499</v>
      </c>
      <c r="O135" s="34" t="s">
        <v>1274</v>
      </c>
      <c r="P135" s="34" t="s">
        <v>1494</v>
      </c>
      <c r="Q135" s="34" t="s">
        <v>104</v>
      </c>
      <c r="R135" s="38"/>
      <c r="S135" s="34" t="s">
        <v>1495</v>
      </c>
      <c r="T135" s="37">
        <v>2263936</v>
      </c>
      <c r="U135" s="35">
        <v>341</v>
      </c>
      <c r="V135" s="37">
        <v>234161</v>
      </c>
      <c r="W135" s="34" t="s">
        <v>1496</v>
      </c>
      <c r="X135" s="35">
        <v>10243232</v>
      </c>
    </row>
    <row r="136" spans="1:24" ht="15.75" hidden="1" customHeight="1" x14ac:dyDescent="0.25">
      <c r="A136" s="34" t="s">
        <v>1220</v>
      </c>
      <c r="B136" s="34" t="s">
        <v>1451</v>
      </c>
      <c r="C136" s="34" t="s">
        <v>1222</v>
      </c>
      <c r="D136" s="35">
        <v>6087950</v>
      </c>
      <c r="E136" s="34" t="s">
        <v>1253</v>
      </c>
      <c r="F136" s="34" t="s">
        <v>478</v>
      </c>
      <c r="G136" s="34" t="s">
        <v>1224</v>
      </c>
      <c r="H136" s="36">
        <v>43570</v>
      </c>
      <c r="I136" s="36">
        <v>43600</v>
      </c>
      <c r="J136" s="36">
        <v>43630</v>
      </c>
      <c r="K136" s="36">
        <v>43634</v>
      </c>
      <c r="L136" s="34" t="s">
        <v>1220</v>
      </c>
      <c r="M136" s="34" t="s">
        <v>1225</v>
      </c>
      <c r="N136" s="34" t="s">
        <v>499</v>
      </c>
      <c r="O136" s="34" t="s">
        <v>1274</v>
      </c>
      <c r="P136" s="34" t="s">
        <v>1503</v>
      </c>
      <c r="Q136" s="34" t="s">
        <v>104</v>
      </c>
      <c r="R136" s="38"/>
      <c r="S136" s="34" t="s">
        <v>1504</v>
      </c>
      <c r="T136" s="37">
        <v>4155159</v>
      </c>
      <c r="U136" s="35">
        <v>341</v>
      </c>
      <c r="V136" s="37">
        <v>781866</v>
      </c>
      <c r="W136" s="34" t="s">
        <v>1504</v>
      </c>
      <c r="X136" s="35">
        <v>10262598</v>
      </c>
    </row>
    <row r="137" spans="1:24" ht="15.75" hidden="1" customHeight="1" x14ac:dyDescent="0.25">
      <c r="A137" s="34" t="s">
        <v>1220</v>
      </c>
      <c r="B137" s="34" t="s">
        <v>1451</v>
      </c>
      <c r="C137" s="34" t="s">
        <v>1222</v>
      </c>
      <c r="D137" s="35">
        <v>6088441</v>
      </c>
      <c r="E137" s="34" t="s">
        <v>1253</v>
      </c>
      <c r="F137" s="34" t="s">
        <v>478</v>
      </c>
      <c r="G137" s="34" t="s">
        <v>1224</v>
      </c>
      <c r="H137" s="36">
        <v>43571</v>
      </c>
      <c r="I137" s="36">
        <v>43601</v>
      </c>
      <c r="J137" s="36">
        <v>43630</v>
      </c>
      <c r="K137" s="36">
        <v>43634</v>
      </c>
      <c r="L137" s="34" t="s">
        <v>1220</v>
      </c>
      <c r="M137" s="34" t="s">
        <v>1225</v>
      </c>
      <c r="N137" s="34" t="s">
        <v>499</v>
      </c>
      <c r="O137" s="34" t="s">
        <v>1274</v>
      </c>
      <c r="P137" s="34" t="s">
        <v>1505</v>
      </c>
      <c r="Q137" s="34" t="s">
        <v>102</v>
      </c>
      <c r="R137" s="38"/>
      <c r="S137" s="34" t="s">
        <v>1506</v>
      </c>
      <c r="T137" s="37">
        <v>585170</v>
      </c>
      <c r="U137" s="35">
        <v>341</v>
      </c>
      <c r="V137" s="37">
        <v>585170</v>
      </c>
      <c r="W137" s="34" t="s">
        <v>1506</v>
      </c>
      <c r="X137" s="35">
        <v>10264428</v>
      </c>
    </row>
    <row r="138" spans="1:24" ht="15.75" hidden="1" customHeight="1" x14ac:dyDescent="0.25">
      <c r="A138" s="34" t="s">
        <v>1220</v>
      </c>
      <c r="B138" s="34" t="s">
        <v>1451</v>
      </c>
      <c r="C138" s="34" t="s">
        <v>1222</v>
      </c>
      <c r="D138" s="35">
        <v>6130691</v>
      </c>
      <c r="E138" s="34" t="s">
        <v>1243</v>
      </c>
      <c r="F138" s="34" t="s">
        <v>477</v>
      </c>
      <c r="G138" s="34" t="s">
        <v>1224</v>
      </c>
      <c r="H138" s="36">
        <v>43608</v>
      </c>
      <c r="I138" s="36">
        <v>43638</v>
      </c>
      <c r="J138" s="36">
        <v>43630</v>
      </c>
      <c r="K138" s="36">
        <v>43634</v>
      </c>
      <c r="L138" s="34" t="s">
        <v>1244</v>
      </c>
      <c r="M138" s="34" t="s">
        <v>1245</v>
      </c>
      <c r="N138" s="34" t="s">
        <v>499</v>
      </c>
      <c r="O138" s="34" t="s">
        <v>1274</v>
      </c>
      <c r="P138" s="34" t="s">
        <v>1507</v>
      </c>
      <c r="Q138" s="34" t="s">
        <v>104</v>
      </c>
      <c r="R138" s="34" t="s">
        <v>1228</v>
      </c>
      <c r="S138" s="34" t="s">
        <v>1508</v>
      </c>
      <c r="T138" s="37">
        <v>1298982</v>
      </c>
      <c r="U138" s="35">
        <v>341</v>
      </c>
      <c r="V138" s="37">
        <v>50262</v>
      </c>
      <c r="W138" s="34" t="s">
        <v>1509</v>
      </c>
      <c r="X138" s="35">
        <v>10273856</v>
      </c>
    </row>
    <row r="139" spans="1:24" ht="15.75" hidden="1" customHeight="1" x14ac:dyDescent="0.25">
      <c r="A139" s="34" t="s">
        <v>1220</v>
      </c>
      <c r="B139" s="34" t="s">
        <v>1451</v>
      </c>
      <c r="C139" s="34" t="s">
        <v>1222</v>
      </c>
      <c r="D139" s="35">
        <v>6133169</v>
      </c>
      <c r="E139" s="34" t="s">
        <v>476</v>
      </c>
      <c r="F139" s="34" t="s">
        <v>479</v>
      </c>
      <c r="G139" s="34" t="s">
        <v>1224</v>
      </c>
      <c r="H139" s="36">
        <v>43611</v>
      </c>
      <c r="I139" s="36">
        <v>43641</v>
      </c>
      <c r="J139" s="36">
        <v>43612</v>
      </c>
      <c r="K139" s="36">
        <v>43634</v>
      </c>
      <c r="L139" s="34" t="s">
        <v>1220</v>
      </c>
      <c r="M139" s="34" t="s">
        <v>1225</v>
      </c>
      <c r="N139" s="34" t="s">
        <v>499</v>
      </c>
      <c r="O139" s="34" t="s">
        <v>1274</v>
      </c>
      <c r="P139" s="34" t="s">
        <v>1510</v>
      </c>
      <c r="Q139" s="34" t="s">
        <v>107</v>
      </c>
      <c r="R139" s="38"/>
      <c r="S139" s="34" t="s">
        <v>1511</v>
      </c>
      <c r="T139" s="37">
        <v>72154739</v>
      </c>
      <c r="U139" s="35">
        <v>341</v>
      </c>
      <c r="V139" s="37">
        <v>14231227</v>
      </c>
      <c r="W139" s="34" t="s">
        <v>1512</v>
      </c>
      <c r="X139" s="35">
        <v>10259454</v>
      </c>
    </row>
    <row r="140" spans="1:24" ht="15.75" hidden="1" customHeight="1" x14ac:dyDescent="0.25">
      <c r="A140" s="34" t="s">
        <v>1220</v>
      </c>
      <c r="B140" s="34" t="s">
        <v>1451</v>
      </c>
      <c r="C140" s="34" t="s">
        <v>1222</v>
      </c>
      <c r="D140" s="35">
        <v>6137073</v>
      </c>
      <c r="E140" s="34" t="s">
        <v>476</v>
      </c>
      <c r="F140" s="34" t="s">
        <v>479</v>
      </c>
      <c r="G140" s="34" t="s">
        <v>1224</v>
      </c>
      <c r="H140" s="36">
        <v>43614</v>
      </c>
      <c r="I140" s="36">
        <v>43644</v>
      </c>
      <c r="J140" s="36">
        <v>43630</v>
      </c>
      <c r="K140" s="36">
        <v>43634</v>
      </c>
      <c r="L140" s="34" t="s">
        <v>1220</v>
      </c>
      <c r="M140" s="34" t="s">
        <v>1225</v>
      </c>
      <c r="N140" s="34" t="s">
        <v>499</v>
      </c>
      <c r="O140" s="34" t="s">
        <v>1274</v>
      </c>
      <c r="P140" s="34" t="s">
        <v>1513</v>
      </c>
      <c r="Q140" s="34" t="s">
        <v>107</v>
      </c>
      <c r="R140" s="34" t="s">
        <v>1228</v>
      </c>
      <c r="S140" s="34" t="s">
        <v>1514</v>
      </c>
      <c r="T140" s="37">
        <v>18362408</v>
      </c>
      <c r="U140" s="35">
        <v>341</v>
      </c>
      <c r="V140" s="37">
        <v>2672327</v>
      </c>
      <c r="W140" s="34" t="s">
        <v>1515</v>
      </c>
      <c r="X140" s="35">
        <v>10274053</v>
      </c>
    </row>
    <row r="141" spans="1:24" ht="15.75" hidden="1" customHeight="1" x14ac:dyDescent="0.25">
      <c r="A141" s="34" t="s">
        <v>1220</v>
      </c>
      <c r="B141" s="34" t="s">
        <v>1451</v>
      </c>
      <c r="C141" s="34" t="s">
        <v>1222</v>
      </c>
      <c r="D141" s="35">
        <v>6137251</v>
      </c>
      <c r="E141" s="34" t="s">
        <v>476</v>
      </c>
      <c r="F141" s="34" t="s">
        <v>479</v>
      </c>
      <c r="G141" s="34" t="s">
        <v>1224</v>
      </c>
      <c r="H141" s="36">
        <v>43614</v>
      </c>
      <c r="I141" s="36">
        <v>43644</v>
      </c>
      <c r="J141" s="36">
        <v>43630</v>
      </c>
      <c r="K141" s="36">
        <v>43634</v>
      </c>
      <c r="L141" s="34" t="s">
        <v>1220</v>
      </c>
      <c r="M141" s="34" t="s">
        <v>1225</v>
      </c>
      <c r="N141" s="34" t="s">
        <v>499</v>
      </c>
      <c r="O141" s="34" t="s">
        <v>1274</v>
      </c>
      <c r="P141" s="34" t="s">
        <v>1516</v>
      </c>
      <c r="Q141" s="34" t="s">
        <v>107</v>
      </c>
      <c r="R141" s="34" t="s">
        <v>1228</v>
      </c>
      <c r="S141" s="34" t="s">
        <v>1517</v>
      </c>
      <c r="T141" s="37">
        <v>4981447</v>
      </c>
      <c r="U141" s="35">
        <v>341</v>
      </c>
      <c r="V141" s="37">
        <v>859906</v>
      </c>
      <c r="W141" s="34" t="s">
        <v>1518</v>
      </c>
      <c r="X141" s="35">
        <v>10273130</v>
      </c>
    </row>
    <row r="142" spans="1:24" ht="15.75" hidden="1" customHeight="1" x14ac:dyDescent="0.25">
      <c r="A142" s="34" t="s">
        <v>1220</v>
      </c>
      <c r="B142" s="34" t="s">
        <v>1451</v>
      </c>
      <c r="C142" s="34" t="s">
        <v>1222</v>
      </c>
      <c r="D142" s="35">
        <v>6140419</v>
      </c>
      <c r="E142" s="34" t="s">
        <v>476</v>
      </c>
      <c r="F142" s="34" t="s">
        <v>479</v>
      </c>
      <c r="G142" s="34" t="s">
        <v>1224</v>
      </c>
      <c r="H142" s="36">
        <v>43616</v>
      </c>
      <c r="I142" s="36">
        <v>43646</v>
      </c>
      <c r="J142" s="36">
        <v>43630</v>
      </c>
      <c r="K142" s="36">
        <v>43634</v>
      </c>
      <c r="L142" s="34" t="s">
        <v>1220</v>
      </c>
      <c r="M142" s="34" t="s">
        <v>1225</v>
      </c>
      <c r="N142" s="34" t="s">
        <v>499</v>
      </c>
      <c r="O142" s="34" t="s">
        <v>1274</v>
      </c>
      <c r="P142" s="34" t="s">
        <v>1497</v>
      </c>
      <c r="Q142" s="34" t="s">
        <v>107</v>
      </c>
      <c r="R142" s="34" t="s">
        <v>1228</v>
      </c>
      <c r="S142" s="34" t="s">
        <v>1498</v>
      </c>
      <c r="T142" s="37">
        <v>26533096</v>
      </c>
      <c r="U142" s="35">
        <v>341</v>
      </c>
      <c r="V142" s="37">
        <v>3461263</v>
      </c>
      <c r="W142" s="34" t="s">
        <v>1499</v>
      </c>
      <c r="X142" s="35">
        <v>10252051</v>
      </c>
    </row>
    <row r="143" spans="1:24" ht="15.75" hidden="1" customHeight="1" x14ac:dyDescent="0.25">
      <c r="A143" s="34" t="s">
        <v>1220</v>
      </c>
      <c r="B143" s="34" t="s">
        <v>1451</v>
      </c>
      <c r="C143" s="34" t="s">
        <v>1222</v>
      </c>
      <c r="D143" s="35">
        <v>6145294</v>
      </c>
      <c r="E143" s="34" t="s">
        <v>476</v>
      </c>
      <c r="F143" s="34" t="s">
        <v>479</v>
      </c>
      <c r="G143" s="34" t="s">
        <v>1224</v>
      </c>
      <c r="H143" s="36">
        <v>43622</v>
      </c>
      <c r="I143" s="36">
        <v>43652</v>
      </c>
      <c r="J143" s="36">
        <v>43630</v>
      </c>
      <c r="K143" s="36">
        <v>43634</v>
      </c>
      <c r="L143" s="34" t="s">
        <v>1220</v>
      </c>
      <c r="M143" s="34" t="s">
        <v>1225</v>
      </c>
      <c r="N143" s="34" t="s">
        <v>499</v>
      </c>
      <c r="O143" s="34" t="s">
        <v>1274</v>
      </c>
      <c r="P143" s="34" t="s">
        <v>1519</v>
      </c>
      <c r="Q143" s="34" t="s">
        <v>104</v>
      </c>
      <c r="R143" s="34" t="s">
        <v>1228</v>
      </c>
      <c r="S143" s="34" t="s">
        <v>1339</v>
      </c>
      <c r="T143" s="37">
        <v>5173212</v>
      </c>
      <c r="U143" s="35">
        <v>341</v>
      </c>
      <c r="V143" s="37">
        <v>1173909</v>
      </c>
      <c r="W143" s="34" t="s">
        <v>1520</v>
      </c>
      <c r="X143" s="35">
        <v>10275199</v>
      </c>
    </row>
    <row r="144" spans="1:24" ht="15.75" hidden="1" customHeight="1" x14ac:dyDescent="0.25">
      <c r="A144" s="34" t="s">
        <v>1220</v>
      </c>
      <c r="B144" s="34" t="s">
        <v>1451</v>
      </c>
      <c r="C144" s="34" t="s">
        <v>1222</v>
      </c>
      <c r="D144" s="35">
        <v>6146624</v>
      </c>
      <c r="E144" s="34" t="s">
        <v>476</v>
      </c>
      <c r="F144" s="34" t="s">
        <v>479</v>
      </c>
      <c r="G144" s="34" t="s">
        <v>1224</v>
      </c>
      <c r="H144" s="36">
        <v>43622</v>
      </c>
      <c r="I144" s="36">
        <v>43652</v>
      </c>
      <c r="J144" s="36">
        <v>43630</v>
      </c>
      <c r="K144" s="36">
        <v>43634</v>
      </c>
      <c r="L144" s="34" t="s">
        <v>1220</v>
      </c>
      <c r="M144" s="34" t="s">
        <v>1225</v>
      </c>
      <c r="N144" s="34" t="s">
        <v>499</v>
      </c>
      <c r="O144" s="34" t="s">
        <v>1274</v>
      </c>
      <c r="P144" s="34" t="s">
        <v>1521</v>
      </c>
      <c r="Q144" s="34" t="s">
        <v>107</v>
      </c>
      <c r="R144" s="38"/>
      <c r="S144" s="34" t="s">
        <v>1522</v>
      </c>
      <c r="T144" s="37">
        <v>103658418</v>
      </c>
      <c r="U144" s="35">
        <v>341</v>
      </c>
      <c r="V144" s="37">
        <v>23977109</v>
      </c>
      <c r="W144" s="34" t="s">
        <v>1523</v>
      </c>
      <c r="X144" s="35">
        <v>10262875</v>
      </c>
    </row>
    <row r="145" spans="1:24" ht="15.75" hidden="1" customHeight="1" x14ac:dyDescent="0.25">
      <c r="A145" s="34" t="s">
        <v>1220</v>
      </c>
      <c r="B145" s="34" t="s">
        <v>1451</v>
      </c>
      <c r="C145" s="34" t="s">
        <v>1222</v>
      </c>
      <c r="D145" s="35">
        <v>6153059</v>
      </c>
      <c r="E145" s="34" t="s">
        <v>476</v>
      </c>
      <c r="F145" s="34" t="s">
        <v>479</v>
      </c>
      <c r="G145" s="34" t="s">
        <v>1224</v>
      </c>
      <c r="H145" s="36">
        <v>43628</v>
      </c>
      <c r="I145" s="36">
        <v>43658</v>
      </c>
      <c r="J145" s="36">
        <v>43641</v>
      </c>
      <c r="K145" s="36">
        <v>43658</v>
      </c>
      <c r="L145" s="34" t="s">
        <v>1220</v>
      </c>
      <c r="M145" s="34" t="s">
        <v>1225</v>
      </c>
      <c r="N145" s="34" t="s">
        <v>499</v>
      </c>
      <c r="O145" s="34" t="s">
        <v>1274</v>
      </c>
      <c r="P145" s="34" t="s">
        <v>1524</v>
      </c>
      <c r="Q145" s="34" t="s">
        <v>104</v>
      </c>
      <c r="R145" s="34" t="s">
        <v>1228</v>
      </c>
      <c r="S145" s="34" t="s">
        <v>1525</v>
      </c>
      <c r="T145" s="37">
        <v>7176285</v>
      </c>
      <c r="U145" s="35">
        <v>317</v>
      </c>
      <c r="V145" s="37">
        <v>1407654</v>
      </c>
      <c r="W145" s="34" t="s">
        <v>1526</v>
      </c>
      <c r="X145" s="35">
        <v>10275083</v>
      </c>
    </row>
    <row r="146" spans="1:24" ht="15.75" hidden="1" customHeight="1" x14ac:dyDescent="0.25">
      <c r="A146" s="34" t="s">
        <v>1220</v>
      </c>
      <c r="B146" s="34" t="s">
        <v>1451</v>
      </c>
      <c r="C146" s="34" t="s">
        <v>1222</v>
      </c>
      <c r="D146" s="35">
        <v>6163669</v>
      </c>
      <c r="E146" s="34" t="s">
        <v>1253</v>
      </c>
      <c r="F146" s="34" t="s">
        <v>478</v>
      </c>
      <c r="G146" s="34" t="s">
        <v>1224</v>
      </c>
      <c r="H146" s="36">
        <v>43636</v>
      </c>
      <c r="I146" s="36">
        <v>43666</v>
      </c>
      <c r="J146" s="36">
        <v>43641</v>
      </c>
      <c r="K146" s="36">
        <v>43658</v>
      </c>
      <c r="L146" s="34" t="s">
        <v>1220</v>
      </c>
      <c r="M146" s="34" t="s">
        <v>1225</v>
      </c>
      <c r="N146" s="34" t="s">
        <v>499</v>
      </c>
      <c r="O146" s="34" t="s">
        <v>1274</v>
      </c>
      <c r="P146" s="34" t="s">
        <v>1527</v>
      </c>
      <c r="Q146" s="34" t="s">
        <v>104</v>
      </c>
      <c r="R146" s="34" t="s">
        <v>1228</v>
      </c>
      <c r="S146" s="34" t="s">
        <v>1528</v>
      </c>
      <c r="T146" s="37">
        <v>2946426</v>
      </c>
      <c r="U146" s="35">
        <v>317</v>
      </c>
      <c r="V146" s="37">
        <v>16164</v>
      </c>
      <c r="W146" s="34" t="s">
        <v>1529</v>
      </c>
      <c r="X146" s="35">
        <v>10281452</v>
      </c>
    </row>
    <row r="147" spans="1:24" ht="15.75" hidden="1" customHeight="1" x14ac:dyDescent="0.25">
      <c r="A147" s="34" t="s">
        <v>1220</v>
      </c>
      <c r="B147" s="34" t="s">
        <v>1451</v>
      </c>
      <c r="C147" s="34" t="s">
        <v>1222</v>
      </c>
      <c r="D147" s="35">
        <v>6170975</v>
      </c>
      <c r="E147" s="34" t="s">
        <v>476</v>
      </c>
      <c r="F147" s="34" t="s">
        <v>479</v>
      </c>
      <c r="G147" s="34" t="s">
        <v>1224</v>
      </c>
      <c r="H147" s="36">
        <v>43643</v>
      </c>
      <c r="I147" s="36">
        <v>43673</v>
      </c>
      <c r="J147" s="36">
        <v>43649</v>
      </c>
      <c r="K147" s="36">
        <v>43658</v>
      </c>
      <c r="L147" s="34" t="s">
        <v>1220</v>
      </c>
      <c r="M147" s="34" t="s">
        <v>1225</v>
      </c>
      <c r="N147" s="34" t="s">
        <v>499</v>
      </c>
      <c r="O147" s="34" t="s">
        <v>1274</v>
      </c>
      <c r="P147" s="34" t="s">
        <v>1530</v>
      </c>
      <c r="Q147" s="34" t="s">
        <v>104</v>
      </c>
      <c r="R147" s="34" t="s">
        <v>1228</v>
      </c>
      <c r="S147" s="34" t="s">
        <v>1531</v>
      </c>
      <c r="T147" s="37">
        <v>6306043</v>
      </c>
      <c r="U147" s="35">
        <v>317</v>
      </c>
      <c r="V147" s="37">
        <v>355424</v>
      </c>
      <c r="W147" s="34" t="s">
        <v>1532</v>
      </c>
      <c r="X147" s="35">
        <v>10282942</v>
      </c>
    </row>
    <row r="148" spans="1:24" ht="15.75" hidden="1" customHeight="1" x14ac:dyDescent="0.25">
      <c r="A148" s="34" t="s">
        <v>1220</v>
      </c>
      <c r="B148" s="34" t="s">
        <v>1451</v>
      </c>
      <c r="C148" s="34" t="s">
        <v>1222</v>
      </c>
      <c r="D148" s="35">
        <v>6172822</v>
      </c>
      <c r="E148" s="34" t="s">
        <v>476</v>
      </c>
      <c r="F148" s="34" t="s">
        <v>479</v>
      </c>
      <c r="G148" s="34" t="s">
        <v>1224</v>
      </c>
      <c r="H148" s="36">
        <v>43645</v>
      </c>
      <c r="I148" s="36">
        <v>43675</v>
      </c>
      <c r="J148" s="36">
        <v>43649</v>
      </c>
      <c r="K148" s="36">
        <v>43658</v>
      </c>
      <c r="L148" s="34" t="s">
        <v>1220</v>
      </c>
      <c r="M148" s="34" t="s">
        <v>1225</v>
      </c>
      <c r="N148" s="34" t="s">
        <v>499</v>
      </c>
      <c r="O148" s="34" t="s">
        <v>1274</v>
      </c>
      <c r="P148" s="34" t="s">
        <v>1533</v>
      </c>
      <c r="Q148" s="34" t="s">
        <v>104</v>
      </c>
      <c r="R148" s="38"/>
      <c r="S148" s="34" t="s">
        <v>1534</v>
      </c>
      <c r="T148" s="37">
        <v>6712150</v>
      </c>
      <c r="U148" s="35">
        <v>317</v>
      </c>
      <c r="V148" s="37">
        <v>2067965</v>
      </c>
      <c r="W148" s="34" t="s">
        <v>1534</v>
      </c>
      <c r="X148" s="35">
        <v>10075392</v>
      </c>
    </row>
    <row r="149" spans="1:24" ht="15.75" hidden="1" customHeight="1" x14ac:dyDescent="0.25">
      <c r="A149" s="34" t="s">
        <v>1220</v>
      </c>
      <c r="B149" s="34" t="s">
        <v>1451</v>
      </c>
      <c r="C149" s="34" t="s">
        <v>1222</v>
      </c>
      <c r="D149" s="35">
        <v>6183447</v>
      </c>
      <c r="E149" s="34" t="s">
        <v>1243</v>
      </c>
      <c r="F149" s="34" t="s">
        <v>477</v>
      </c>
      <c r="G149" s="34" t="s">
        <v>1224</v>
      </c>
      <c r="H149" s="36">
        <v>43656</v>
      </c>
      <c r="I149" s="36">
        <v>43686</v>
      </c>
      <c r="J149" s="36">
        <v>43662</v>
      </c>
      <c r="K149" s="36">
        <v>43664</v>
      </c>
      <c r="L149" s="34" t="s">
        <v>1244</v>
      </c>
      <c r="M149" s="34" t="s">
        <v>1245</v>
      </c>
      <c r="N149" s="34" t="s">
        <v>499</v>
      </c>
      <c r="O149" s="34" t="s">
        <v>1274</v>
      </c>
      <c r="P149" s="34" t="s">
        <v>1535</v>
      </c>
      <c r="Q149" s="34" t="s">
        <v>102</v>
      </c>
      <c r="R149" s="34" t="s">
        <v>1228</v>
      </c>
      <c r="S149" s="34" t="s">
        <v>1536</v>
      </c>
      <c r="T149" s="37">
        <v>6389246</v>
      </c>
      <c r="U149" s="35">
        <v>311</v>
      </c>
      <c r="V149" s="37">
        <v>5703732</v>
      </c>
      <c r="W149" s="34" t="s">
        <v>1536</v>
      </c>
      <c r="X149" s="35">
        <v>10285167</v>
      </c>
    </row>
    <row r="150" spans="1:24" ht="15.75" hidden="1" customHeight="1" x14ac:dyDescent="0.25">
      <c r="A150" s="34" t="s">
        <v>1220</v>
      </c>
      <c r="B150" s="34" t="s">
        <v>1451</v>
      </c>
      <c r="C150" s="34" t="s">
        <v>1222</v>
      </c>
      <c r="D150" s="35">
        <v>6184552</v>
      </c>
      <c r="E150" s="34" t="s">
        <v>1223</v>
      </c>
      <c r="F150" s="34" t="s">
        <v>100</v>
      </c>
      <c r="G150" s="34" t="s">
        <v>1224</v>
      </c>
      <c r="H150" s="36">
        <v>43656</v>
      </c>
      <c r="I150" s="36">
        <v>43686</v>
      </c>
      <c r="J150" s="36">
        <v>43658</v>
      </c>
      <c r="K150" s="36">
        <v>43664</v>
      </c>
      <c r="L150" s="34" t="s">
        <v>1220</v>
      </c>
      <c r="M150" s="34" t="s">
        <v>1225</v>
      </c>
      <c r="N150" s="34" t="s">
        <v>499</v>
      </c>
      <c r="O150" s="34" t="s">
        <v>1274</v>
      </c>
      <c r="P150" s="34" t="s">
        <v>140</v>
      </c>
      <c r="Q150" s="34" t="s">
        <v>107</v>
      </c>
      <c r="R150" s="38"/>
      <c r="S150" s="34" t="s">
        <v>1537</v>
      </c>
      <c r="T150" s="37">
        <v>128715665</v>
      </c>
      <c r="U150" s="35">
        <v>311</v>
      </c>
      <c r="V150" s="37">
        <v>18237530</v>
      </c>
      <c r="W150" s="34" t="s">
        <v>1537</v>
      </c>
      <c r="X150" s="35">
        <v>10074490</v>
      </c>
    </row>
    <row r="151" spans="1:24" ht="15.75" hidden="1" customHeight="1" x14ac:dyDescent="0.25">
      <c r="A151" s="34" t="s">
        <v>1220</v>
      </c>
      <c r="B151" s="34" t="s">
        <v>1451</v>
      </c>
      <c r="C151" s="34" t="s">
        <v>1222</v>
      </c>
      <c r="D151" s="35">
        <v>6198314</v>
      </c>
      <c r="E151" s="34" t="s">
        <v>1253</v>
      </c>
      <c r="F151" s="34" t="s">
        <v>478</v>
      </c>
      <c r="G151" s="34" t="s">
        <v>1224</v>
      </c>
      <c r="H151" s="36">
        <v>43668</v>
      </c>
      <c r="I151" s="36">
        <v>43698</v>
      </c>
      <c r="J151" s="36">
        <v>43691</v>
      </c>
      <c r="K151" s="36">
        <v>43719</v>
      </c>
      <c r="L151" s="34" t="s">
        <v>1220</v>
      </c>
      <c r="M151" s="34" t="s">
        <v>1225</v>
      </c>
      <c r="N151" s="34" t="s">
        <v>499</v>
      </c>
      <c r="O151" s="34" t="s">
        <v>1274</v>
      </c>
      <c r="P151" s="34" t="s">
        <v>1538</v>
      </c>
      <c r="Q151" s="34" t="s">
        <v>107</v>
      </c>
      <c r="R151" s="34" t="s">
        <v>1228</v>
      </c>
      <c r="S151" s="34" t="s">
        <v>1539</v>
      </c>
      <c r="T151" s="37">
        <v>5459512</v>
      </c>
      <c r="U151" s="35">
        <v>256</v>
      </c>
      <c r="V151" s="37">
        <v>479450</v>
      </c>
      <c r="W151" s="34" t="s">
        <v>1539</v>
      </c>
      <c r="X151" s="35">
        <v>10011481</v>
      </c>
    </row>
    <row r="152" spans="1:24" ht="15.75" hidden="1" customHeight="1" x14ac:dyDescent="0.25">
      <c r="A152" s="34" t="s">
        <v>1220</v>
      </c>
      <c r="B152" s="34" t="s">
        <v>1451</v>
      </c>
      <c r="C152" s="34" t="s">
        <v>1222</v>
      </c>
      <c r="D152" s="35">
        <v>6201191</v>
      </c>
      <c r="E152" s="34" t="s">
        <v>476</v>
      </c>
      <c r="F152" s="34" t="s">
        <v>479</v>
      </c>
      <c r="G152" s="34" t="s">
        <v>1224</v>
      </c>
      <c r="H152" s="36">
        <v>43669</v>
      </c>
      <c r="I152" s="36">
        <v>43699</v>
      </c>
      <c r="J152" s="36">
        <v>43691</v>
      </c>
      <c r="K152" s="36">
        <v>43719</v>
      </c>
      <c r="L152" s="34" t="s">
        <v>1220</v>
      </c>
      <c r="M152" s="34" t="s">
        <v>1225</v>
      </c>
      <c r="N152" s="34" t="s">
        <v>499</v>
      </c>
      <c r="O152" s="34" t="s">
        <v>1274</v>
      </c>
      <c r="P152" s="34" t="s">
        <v>1540</v>
      </c>
      <c r="Q152" s="34" t="s">
        <v>107</v>
      </c>
      <c r="R152" s="34" t="s">
        <v>1228</v>
      </c>
      <c r="S152" s="34" t="s">
        <v>1541</v>
      </c>
      <c r="T152" s="37">
        <v>8096153</v>
      </c>
      <c r="U152" s="35">
        <v>256</v>
      </c>
      <c r="V152" s="37">
        <v>1663331</v>
      </c>
      <c r="W152" s="34" t="s">
        <v>1542</v>
      </c>
      <c r="X152" s="35">
        <v>10290863</v>
      </c>
    </row>
    <row r="153" spans="1:24" ht="15.75" hidden="1" customHeight="1" x14ac:dyDescent="0.25">
      <c r="A153" s="34" t="s">
        <v>1220</v>
      </c>
      <c r="B153" s="34" t="s">
        <v>1451</v>
      </c>
      <c r="C153" s="34" t="s">
        <v>1222</v>
      </c>
      <c r="D153" s="35">
        <v>6202847</v>
      </c>
      <c r="E153" s="34" t="s">
        <v>476</v>
      </c>
      <c r="F153" s="34" t="s">
        <v>479</v>
      </c>
      <c r="G153" s="34" t="s">
        <v>1224</v>
      </c>
      <c r="H153" s="36">
        <v>43670</v>
      </c>
      <c r="I153" s="36">
        <v>43700</v>
      </c>
      <c r="J153" s="36">
        <v>43691</v>
      </c>
      <c r="K153" s="36">
        <v>43719</v>
      </c>
      <c r="L153" s="34" t="s">
        <v>1220</v>
      </c>
      <c r="M153" s="34" t="s">
        <v>1225</v>
      </c>
      <c r="N153" s="34" t="s">
        <v>499</v>
      </c>
      <c r="O153" s="34" t="s">
        <v>1274</v>
      </c>
      <c r="P153" s="34" t="s">
        <v>1543</v>
      </c>
      <c r="Q153" s="34" t="s">
        <v>107</v>
      </c>
      <c r="R153" s="38"/>
      <c r="S153" s="34" t="s">
        <v>1525</v>
      </c>
      <c r="T153" s="37">
        <v>29114118</v>
      </c>
      <c r="U153" s="35">
        <v>256</v>
      </c>
      <c r="V153" s="37">
        <v>2632236</v>
      </c>
      <c r="W153" s="34" t="s">
        <v>1544</v>
      </c>
      <c r="X153" s="35">
        <v>10278793</v>
      </c>
    </row>
    <row r="154" spans="1:24" ht="15.75" hidden="1" customHeight="1" x14ac:dyDescent="0.25">
      <c r="A154" s="34" t="s">
        <v>1220</v>
      </c>
      <c r="B154" s="34" t="s">
        <v>1451</v>
      </c>
      <c r="C154" s="34" t="s">
        <v>1222</v>
      </c>
      <c r="D154" s="35">
        <v>6203797</v>
      </c>
      <c r="E154" s="34" t="s">
        <v>476</v>
      </c>
      <c r="F154" s="34" t="s">
        <v>479</v>
      </c>
      <c r="G154" s="34" t="s">
        <v>1224</v>
      </c>
      <c r="H154" s="36">
        <v>43671</v>
      </c>
      <c r="I154" s="36">
        <v>43701</v>
      </c>
      <c r="J154" s="36">
        <v>43691</v>
      </c>
      <c r="K154" s="36">
        <v>43719</v>
      </c>
      <c r="L154" s="34" t="s">
        <v>1220</v>
      </c>
      <c r="M154" s="34" t="s">
        <v>1225</v>
      </c>
      <c r="N154" s="34" t="s">
        <v>499</v>
      </c>
      <c r="O154" s="34" t="s">
        <v>1274</v>
      </c>
      <c r="P154" s="34" t="s">
        <v>1545</v>
      </c>
      <c r="Q154" s="34" t="s">
        <v>107</v>
      </c>
      <c r="R154" s="34" t="s">
        <v>1228</v>
      </c>
      <c r="S154" s="34" t="s">
        <v>1546</v>
      </c>
      <c r="T154" s="37">
        <v>30060299</v>
      </c>
      <c r="U154" s="35">
        <v>256</v>
      </c>
      <c r="V154" s="37">
        <v>7135152</v>
      </c>
      <c r="W154" s="34" t="s">
        <v>1546</v>
      </c>
      <c r="X154" s="35">
        <v>10281457</v>
      </c>
    </row>
    <row r="155" spans="1:24" ht="15.75" hidden="1" customHeight="1" x14ac:dyDescent="0.25">
      <c r="A155" s="34" t="s">
        <v>1220</v>
      </c>
      <c r="B155" s="34" t="s">
        <v>1451</v>
      </c>
      <c r="C155" s="34" t="s">
        <v>1222</v>
      </c>
      <c r="D155" s="35">
        <v>6206602</v>
      </c>
      <c r="E155" s="34" t="s">
        <v>476</v>
      </c>
      <c r="F155" s="34" t="s">
        <v>479</v>
      </c>
      <c r="G155" s="34" t="s">
        <v>1224</v>
      </c>
      <c r="H155" s="36">
        <v>43674</v>
      </c>
      <c r="I155" s="36">
        <v>43704</v>
      </c>
      <c r="J155" s="36">
        <v>43691</v>
      </c>
      <c r="K155" s="36">
        <v>43719</v>
      </c>
      <c r="L155" s="34" t="s">
        <v>1220</v>
      </c>
      <c r="M155" s="34" t="s">
        <v>1225</v>
      </c>
      <c r="N155" s="34" t="s">
        <v>499</v>
      </c>
      <c r="O155" s="34" t="s">
        <v>1274</v>
      </c>
      <c r="P155" s="34" t="s">
        <v>1547</v>
      </c>
      <c r="Q155" s="34" t="s">
        <v>107</v>
      </c>
      <c r="R155" s="34" t="s">
        <v>1228</v>
      </c>
      <c r="S155" s="34" t="s">
        <v>1548</v>
      </c>
      <c r="T155" s="37">
        <v>5594782</v>
      </c>
      <c r="U155" s="35">
        <v>256</v>
      </c>
      <c r="V155" s="37">
        <v>202573</v>
      </c>
      <c r="W155" s="34" t="s">
        <v>1549</v>
      </c>
      <c r="X155" s="35">
        <v>10292147</v>
      </c>
    </row>
    <row r="156" spans="1:24" ht="15.75" hidden="1" customHeight="1" x14ac:dyDescent="0.25">
      <c r="A156" s="34" t="s">
        <v>1220</v>
      </c>
      <c r="B156" s="34" t="s">
        <v>1451</v>
      </c>
      <c r="C156" s="34" t="s">
        <v>1222</v>
      </c>
      <c r="D156" s="35">
        <v>6208325</v>
      </c>
      <c r="E156" s="34" t="s">
        <v>476</v>
      </c>
      <c r="F156" s="34" t="s">
        <v>479</v>
      </c>
      <c r="G156" s="34" t="s">
        <v>1224</v>
      </c>
      <c r="H156" s="36">
        <v>43675</v>
      </c>
      <c r="I156" s="36">
        <v>43705</v>
      </c>
      <c r="J156" s="36">
        <v>43691</v>
      </c>
      <c r="K156" s="36">
        <v>43719</v>
      </c>
      <c r="L156" s="34" t="s">
        <v>1220</v>
      </c>
      <c r="M156" s="34" t="s">
        <v>1225</v>
      </c>
      <c r="N156" s="34" t="s">
        <v>499</v>
      </c>
      <c r="O156" s="34" t="s">
        <v>1274</v>
      </c>
      <c r="P156" s="34" t="s">
        <v>1550</v>
      </c>
      <c r="Q156" s="34" t="s">
        <v>107</v>
      </c>
      <c r="R156" s="38"/>
      <c r="S156" s="34" t="s">
        <v>1551</v>
      </c>
      <c r="T156" s="37">
        <v>26235499</v>
      </c>
      <c r="U156" s="35">
        <v>256</v>
      </c>
      <c r="V156" s="37">
        <v>3692877</v>
      </c>
      <c r="W156" s="34" t="s">
        <v>1552</v>
      </c>
      <c r="X156" s="35">
        <v>10286252</v>
      </c>
    </row>
    <row r="157" spans="1:24" ht="15.75" hidden="1" customHeight="1" x14ac:dyDescent="0.25">
      <c r="A157" s="34" t="s">
        <v>1220</v>
      </c>
      <c r="B157" s="34" t="s">
        <v>1451</v>
      </c>
      <c r="C157" s="34" t="s">
        <v>1222</v>
      </c>
      <c r="D157" s="35">
        <v>6210160</v>
      </c>
      <c r="E157" s="34" t="s">
        <v>1253</v>
      </c>
      <c r="F157" s="34" t="s">
        <v>478</v>
      </c>
      <c r="G157" s="34" t="s">
        <v>1224</v>
      </c>
      <c r="H157" s="36">
        <v>43676</v>
      </c>
      <c r="I157" s="36">
        <v>43706</v>
      </c>
      <c r="J157" s="36">
        <v>43691</v>
      </c>
      <c r="K157" s="36">
        <v>43719</v>
      </c>
      <c r="L157" s="34" t="s">
        <v>1220</v>
      </c>
      <c r="M157" s="34" t="s">
        <v>1225</v>
      </c>
      <c r="N157" s="34" t="s">
        <v>499</v>
      </c>
      <c r="O157" s="34" t="s">
        <v>1274</v>
      </c>
      <c r="P157" s="34" t="s">
        <v>1527</v>
      </c>
      <c r="Q157" s="34" t="s">
        <v>107</v>
      </c>
      <c r="R157" s="34" t="s">
        <v>1228</v>
      </c>
      <c r="S157" s="34" t="s">
        <v>1528</v>
      </c>
      <c r="T157" s="37">
        <v>8422791</v>
      </c>
      <c r="U157" s="35">
        <v>256</v>
      </c>
      <c r="V157" s="37">
        <v>1055632</v>
      </c>
      <c r="W157" s="34" t="s">
        <v>1529</v>
      </c>
      <c r="X157" s="35">
        <v>10281452</v>
      </c>
    </row>
    <row r="158" spans="1:24" ht="15.75" hidden="1" customHeight="1" x14ac:dyDescent="0.25">
      <c r="A158" s="34" t="s">
        <v>1220</v>
      </c>
      <c r="B158" s="34" t="s">
        <v>1451</v>
      </c>
      <c r="C158" s="34" t="s">
        <v>1222</v>
      </c>
      <c r="D158" s="35">
        <v>6210902</v>
      </c>
      <c r="E158" s="34" t="s">
        <v>476</v>
      </c>
      <c r="F158" s="34" t="s">
        <v>479</v>
      </c>
      <c r="G158" s="34" t="s">
        <v>1224</v>
      </c>
      <c r="H158" s="36">
        <v>43677</v>
      </c>
      <c r="I158" s="36">
        <v>43707</v>
      </c>
      <c r="J158" s="36">
        <v>43691</v>
      </c>
      <c r="K158" s="36">
        <v>43719</v>
      </c>
      <c r="L158" s="34" t="s">
        <v>1220</v>
      </c>
      <c r="M158" s="34" t="s">
        <v>1225</v>
      </c>
      <c r="N158" s="34" t="s">
        <v>499</v>
      </c>
      <c r="O158" s="34" t="s">
        <v>1274</v>
      </c>
      <c r="P158" s="34" t="s">
        <v>1497</v>
      </c>
      <c r="Q158" s="34" t="s">
        <v>107</v>
      </c>
      <c r="R158" s="38"/>
      <c r="S158" s="34" t="s">
        <v>1498</v>
      </c>
      <c r="T158" s="37">
        <v>25481381</v>
      </c>
      <c r="U158" s="35">
        <v>256</v>
      </c>
      <c r="V158" s="37">
        <v>11254712</v>
      </c>
      <c r="W158" s="34" t="s">
        <v>1499</v>
      </c>
      <c r="X158" s="35">
        <v>10252051</v>
      </c>
    </row>
    <row r="159" spans="1:24" ht="15.75" hidden="1" customHeight="1" x14ac:dyDescent="0.25">
      <c r="A159" s="34" t="s">
        <v>1220</v>
      </c>
      <c r="B159" s="34" t="s">
        <v>1451</v>
      </c>
      <c r="C159" s="34" t="s">
        <v>1222</v>
      </c>
      <c r="D159" s="35">
        <v>6211256</v>
      </c>
      <c r="E159" s="34" t="s">
        <v>476</v>
      </c>
      <c r="F159" s="34" t="s">
        <v>479</v>
      </c>
      <c r="G159" s="34" t="s">
        <v>1224</v>
      </c>
      <c r="H159" s="36">
        <v>43677</v>
      </c>
      <c r="I159" s="36">
        <v>43707</v>
      </c>
      <c r="J159" s="36">
        <v>43691</v>
      </c>
      <c r="K159" s="36">
        <v>43719</v>
      </c>
      <c r="L159" s="34" t="s">
        <v>1220</v>
      </c>
      <c r="M159" s="34" t="s">
        <v>1225</v>
      </c>
      <c r="N159" s="34" t="s">
        <v>499</v>
      </c>
      <c r="O159" s="34" t="s">
        <v>1274</v>
      </c>
      <c r="P159" s="34" t="s">
        <v>1553</v>
      </c>
      <c r="Q159" s="34" t="s">
        <v>107</v>
      </c>
      <c r="R159" s="34" t="s">
        <v>1228</v>
      </c>
      <c r="S159" s="34" t="s">
        <v>1554</v>
      </c>
      <c r="T159" s="37">
        <v>2031828</v>
      </c>
      <c r="U159" s="35">
        <v>256</v>
      </c>
      <c r="V159" s="37">
        <v>177669</v>
      </c>
      <c r="W159" s="34" t="s">
        <v>1555</v>
      </c>
      <c r="X159" s="35">
        <v>10294298</v>
      </c>
    </row>
    <row r="160" spans="1:24" ht="15.75" hidden="1" customHeight="1" x14ac:dyDescent="0.25">
      <c r="A160" s="34" t="s">
        <v>1220</v>
      </c>
      <c r="B160" s="34" t="s">
        <v>1451</v>
      </c>
      <c r="C160" s="34" t="s">
        <v>1222</v>
      </c>
      <c r="D160" s="35">
        <v>6214174</v>
      </c>
      <c r="E160" s="34" t="s">
        <v>476</v>
      </c>
      <c r="F160" s="34" t="s">
        <v>479</v>
      </c>
      <c r="G160" s="34" t="s">
        <v>1224</v>
      </c>
      <c r="H160" s="36">
        <v>43679</v>
      </c>
      <c r="I160" s="36">
        <v>43709</v>
      </c>
      <c r="J160" s="36">
        <v>43691</v>
      </c>
      <c r="K160" s="36">
        <v>43697</v>
      </c>
      <c r="L160" s="34" t="s">
        <v>1220</v>
      </c>
      <c r="M160" s="34" t="s">
        <v>1225</v>
      </c>
      <c r="N160" s="34" t="s">
        <v>499</v>
      </c>
      <c r="O160" s="34" t="s">
        <v>1274</v>
      </c>
      <c r="P160" s="34" t="s">
        <v>1556</v>
      </c>
      <c r="Q160" s="34" t="s">
        <v>107</v>
      </c>
      <c r="R160" s="38"/>
      <c r="S160" s="34" t="s">
        <v>1396</v>
      </c>
      <c r="T160" s="37">
        <v>1900442</v>
      </c>
      <c r="U160" s="35">
        <v>278</v>
      </c>
      <c r="V160" s="37">
        <v>1900442</v>
      </c>
      <c r="W160" s="34" t="s">
        <v>1557</v>
      </c>
      <c r="X160" s="35">
        <v>10295445</v>
      </c>
    </row>
    <row r="161" spans="1:24" ht="15.75" hidden="1" customHeight="1" x14ac:dyDescent="0.25">
      <c r="A161" s="34" t="s">
        <v>1220</v>
      </c>
      <c r="B161" s="34" t="s">
        <v>1451</v>
      </c>
      <c r="C161" s="34" t="s">
        <v>1222</v>
      </c>
      <c r="D161" s="35">
        <v>6217684</v>
      </c>
      <c r="E161" s="34" t="s">
        <v>476</v>
      </c>
      <c r="F161" s="34" t="s">
        <v>479</v>
      </c>
      <c r="G161" s="34" t="s">
        <v>1224</v>
      </c>
      <c r="H161" s="36">
        <v>43682</v>
      </c>
      <c r="I161" s="36">
        <v>43712</v>
      </c>
      <c r="J161" s="36">
        <v>43691</v>
      </c>
      <c r="K161" s="36">
        <v>43719</v>
      </c>
      <c r="L161" s="34" t="s">
        <v>1220</v>
      </c>
      <c r="M161" s="34" t="s">
        <v>1225</v>
      </c>
      <c r="N161" s="34" t="s">
        <v>499</v>
      </c>
      <c r="O161" s="34" t="s">
        <v>1274</v>
      </c>
      <c r="P161" s="34" t="s">
        <v>1558</v>
      </c>
      <c r="Q161" s="34" t="s">
        <v>107</v>
      </c>
      <c r="R161" s="38"/>
      <c r="S161" s="34" t="s">
        <v>1559</v>
      </c>
      <c r="T161" s="37">
        <v>11236346</v>
      </c>
      <c r="U161" s="35">
        <v>256</v>
      </c>
      <c r="V161" s="37">
        <v>771467</v>
      </c>
      <c r="W161" s="34" t="s">
        <v>1560</v>
      </c>
      <c r="X161" s="35">
        <v>10291265</v>
      </c>
    </row>
    <row r="162" spans="1:24" ht="15.75" hidden="1" customHeight="1" x14ac:dyDescent="0.25">
      <c r="A162" s="34" t="s">
        <v>1220</v>
      </c>
      <c r="B162" s="34" t="s">
        <v>1451</v>
      </c>
      <c r="C162" s="34" t="s">
        <v>1222</v>
      </c>
      <c r="D162" s="35">
        <v>6219895</v>
      </c>
      <c r="E162" s="34" t="s">
        <v>1253</v>
      </c>
      <c r="F162" s="34" t="s">
        <v>478</v>
      </c>
      <c r="G162" s="34" t="s">
        <v>1224</v>
      </c>
      <c r="H162" s="36">
        <v>43684</v>
      </c>
      <c r="I162" s="36">
        <v>43714</v>
      </c>
      <c r="J162" s="36">
        <v>43691</v>
      </c>
      <c r="K162" s="36">
        <v>43719</v>
      </c>
      <c r="L162" s="34" t="s">
        <v>1220</v>
      </c>
      <c r="M162" s="34" t="s">
        <v>1225</v>
      </c>
      <c r="N162" s="34" t="s">
        <v>499</v>
      </c>
      <c r="O162" s="34" t="s">
        <v>1274</v>
      </c>
      <c r="P162" s="34" t="s">
        <v>1527</v>
      </c>
      <c r="Q162" s="34" t="s">
        <v>107</v>
      </c>
      <c r="R162" s="34" t="s">
        <v>1228</v>
      </c>
      <c r="S162" s="34" t="s">
        <v>1528</v>
      </c>
      <c r="T162" s="37">
        <v>2809590</v>
      </c>
      <c r="U162" s="35">
        <v>256</v>
      </c>
      <c r="V162" s="37">
        <v>30923</v>
      </c>
      <c r="W162" s="34" t="s">
        <v>1529</v>
      </c>
      <c r="X162" s="35">
        <v>10281452</v>
      </c>
    </row>
    <row r="163" spans="1:24" ht="15.75" hidden="1" customHeight="1" x14ac:dyDescent="0.25">
      <c r="A163" s="34" t="s">
        <v>1220</v>
      </c>
      <c r="B163" s="34" t="s">
        <v>1451</v>
      </c>
      <c r="C163" s="34" t="s">
        <v>1222</v>
      </c>
      <c r="D163" s="35">
        <v>6223093</v>
      </c>
      <c r="E163" s="34" t="s">
        <v>1253</v>
      </c>
      <c r="F163" s="34" t="s">
        <v>478</v>
      </c>
      <c r="G163" s="34" t="s">
        <v>1224</v>
      </c>
      <c r="H163" s="36">
        <v>43686</v>
      </c>
      <c r="I163" s="36">
        <v>43716</v>
      </c>
      <c r="J163" s="36">
        <v>43691</v>
      </c>
      <c r="K163" s="36">
        <v>43719</v>
      </c>
      <c r="L163" s="34" t="s">
        <v>1220</v>
      </c>
      <c r="M163" s="34" t="s">
        <v>1225</v>
      </c>
      <c r="N163" s="34" t="s">
        <v>499</v>
      </c>
      <c r="O163" s="34" t="s">
        <v>1274</v>
      </c>
      <c r="P163" s="34" t="s">
        <v>1561</v>
      </c>
      <c r="Q163" s="34" t="s">
        <v>107</v>
      </c>
      <c r="R163" s="34" t="s">
        <v>1228</v>
      </c>
      <c r="S163" s="34" t="s">
        <v>1562</v>
      </c>
      <c r="T163" s="37">
        <v>4428589</v>
      </c>
      <c r="U163" s="35">
        <v>256</v>
      </c>
      <c r="V163" s="37">
        <v>167619</v>
      </c>
      <c r="W163" s="34" t="s">
        <v>1563</v>
      </c>
      <c r="X163" s="35">
        <v>10294974</v>
      </c>
    </row>
    <row r="164" spans="1:24" ht="15.75" hidden="1" customHeight="1" x14ac:dyDescent="0.25">
      <c r="A164" s="34" t="s">
        <v>1220</v>
      </c>
      <c r="B164" s="34" t="s">
        <v>1451</v>
      </c>
      <c r="C164" s="34" t="s">
        <v>1222</v>
      </c>
      <c r="D164" s="35">
        <v>6233408</v>
      </c>
      <c r="E164" s="34" t="s">
        <v>1253</v>
      </c>
      <c r="F164" s="34" t="s">
        <v>478</v>
      </c>
      <c r="G164" s="34" t="s">
        <v>1224</v>
      </c>
      <c r="H164" s="36">
        <v>43697</v>
      </c>
      <c r="I164" s="36">
        <v>43727</v>
      </c>
      <c r="J164" s="36">
        <v>43704</v>
      </c>
      <c r="K164" s="36">
        <v>43719</v>
      </c>
      <c r="L164" s="34" t="s">
        <v>1220</v>
      </c>
      <c r="M164" s="34" t="s">
        <v>1225</v>
      </c>
      <c r="N164" s="34" t="s">
        <v>499</v>
      </c>
      <c r="O164" s="34" t="s">
        <v>1274</v>
      </c>
      <c r="P164" s="34" t="s">
        <v>1564</v>
      </c>
      <c r="Q164" s="34" t="s">
        <v>107</v>
      </c>
      <c r="R164" s="38"/>
      <c r="S164" s="34" t="s">
        <v>1565</v>
      </c>
      <c r="T164" s="37">
        <v>1687713</v>
      </c>
      <c r="U164" s="35">
        <v>256</v>
      </c>
      <c r="V164" s="37">
        <v>103372</v>
      </c>
      <c r="W164" s="34" t="s">
        <v>1566</v>
      </c>
      <c r="X164" s="35">
        <v>10299249</v>
      </c>
    </row>
    <row r="165" spans="1:24" ht="15.75" hidden="1" customHeight="1" x14ac:dyDescent="0.25">
      <c r="A165" s="34" t="s">
        <v>1220</v>
      </c>
      <c r="B165" s="34" t="s">
        <v>1451</v>
      </c>
      <c r="C165" s="34" t="s">
        <v>1222</v>
      </c>
      <c r="D165" s="35">
        <v>6239169</v>
      </c>
      <c r="E165" s="34" t="s">
        <v>1253</v>
      </c>
      <c r="F165" s="34" t="s">
        <v>478</v>
      </c>
      <c r="G165" s="34" t="s">
        <v>1224</v>
      </c>
      <c r="H165" s="36">
        <v>43702</v>
      </c>
      <c r="I165" s="36">
        <v>43732</v>
      </c>
      <c r="J165" s="36">
        <v>43718</v>
      </c>
      <c r="K165" s="36">
        <v>43719</v>
      </c>
      <c r="L165" s="34" t="s">
        <v>1220</v>
      </c>
      <c r="M165" s="34" t="s">
        <v>1225</v>
      </c>
      <c r="N165" s="34" t="s">
        <v>499</v>
      </c>
      <c r="O165" s="34" t="s">
        <v>1274</v>
      </c>
      <c r="P165" s="34" t="s">
        <v>1567</v>
      </c>
      <c r="Q165" s="34" t="s">
        <v>107</v>
      </c>
      <c r="R165" s="38"/>
      <c r="S165" s="34" t="s">
        <v>1568</v>
      </c>
      <c r="T165" s="37">
        <v>14334687</v>
      </c>
      <c r="U165" s="35">
        <v>256</v>
      </c>
      <c r="V165" s="37">
        <v>1509577</v>
      </c>
      <c r="W165" s="34" t="s">
        <v>1569</v>
      </c>
      <c r="X165" s="35">
        <v>10298457</v>
      </c>
    </row>
    <row r="166" spans="1:24" ht="15.75" hidden="1" customHeight="1" x14ac:dyDescent="0.25">
      <c r="A166" s="34" t="s">
        <v>1220</v>
      </c>
      <c r="B166" s="34" t="s">
        <v>1451</v>
      </c>
      <c r="C166" s="34" t="s">
        <v>1222</v>
      </c>
      <c r="D166" s="35">
        <v>6240424</v>
      </c>
      <c r="E166" s="34" t="s">
        <v>1253</v>
      </c>
      <c r="F166" s="34" t="s">
        <v>478</v>
      </c>
      <c r="G166" s="34" t="s">
        <v>1224</v>
      </c>
      <c r="H166" s="36">
        <v>43703</v>
      </c>
      <c r="I166" s="36">
        <v>43733</v>
      </c>
      <c r="J166" s="36">
        <v>43706</v>
      </c>
      <c r="K166" s="36">
        <v>43722</v>
      </c>
      <c r="L166" s="34" t="s">
        <v>1220</v>
      </c>
      <c r="M166" s="34" t="s">
        <v>1225</v>
      </c>
      <c r="N166" s="34" t="s">
        <v>499</v>
      </c>
      <c r="O166" s="34" t="s">
        <v>1274</v>
      </c>
      <c r="P166" s="34" t="s">
        <v>1550</v>
      </c>
      <c r="Q166" s="34" t="s">
        <v>107</v>
      </c>
      <c r="R166" s="38"/>
      <c r="S166" s="34" t="s">
        <v>1551</v>
      </c>
      <c r="T166" s="37">
        <v>9818336</v>
      </c>
      <c r="U166" s="35">
        <v>253</v>
      </c>
      <c r="V166" s="37">
        <v>186180</v>
      </c>
      <c r="W166" s="34" t="s">
        <v>1552</v>
      </c>
      <c r="X166" s="35">
        <v>10286252</v>
      </c>
    </row>
    <row r="167" spans="1:24" ht="15.75" hidden="1" customHeight="1" x14ac:dyDescent="0.25">
      <c r="A167" s="34" t="s">
        <v>1220</v>
      </c>
      <c r="B167" s="34" t="s">
        <v>1451</v>
      </c>
      <c r="C167" s="34" t="s">
        <v>1222</v>
      </c>
      <c r="D167" s="35">
        <v>6240920</v>
      </c>
      <c r="E167" s="34" t="s">
        <v>1253</v>
      </c>
      <c r="F167" s="34" t="s">
        <v>478</v>
      </c>
      <c r="G167" s="34" t="s">
        <v>1224</v>
      </c>
      <c r="H167" s="36">
        <v>43703</v>
      </c>
      <c r="I167" s="36">
        <v>43733</v>
      </c>
      <c r="J167" s="36">
        <v>43712</v>
      </c>
      <c r="K167" s="36">
        <v>43719</v>
      </c>
      <c r="L167" s="34" t="s">
        <v>1220</v>
      </c>
      <c r="M167" s="34" t="s">
        <v>1225</v>
      </c>
      <c r="N167" s="34" t="s">
        <v>499</v>
      </c>
      <c r="O167" s="34" t="s">
        <v>1274</v>
      </c>
      <c r="P167" s="34" t="s">
        <v>1497</v>
      </c>
      <c r="Q167" s="34" t="s">
        <v>107</v>
      </c>
      <c r="R167" s="38"/>
      <c r="S167" s="34" t="s">
        <v>1498</v>
      </c>
      <c r="T167" s="37">
        <v>12023222</v>
      </c>
      <c r="U167" s="35">
        <v>256</v>
      </c>
      <c r="V167" s="37">
        <v>4531812</v>
      </c>
      <c r="W167" s="34" t="s">
        <v>1499</v>
      </c>
      <c r="X167" s="35">
        <v>10252051</v>
      </c>
    </row>
    <row r="168" spans="1:24" ht="15.75" hidden="1" customHeight="1" x14ac:dyDescent="0.25">
      <c r="A168" s="34" t="s">
        <v>1220</v>
      </c>
      <c r="B168" s="34" t="s">
        <v>1451</v>
      </c>
      <c r="C168" s="34" t="s">
        <v>1222</v>
      </c>
      <c r="D168" s="35">
        <v>6242825</v>
      </c>
      <c r="E168" s="34" t="s">
        <v>1243</v>
      </c>
      <c r="F168" s="34" t="s">
        <v>477</v>
      </c>
      <c r="G168" s="34" t="s">
        <v>1224</v>
      </c>
      <c r="H168" s="36">
        <v>43704</v>
      </c>
      <c r="I168" s="36">
        <v>43734</v>
      </c>
      <c r="J168" s="36">
        <v>43724</v>
      </c>
      <c r="K168" s="36">
        <v>43754</v>
      </c>
      <c r="L168" s="34" t="s">
        <v>1244</v>
      </c>
      <c r="M168" s="34" t="s">
        <v>1245</v>
      </c>
      <c r="N168" s="34" t="s">
        <v>499</v>
      </c>
      <c r="O168" s="34" t="s">
        <v>1274</v>
      </c>
      <c r="P168" s="34" t="s">
        <v>1570</v>
      </c>
      <c r="Q168" s="34" t="s">
        <v>107</v>
      </c>
      <c r="R168" s="38"/>
      <c r="S168" s="34" t="s">
        <v>1571</v>
      </c>
      <c r="T168" s="37">
        <v>3403184</v>
      </c>
      <c r="U168" s="35">
        <v>221</v>
      </c>
      <c r="V168" s="37">
        <v>16164</v>
      </c>
      <c r="W168" s="34" t="s">
        <v>1572</v>
      </c>
      <c r="X168" s="35">
        <v>10300596</v>
      </c>
    </row>
    <row r="169" spans="1:24" ht="15.75" hidden="1" customHeight="1" x14ac:dyDescent="0.25">
      <c r="A169" s="34" t="s">
        <v>1220</v>
      </c>
      <c r="B169" s="34" t="s">
        <v>1451</v>
      </c>
      <c r="C169" s="34" t="s">
        <v>1222</v>
      </c>
      <c r="D169" s="35">
        <v>6242916</v>
      </c>
      <c r="E169" s="34" t="s">
        <v>1253</v>
      </c>
      <c r="F169" s="34" t="s">
        <v>478</v>
      </c>
      <c r="G169" s="34" t="s">
        <v>1224</v>
      </c>
      <c r="H169" s="36">
        <v>43704</v>
      </c>
      <c r="I169" s="36">
        <v>43734</v>
      </c>
      <c r="J169" s="36">
        <v>43706</v>
      </c>
      <c r="K169" s="36">
        <v>43722</v>
      </c>
      <c r="L169" s="34" t="s">
        <v>1220</v>
      </c>
      <c r="M169" s="34" t="s">
        <v>1225</v>
      </c>
      <c r="N169" s="34" t="s">
        <v>499</v>
      </c>
      <c r="O169" s="34" t="s">
        <v>1274</v>
      </c>
      <c r="P169" s="34" t="s">
        <v>1573</v>
      </c>
      <c r="Q169" s="34" t="s">
        <v>107</v>
      </c>
      <c r="R169" s="38"/>
      <c r="S169" s="34" t="s">
        <v>1574</v>
      </c>
      <c r="T169" s="37">
        <v>8555794</v>
      </c>
      <c r="U169" s="35">
        <v>253</v>
      </c>
      <c r="V169" s="37">
        <v>2172572</v>
      </c>
      <c r="W169" s="34" t="s">
        <v>1575</v>
      </c>
      <c r="X169" s="35">
        <v>10294297</v>
      </c>
    </row>
    <row r="170" spans="1:24" ht="15.75" hidden="1" customHeight="1" x14ac:dyDescent="0.25">
      <c r="A170" s="34" t="s">
        <v>1220</v>
      </c>
      <c r="B170" s="34" t="s">
        <v>1451</v>
      </c>
      <c r="C170" s="34" t="s">
        <v>1222</v>
      </c>
      <c r="D170" s="35">
        <v>6244353</v>
      </c>
      <c r="E170" s="34" t="s">
        <v>1253</v>
      </c>
      <c r="F170" s="34" t="s">
        <v>478</v>
      </c>
      <c r="G170" s="34" t="s">
        <v>1224</v>
      </c>
      <c r="H170" s="36">
        <v>43705</v>
      </c>
      <c r="I170" s="36">
        <v>43735</v>
      </c>
      <c r="J170" s="36">
        <v>43713</v>
      </c>
      <c r="K170" s="36">
        <v>43719</v>
      </c>
      <c r="L170" s="34" t="s">
        <v>1220</v>
      </c>
      <c r="M170" s="34" t="s">
        <v>1225</v>
      </c>
      <c r="N170" s="34" t="s">
        <v>499</v>
      </c>
      <c r="O170" s="34" t="s">
        <v>1274</v>
      </c>
      <c r="P170" s="34" t="s">
        <v>1295</v>
      </c>
      <c r="Q170" s="34" t="s">
        <v>107</v>
      </c>
      <c r="R170" s="38"/>
      <c r="S170" s="34" t="s">
        <v>1296</v>
      </c>
      <c r="T170" s="37">
        <v>47401422</v>
      </c>
      <c r="U170" s="35">
        <v>256</v>
      </c>
      <c r="V170" s="37">
        <v>20699306</v>
      </c>
      <c r="W170" s="34" t="s">
        <v>1296</v>
      </c>
      <c r="X170" s="35">
        <v>10293447</v>
      </c>
    </row>
    <row r="171" spans="1:24" ht="15.75" hidden="1" customHeight="1" x14ac:dyDescent="0.25">
      <c r="A171" s="34" t="s">
        <v>1220</v>
      </c>
      <c r="B171" s="34" t="s">
        <v>1451</v>
      </c>
      <c r="C171" s="34" t="s">
        <v>1222</v>
      </c>
      <c r="D171" s="35">
        <v>6244511</v>
      </c>
      <c r="E171" s="34" t="s">
        <v>1223</v>
      </c>
      <c r="F171" s="34" t="s">
        <v>100</v>
      </c>
      <c r="G171" s="34" t="s">
        <v>1224</v>
      </c>
      <c r="H171" s="36">
        <v>43705</v>
      </c>
      <c r="I171" s="36">
        <v>43735</v>
      </c>
      <c r="J171" s="36">
        <v>43712</v>
      </c>
      <c r="K171" s="36">
        <v>43719</v>
      </c>
      <c r="L171" s="34" t="s">
        <v>1220</v>
      </c>
      <c r="M171" s="34" t="s">
        <v>1225</v>
      </c>
      <c r="N171" s="34" t="s">
        <v>499</v>
      </c>
      <c r="O171" s="34" t="s">
        <v>1274</v>
      </c>
      <c r="P171" s="34" t="s">
        <v>1576</v>
      </c>
      <c r="Q171" s="34" t="s">
        <v>107</v>
      </c>
      <c r="R171" s="38"/>
      <c r="S171" s="34" t="s">
        <v>1577</v>
      </c>
      <c r="T171" s="37">
        <v>2711000</v>
      </c>
      <c r="U171" s="35">
        <v>256</v>
      </c>
      <c r="V171" s="37">
        <v>282862</v>
      </c>
      <c r="W171" s="34" t="s">
        <v>1577</v>
      </c>
      <c r="X171" s="35">
        <v>1016057</v>
      </c>
    </row>
    <row r="172" spans="1:24" ht="15.75" hidden="1" customHeight="1" x14ac:dyDescent="0.25">
      <c r="A172" s="34" t="s">
        <v>1220</v>
      </c>
      <c r="B172" s="34" t="s">
        <v>1451</v>
      </c>
      <c r="C172" s="34" t="s">
        <v>1222</v>
      </c>
      <c r="D172" s="35">
        <v>6246306</v>
      </c>
      <c r="E172" s="34" t="s">
        <v>1253</v>
      </c>
      <c r="F172" s="34" t="s">
        <v>478</v>
      </c>
      <c r="G172" s="34" t="s">
        <v>1224</v>
      </c>
      <c r="H172" s="36">
        <v>43706</v>
      </c>
      <c r="I172" s="36">
        <v>43736</v>
      </c>
      <c r="J172" s="36">
        <v>43713</v>
      </c>
      <c r="K172" s="36">
        <v>43719</v>
      </c>
      <c r="L172" s="34" t="s">
        <v>1220</v>
      </c>
      <c r="M172" s="34" t="s">
        <v>1225</v>
      </c>
      <c r="N172" s="34" t="s">
        <v>499</v>
      </c>
      <c r="O172" s="34" t="s">
        <v>1274</v>
      </c>
      <c r="P172" s="34" t="s">
        <v>1578</v>
      </c>
      <c r="Q172" s="34" t="s">
        <v>107</v>
      </c>
      <c r="R172" s="38"/>
      <c r="S172" s="34" t="s">
        <v>1579</v>
      </c>
      <c r="T172" s="37">
        <v>27064597</v>
      </c>
      <c r="U172" s="35">
        <v>256</v>
      </c>
      <c r="V172" s="37">
        <v>650797</v>
      </c>
      <c r="W172" s="34" t="s">
        <v>1579</v>
      </c>
      <c r="X172" s="35">
        <v>10289933</v>
      </c>
    </row>
    <row r="173" spans="1:24" ht="15.75" hidden="1" customHeight="1" x14ac:dyDescent="0.25">
      <c r="A173" s="34" t="s">
        <v>1220</v>
      </c>
      <c r="B173" s="34" t="s">
        <v>1451</v>
      </c>
      <c r="C173" s="34" t="s">
        <v>1222</v>
      </c>
      <c r="D173" s="35">
        <v>6250299</v>
      </c>
      <c r="E173" s="34" t="s">
        <v>1223</v>
      </c>
      <c r="F173" s="34" t="s">
        <v>100</v>
      </c>
      <c r="G173" s="34" t="s">
        <v>1224</v>
      </c>
      <c r="H173" s="36">
        <v>43711</v>
      </c>
      <c r="I173" s="36">
        <v>43741</v>
      </c>
      <c r="J173" s="36">
        <v>43724</v>
      </c>
      <c r="K173" s="36">
        <v>43754</v>
      </c>
      <c r="L173" s="34" t="s">
        <v>1220</v>
      </c>
      <c r="M173" s="34" t="s">
        <v>1225</v>
      </c>
      <c r="N173" s="34" t="s">
        <v>499</v>
      </c>
      <c r="O173" s="34" t="s">
        <v>1274</v>
      </c>
      <c r="P173" s="34" t="s">
        <v>1580</v>
      </c>
      <c r="Q173" s="34" t="s">
        <v>107</v>
      </c>
      <c r="R173" s="38"/>
      <c r="S173" s="34" t="s">
        <v>1581</v>
      </c>
      <c r="T173" s="37">
        <v>8778000</v>
      </c>
      <c r="U173" s="35">
        <v>221</v>
      </c>
      <c r="V173" s="37">
        <v>296700</v>
      </c>
      <c r="W173" s="34" t="s">
        <v>1581</v>
      </c>
      <c r="X173" s="35">
        <v>1867618</v>
      </c>
    </row>
    <row r="174" spans="1:24" ht="15.75" hidden="1" customHeight="1" x14ac:dyDescent="0.25">
      <c r="A174" s="34" t="s">
        <v>1220</v>
      </c>
      <c r="B174" s="34" t="s">
        <v>1451</v>
      </c>
      <c r="C174" s="34" t="s">
        <v>1222</v>
      </c>
      <c r="D174" s="35">
        <v>6252978</v>
      </c>
      <c r="E174" s="34" t="s">
        <v>1223</v>
      </c>
      <c r="F174" s="34" t="s">
        <v>100</v>
      </c>
      <c r="G174" s="34" t="s">
        <v>1224</v>
      </c>
      <c r="H174" s="36">
        <v>43712</v>
      </c>
      <c r="I174" s="36">
        <v>43742</v>
      </c>
      <c r="J174" s="36">
        <v>43962</v>
      </c>
      <c r="K174" s="36">
        <v>43971</v>
      </c>
      <c r="L174" s="34" t="s">
        <v>1220</v>
      </c>
      <c r="M174" s="34" t="s">
        <v>1225</v>
      </c>
      <c r="N174" s="34" t="s">
        <v>499</v>
      </c>
      <c r="O174" s="34" t="s">
        <v>1274</v>
      </c>
      <c r="P174" s="34" t="s">
        <v>1582</v>
      </c>
      <c r="Q174" s="34" t="s">
        <v>114</v>
      </c>
      <c r="R174" s="34" t="s">
        <v>1228</v>
      </c>
      <c r="S174" s="34" t="s">
        <v>1583</v>
      </c>
      <c r="T174" s="37">
        <v>57606900</v>
      </c>
      <c r="U174" s="35">
        <v>4</v>
      </c>
      <c r="V174" s="37">
        <v>57606900</v>
      </c>
      <c r="W174" s="34" t="s">
        <v>1584</v>
      </c>
      <c r="X174" s="35">
        <v>10298479</v>
      </c>
    </row>
    <row r="175" spans="1:24" ht="15.75" hidden="1" customHeight="1" x14ac:dyDescent="0.25">
      <c r="A175" s="34" t="s">
        <v>1220</v>
      </c>
      <c r="B175" s="34" t="s">
        <v>1451</v>
      </c>
      <c r="C175" s="34" t="s">
        <v>1222</v>
      </c>
      <c r="D175" s="35">
        <v>6253685</v>
      </c>
      <c r="E175" s="34" t="s">
        <v>1253</v>
      </c>
      <c r="F175" s="34" t="s">
        <v>478</v>
      </c>
      <c r="G175" s="34" t="s">
        <v>1224</v>
      </c>
      <c r="H175" s="36">
        <v>43713</v>
      </c>
      <c r="I175" s="36">
        <v>43743</v>
      </c>
      <c r="J175" s="36">
        <v>43718</v>
      </c>
      <c r="K175" s="36">
        <v>43719</v>
      </c>
      <c r="L175" s="34" t="s">
        <v>1220</v>
      </c>
      <c r="M175" s="34" t="s">
        <v>1225</v>
      </c>
      <c r="N175" s="34" t="s">
        <v>499</v>
      </c>
      <c r="O175" s="34" t="s">
        <v>1274</v>
      </c>
      <c r="P175" s="34" t="s">
        <v>1295</v>
      </c>
      <c r="Q175" s="34" t="s">
        <v>107</v>
      </c>
      <c r="R175" s="38"/>
      <c r="S175" s="34" t="s">
        <v>1296</v>
      </c>
      <c r="T175" s="37">
        <v>7697266</v>
      </c>
      <c r="U175" s="35">
        <v>256</v>
      </c>
      <c r="V175" s="37">
        <v>2757248</v>
      </c>
      <c r="W175" s="34" t="s">
        <v>1296</v>
      </c>
      <c r="X175" s="35">
        <v>10293447</v>
      </c>
    </row>
    <row r="176" spans="1:24" ht="15.75" hidden="1" customHeight="1" x14ac:dyDescent="0.25">
      <c r="A176" s="34" t="s">
        <v>1220</v>
      </c>
      <c r="B176" s="34" t="s">
        <v>1451</v>
      </c>
      <c r="C176" s="34" t="s">
        <v>1222</v>
      </c>
      <c r="D176" s="35">
        <v>6265686</v>
      </c>
      <c r="E176" s="34" t="s">
        <v>1223</v>
      </c>
      <c r="F176" s="34" t="s">
        <v>100</v>
      </c>
      <c r="G176" s="34" t="s">
        <v>1224</v>
      </c>
      <c r="H176" s="36">
        <v>43721</v>
      </c>
      <c r="I176" s="36">
        <v>43751</v>
      </c>
      <c r="J176" s="36">
        <v>43724</v>
      </c>
      <c r="K176" s="36">
        <v>43754</v>
      </c>
      <c r="L176" s="34" t="s">
        <v>1220</v>
      </c>
      <c r="M176" s="34" t="s">
        <v>1225</v>
      </c>
      <c r="N176" s="34" t="s">
        <v>499</v>
      </c>
      <c r="O176" s="34" t="s">
        <v>1274</v>
      </c>
      <c r="P176" s="34" t="s">
        <v>1585</v>
      </c>
      <c r="Q176" s="34" t="s">
        <v>107</v>
      </c>
      <c r="R176" s="38"/>
      <c r="S176" s="34" t="s">
        <v>1586</v>
      </c>
      <c r="T176" s="37">
        <v>49896179</v>
      </c>
      <c r="U176" s="35">
        <v>221</v>
      </c>
      <c r="V176" s="37">
        <v>7634665</v>
      </c>
      <c r="W176" s="34" t="s">
        <v>1586</v>
      </c>
      <c r="X176" s="35">
        <v>10296645</v>
      </c>
    </row>
    <row r="177" spans="1:24" ht="15.75" hidden="1" customHeight="1" x14ac:dyDescent="0.25">
      <c r="A177" s="34" t="s">
        <v>1220</v>
      </c>
      <c r="B177" s="34" t="s">
        <v>1451</v>
      </c>
      <c r="C177" s="34" t="s">
        <v>1222</v>
      </c>
      <c r="D177" s="35">
        <v>6270797</v>
      </c>
      <c r="E177" s="34" t="s">
        <v>1223</v>
      </c>
      <c r="F177" s="34" t="s">
        <v>100</v>
      </c>
      <c r="G177" s="34" t="s">
        <v>1224</v>
      </c>
      <c r="H177" s="36">
        <v>43726</v>
      </c>
      <c r="I177" s="36">
        <v>43756</v>
      </c>
      <c r="J177" s="36">
        <v>43731</v>
      </c>
      <c r="K177" s="36">
        <v>43754</v>
      </c>
      <c r="L177" s="34" t="s">
        <v>1220</v>
      </c>
      <c r="M177" s="34" t="s">
        <v>1225</v>
      </c>
      <c r="N177" s="34" t="s">
        <v>499</v>
      </c>
      <c r="O177" s="34" t="s">
        <v>1274</v>
      </c>
      <c r="P177" s="34" t="s">
        <v>1587</v>
      </c>
      <c r="Q177" s="34" t="s">
        <v>107</v>
      </c>
      <c r="R177" s="38"/>
      <c r="S177" s="34" t="s">
        <v>1588</v>
      </c>
      <c r="T177" s="37">
        <v>34572504</v>
      </c>
      <c r="U177" s="35">
        <v>221</v>
      </c>
      <c r="V177" s="37">
        <v>6292797</v>
      </c>
      <c r="W177" s="34" t="s">
        <v>1589</v>
      </c>
      <c r="X177" s="35">
        <v>10296293</v>
      </c>
    </row>
    <row r="178" spans="1:24" ht="15.75" hidden="1" customHeight="1" x14ac:dyDescent="0.25">
      <c r="A178" s="34" t="s">
        <v>1220</v>
      </c>
      <c r="B178" s="34" t="s">
        <v>1451</v>
      </c>
      <c r="C178" s="34" t="s">
        <v>1222</v>
      </c>
      <c r="D178" s="35">
        <v>6271294</v>
      </c>
      <c r="E178" s="34" t="s">
        <v>1223</v>
      </c>
      <c r="F178" s="34" t="s">
        <v>100</v>
      </c>
      <c r="G178" s="34" t="s">
        <v>1224</v>
      </c>
      <c r="H178" s="36">
        <v>43726</v>
      </c>
      <c r="I178" s="36">
        <v>43756</v>
      </c>
      <c r="J178" s="36">
        <v>43731</v>
      </c>
      <c r="K178" s="36">
        <v>43754</v>
      </c>
      <c r="L178" s="34" t="s">
        <v>1220</v>
      </c>
      <c r="M178" s="34" t="s">
        <v>1225</v>
      </c>
      <c r="N178" s="34" t="s">
        <v>499</v>
      </c>
      <c r="O178" s="34" t="s">
        <v>1274</v>
      </c>
      <c r="P178" s="34" t="s">
        <v>1550</v>
      </c>
      <c r="Q178" s="34" t="s">
        <v>107</v>
      </c>
      <c r="R178" s="34" t="s">
        <v>1228</v>
      </c>
      <c r="S178" s="34" t="s">
        <v>1551</v>
      </c>
      <c r="T178" s="37">
        <v>4374427</v>
      </c>
      <c r="U178" s="35">
        <v>221</v>
      </c>
      <c r="V178" s="37">
        <v>4374427</v>
      </c>
      <c r="W178" s="34" t="s">
        <v>1552</v>
      </c>
      <c r="X178" s="35">
        <v>10286252</v>
      </c>
    </row>
    <row r="179" spans="1:24" ht="15.75" hidden="1" customHeight="1" x14ac:dyDescent="0.25">
      <c r="A179" s="34" t="s">
        <v>1220</v>
      </c>
      <c r="B179" s="34" t="s">
        <v>1451</v>
      </c>
      <c r="C179" s="34" t="s">
        <v>1222</v>
      </c>
      <c r="D179" s="35">
        <v>6272745</v>
      </c>
      <c r="E179" s="34" t="s">
        <v>1223</v>
      </c>
      <c r="F179" s="34" t="s">
        <v>100</v>
      </c>
      <c r="G179" s="34" t="s">
        <v>1224</v>
      </c>
      <c r="H179" s="36">
        <v>43727</v>
      </c>
      <c r="I179" s="36">
        <v>43757</v>
      </c>
      <c r="J179" s="36">
        <v>43745</v>
      </c>
      <c r="K179" s="36">
        <v>43754</v>
      </c>
      <c r="L179" s="34" t="s">
        <v>1220</v>
      </c>
      <c r="M179" s="34" t="s">
        <v>1225</v>
      </c>
      <c r="N179" s="34" t="s">
        <v>499</v>
      </c>
      <c r="O179" s="34" t="s">
        <v>1274</v>
      </c>
      <c r="P179" s="34" t="s">
        <v>1590</v>
      </c>
      <c r="Q179" s="34" t="s">
        <v>107</v>
      </c>
      <c r="R179" s="34" t="s">
        <v>1228</v>
      </c>
      <c r="S179" s="34" t="s">
        <v>1306</v>
      </c>
      <c r="T179" s="37">
        <v>10791474</v>
      </c>
      <c r="U179" s="35">
        <v>221</v>
      </c>
      <c r="V179" s="37">
        <v>455611</v>
      </c>
      <c r="W179" s="34" t="s">
        <v>1591</v>
      </c>
      <c r="X179" s="35">
        <v>10302827</v>
      </c>
    </row>
    <row r="180" spans="1:24" ht="15.75" hidden="1" customHeight="1" x14ac:dyDescent="0.25">
      <c r="A180" s="34" t="s">
        <v>1220</v>
      </c>
      <c r="B180" s="34" t="s">
        <v>1451</v>
      </c>
      <c r="C180" s="34" t="s">
        <v>1222</v>
      </c>
      <c r="D180" s="35">
        <v>6274968</v>
      </c>
      <c r="E180" s="34" t="s">
        <v>1223</v>
      </c>
      <c r="F180" s="34" t="s">
        <v>100</v>
      </c>
      <c r="G180" s="34" t="s">
        <v>1224</v>
      </c>
      <c r="H180" s="36">
        <v>43728</v>
      </c>
      <c r="I180" s="36">
        <v>43758</v>
      </c>
      <c r="J180" s="36">
        <v>43734</v>
      </c>
      <c r="K180" s="36">
        <v>43754</v>
      </c>
      <c r="L180" s="34" t="s">
        <v>1220</v>
      </c>
      <c r="M180" s="34" t="s">
        <v>1225</v>
      </c>
      <c r="N180" s="34" t="s">
        <v>499</v>
      </c>
      <c r="O180" s="34" t="s">
        <v>1274</v>
      </c>
      <c r="P180" s="34" t="s">
        <v>1592</v>
      </c>
      <c r="Q180" s="34" t="s">
        <v>107</v>
      </c>
      <c r="R180" s="38"/>
      <c r="S180" s="34" t="s">
        <v>1593</v>
      </c>
      <c r="T180" s="37">
        <v>10110250</v>
      </c>
      <c r="U180" s="35">
        <v>221</v>
      </c>
      <c r="V180" s="37">
        <v>996089</v>
      </c>
      <c r="W180" s="34" t="s">
        <v>1594</v>
      </c>
      <c r="X180" s="35">
        <v>10303041</v>
      </c>
    </row>
    <row r="181" spans="1:24" ht="15.75" customHeight="1" x14ac:dyDescent="0.25">
      <c r="A181" s="34" t="s">
        <v>1220</v>
      </c>
      <c r="B181" s="34" t="s">
        <v>1451</v>
      </c>
      <c r="C181" s="34" t="s">
        <v>1222</v>
      </c>
      <c r="D181" s="35">
        <v>6274980</v>
      </c>
      <c r="E181" s="34" t="s">
        <v>1223</v>
      </c>
      <c r="F181" s="34" t="s">
        <v>100</v>
      </c>
      <c r="G181" s="34" t="s">
        <v>1224</v>
      </c>
      <c r="H181" s="36">
        <v>43728</v>
      </c>
      <c r="I181" s="36">
        <v>43758</v>
      </c>
      <c r="J181" s="36">
        <v>44000</v>
      </c>
      <c r="K181" s="36"/>
      <c r="L181" s="34" t="s">
        <v>1220</v>
      </c>
      <c r="M181" s="34" t="s">
        <v>1225</v>
      </c>
      <c r="N181" s="34" t="s">
        <v>499</v>
      </c>
      <c r="O181" s="34" t="s">
        <v>1274</v>
      </c>
      <c r="P181" s="34" t="s">
        <v>1585</v>
      </c>
      <c r="Q181" s="34" t="s">
        <v>117</v>
      </c>
      <c r="R181" s="38"/>
      <c r="S181" s="34" t="s">
        <v>1586</v>
      </c>
      <c r="T181" s="37">
        <v>6732914</v>
      </c>
      <c r="U181" s="35">
        <v>247</v>
      </c>
      <c r="V181" s="37">
        <v>6732914</v>
      </c>
      <c r="W181" s="34" t="s">
        <v>1586</v>
      </c>
      <c r="X181" s="35">
        <v>10296645</v>
      </c>
    </row>
    <row r="182" spans="1:24" ht="15.75" hidden="1" customHeight="1" x14ac:dyDescent="0.25">
      <c r="A182" s="34" t="s">
        <v>1220</v>
      </c>
      <c r="B182" s="34" t="s">
        <v>1451</v>
      </c>
      <c r="C182" s="34" t="s">
        <v>1222</v>
      </c>
      <c r="D182" s="35">
        <v>6279376</v>
      </c>
      <c r="E182" s="34" t="s">
        <v>1223</v>
      </c>
      <c r="F182" s="34" t="s">
        <v>100</v>
      </c>
      <c r="G182" s="34" t="s">
        <v>1224</v>
      </c>
      <c r="H182" s="36">
        <v>43733</v>
      </c>
      <c r="I182" s="36">
        <v>43763</v>
      </c>
      <c r="J182" s="36">
        <v>43763</v>
      </c>
      <c r="K182" s="36">
        <v>43788</v>
      </c>
      <c r="L182" s="34" t="s">
        <v>1220</v>
      </c>
      <c r="M182" s="34" t="s">
        <v>1225</v>
      </c>
      <c r="N182" s="34" t="s">
        <v>499</v>
      </c>
      <c r="O182" s="34" t="s">
        <v>1274</v>
      </c>
      <c r="P182" s="34" t="s">
        <v>1595</v>
      </c>
      <c r="Q182" s="34" t="s">
        <v>107</v>
      </c>
      <c r="R182" s="34" t="s">
        <v>1228</v>
      </c>
      <c r="S182" s="34" t="s">
        <v>1596</v>
      </c>
      <c r="T182" s="37">
        <v>9130905</v>
      </c>
      <c r="U182" s="35">
        <v>187</v>
      </c>
      <c r="V182" s="37">
        <v>3901999</v>
      </c>
      <c r="W182" s="34" t="s">
        <v>1596</v>
      </c>
      <c r="X182" s="35">
        <v>10032052</v>
      </c>
    </row>
    <row r="183" spans="1:24" ht="15.75" hidden="1" customHeight="1" x14ac:dyDescent="0.25">
      <c r="A183" s="34" t="s">
        <v>1220</v>
      </c>
      <c r="B183" s="34" t="s">
        <v>1451</v>
      </c>
      <c r="C183" s="34" t="s">
        <v>1222</v>
      </c>
      <c r="D183" s="35">
        <v>6280235</v>
      </c>
      <c r="E183" s="34" t="s">
        <v>1223</v>
      </c>
      <c r="F183" s="34" t="s">
        <v>100</v>
      </c>
      <c r="G183" s="34" t="s">
        <v>1224</v>
      </c>
      <c r="H183" s="36">
        <v>43733</v>
      </c>
      <c r="I183" s="36">
        <v>43763</v>
      </c>
      <c r="J183" s="36">
        <v>43738</v>
      </c>
      <c r="K183" s="36">
        <v>43754</v>
      </c>
      <c r="L183" s="34" t="s">
        <v>1220</v>
      </c>
      <c r="M183" s="34" t="s">
        <v>1225</v>
      </c>
      <c r="N183" s="34" t="s">
        <v>499</v>
      </c>
      <c r="O183" s="34" t="s">
        <v>1274</v>
      </c>
      <c r="P183" s="34" t="s">
        <v>1305</v>
      </c>
      <c r="Q183" s="34" t="s">
        <v>107</v>
      </c>
      <c r="R183" s="34" t="s">
        <v>1228</v>
      </c>
      <c r="S183" s="34" t="s">
        <v>1306</v>
      </c>
      <c r="T183" s="37">
        <v>12209375</v>
      </c>
      <c r="U183" s="35">
        <v>221</v>
      </c>
      <c r="V183" s="37">
        <v>1125277</v>
      </c>
      <c r="W183" s="34" t="s">
        <v>1307</v>
      </c>
      <c r="X183" s="35">
        <v>10302691</v>
      </c>
    </row>
    <row r="184" spans="1:24" ht="15.75" hidden="1" customHeight="1" x14ac:dyDescent="0.25">
      <c r="A184" s="34" t="s">
        <v>1220</v>
      </c>
      <c r="B184" s="34" t="s">
        <v>1451</v>
      </c>
      <c r="C184" s="34" t="s">
        <v>1222</v>
      </c>
      <c r="D184" s="35">
        <v>6280717</v>
      </c>
      <c r="E184" s="34" t="s">
        <v>1223</v>
      </c>
      <c r="F184" s="34" t="s">
        <v>100</v>
      </c>
      <c r="G184" s="34" t="s">
        <v>1224</v>
      </c>
      <c r="H184" s="36">
        <v>43734</v>
      </c>
      <c r="I184" s="36">
        <v>43764</v>
      </c>
      <c r="J184" s="36">
        <v>43794</v>
      </c>
      <c r="K184" s="36">
        <v>43809</v>
      </c>
      <c r="L184" s="34" t="s">
        <v>1220</v>
      </c>
      <c r="M184" s="34" t="s">
        <v>1225</v>
      </c>
      <c r="N184" s="34" t="s">
        <v>499</v>
      </c>
      <c r="O184" s="34" t="s">
        <v>1274</v>
      </c>
      <c r="P184" s="34" t="s">
        <v>1527</v>
      </c>
      <c r="Q184" s="34" t="s">
        <v>107</v>
      </c>
      <c r="R184" s="34" t="s">
        <v>1228</v>
      </c>
      <c r="S184" s="34" t="s">
        <v>1528</v>
      </c>
      <c r="T184" s="37">
        <v>10845969</v>
      </c>
      <c r="U184" s="35">
        <v>166</v>
      </c>
      <c r="V184" s="37">
        <v>282365</v>
      </c>
      <c r="W184" s="34" t="s">
        <v>1529</v>
      </c>
      <c r="X184" s="35">
        <v>10281452</v>
      </c>
    </row>
    <row r="185" spans="1:24" ht="15.75" hidden="1" customHeight="1" x14ac:dyDescent="0.25">
      <c r="A185" s="34" t="s">
        <v>1220</v>
      </c>
      <c r="B185" s="34" t="s">
        <v>1451</v>
      </c>
      <c r="C185" s="34" t="s">
        <v>1222</v>
      </c>
      <c r="D185" s="35">
        <v>6283653</v>
      </c>
      <c r="E185" s="34" t="s">
        <v>1223</v>
      </c>
      <c r="F185" s="34" t="s">
        <v>100</v>
      </c>
      <c r="G185" s="34" t="s">
        <v>1224</v>
      </c>
      <c r="H185" s="36">
        <v>43736</v>
      </c>
      <c r="I185" s="36">
        <v>43766</v>
      </c>
      <c r="J185" s="36">
        <v>43740</v>
      </c>
      <c r="K185" s="36">
        <v>43754</v>
      </c>
      <c r="L185" s="34" t="s">
        <v>1220</v>
      </c>
      <c r="M185" s="34" t="s">
        <v>1225</v>
      </c>
      <c r="N185" s="34" t="s">
        <v>499</v>
      </c>
      <c r="O185" s="34" t="s">
        <v>1274</v>
      </c>
      <c r="P185" s="34" t="s">
        <v>1597</v>
      </c>
      <c r="Q185" s="34" t="s">
        <v>107</v>
      </c>
      <c r="R185" s="38"/>
      <c r="S185" s="34" t="s">
        <v>1598</v>
      </c>
      <c r="T185" s="37">
        <v>7988950</v>
      </c>
      <c r="U185" s="35">
        <v>221</v>
      </c>
      <c r="V185" s="37">
        <v>917583</v>
      </c>
      <c r="W185" s="34" t="s">
        <v>1598</v>
      </c>
      <c r="X185" s="35">
        <v>10303486</v>
      </c>
    </row>
    <row r="186" spans="1:24" ht="15.75" hidden="1" customHeight="1" x14ac:dyDescent="0.25">
      <c r="A186" s="34" t="s">
        <v>1220</v>
      </c>
      <c r="B186" s="34" t="s">
        <v>1451</v>
      </c>
      <c r="C186" s="34" t="s">
        <v>1222</v>
      </c>
      <c r="D186" s="35">
        <v>6283715</v>
      </c>
      <c r="E186" s="34" t="s">
        <v>1223</v>
      </c>
      <c r="F186" s="34" t="s">
        <v>100</v>
      </c>
      <c r="G186" s="34" t="s">
        <v>1224</v>
      </c>
      <c r="H186" s="36">
        <v>43736</v>
      </c>
      <c r="I186" s="36">
        <v>43766</v>
      </c>
      <c r="J186" s="36">
        <v>43755</v>
      </c>
      <c r="K186" s="36">
        <v>43788</v>
      </c>
      <c r="L186" s="34" t="s">
        <v>1220</v>
      </c>
      <c r="M186" s="34" t="s">
        <v>1225</v>
      </c>
      <c r="N186" s="34" t="s">
        <v>499</v>
      </c>
      <c r="O186" s="34" t="s">
        <v>1274</v>
      </c>
      <c r="P186" s="34" t="s">
        <v>1599</v>
      </c>
      <c r="Q186" s="34" t="s">
        <v>107</v>
      </c>
      <c r="R186" s="38"/>
      <c r="S186" s="34" t="s">
        <v>1600</v>
      </c>
      <c r="T186" s="37">
        <v>2281677</v>
      </c>
      <c r="U186" s="35">
        <v>187</v>
      </c>
      <c r="V186" s="37">
        <v>118014</v>
      </c>
      <c r="W186" s="34" t="s">
        <v>1600</v>
      </c>
      <c r="X186" s="35">
        <v>10305262</v>
      </c>
    </row>
    <row r="187" spans="1:24" ht="15.75" hidden="1" customHeight="1" x14ac:dyDescent="0.25">
      <c r="A187" s="34" t="s">
        <v>1220</v>
      </c>
      <c r="B187" s="34" t="s">
        <v>1451</v>
      </c>
      <c r="C187" s="34" t="s">
        <v>1222</v>
      </c>
      <c r="D187" s="35">
        <v>6285831</v>
      </c>
      <c r="E187" s="34" t="s">
        <v>1223</v>
      </c>
      <c r="F187" s="34" t="s">
        <v>100</v>
      </c>
      <c r="G187" s="34" t="s">
        <v>1224</v>
      </c>
      <c r="H187" s="36">
        <v>43738</v>
      </c>
      <c r="I187" s="36">
        <v>43768</v>
      </c>
      <c r="J187" s="36">
        <v>43745</v>
      </c>
      <c r="K187" s="36">
        <v>43754</v>
      </c>
      <c r="L187" s="34" t="s">
        <v>1220</v>
      </c>
      <c r="M187" s="34" t="s">
        <v>1225</v>
      </c>
      <c r="N187" s="34" t="s">
        <v>499</v>
      </c>
      <c r="O187" s="34" t="s">
        <v>1274</v>
      </c>
      <c r="P187" s="34" t="s">
        <v>1497</v>
      </c>
      <c r="Q187" s="34" t="s">
        <v>107</v>
      </c>
      <c r="R187" s="38"/>
      <c r="S187" s="34" t="s">
        <v>1498</v>
      </c>
      <c r="T187" s="37">
        <v>24719840</v>
      </c>
      <c r="U187" s="35">
        <v>221</v>
      </c>
      <c r="V187" s="37">
        <v>5022525</v>
      </c>
      <c r="W187" s="34" t="s">
        <v>1499</v>
      </c>
      <c r="X187" s="35">
        <v>10252051</v>
      </c>
    </row>
    <row r="188" spans="1:24" ht="15.75" hidden="1" customHeight="1" x14ac:dyDescent="0.25">
      <c r="A188" s="34" t="s">
        <v>1220</v>
      </c>
      <c r="B188" s="34" t="s">
        <v>1451</v>
      </c>
      <c r="C188" s="34" t="s">
        <v>1222</v>
      </c>
      <c r="D188" s="35">
        <v>6291311</v>
      </c>
      <c r="E188" s="34" t="s">
        <v>1223</v>
      </c>
      <c r="F188" s="34" t="s">
        <v>100</v>
      </c>
      <c r="G188" s="34" t="s">
        <v>1224</v>
      </c>
      <c r="H188" s="36">
        <v>43742</v>
      </c>
      <c r="I188" s="36">
        <v>43772</v>
      </c>
      <c r="J188" s="36">
        <v>43756</v>
      </c>
      <c r="K188" s="36">
        <v>43788</v>
      </c>
      <c r="L188" s="34" t="s">
        <v>1220</v>
      </c>
      <c r="M188" s="34" t="s">
        <v>1225</v>
      </c>
      <c r="N188" s="34" t="s">
        <v>499</v>
      </c>
      <c r="O188" s="34" t="s">
        <v>1274</v>
      </c>
      <c r="P188" s="34" t="s">
        <v>1601</v>
      </c>
      <c r="Q188" s="34" t="s">
        <v>107</v>
      </c>
      <c r="R188" s="38"/>
      <c r="S188" s="34" t="s">
        <v>1602</v>
      </c>
      <c r="T188" s="37">
        <v>6716598</v>
      </c>
      <c r="U188" s="35">
        <v>187</v>
      </c>
      <c r="V188" s="37">
        <v>399398</v>
      </c>
      <c r="W188" s="34" t="s">
        <v>1603</v>
      </c>
      <c r="X188" s="35">
        <v>10303858</v>
      </c>
    </row>
    <row r="189" spans="1:24" ht="15.75" hidden="1" customHeight="1" x14ac:dyDescent="0.25">
      <c r="A189" s="34" t="s">
        <v>1220</v>
      </c>
      <c r="B189" s="34" t="s">
        <v>1451</v>
      </c>
      <c r="C189" s="34" t="s">
        <v>1222</v>
      </c>
      <c r="D189" s="35">
        <v>6292271</v>
      </c>
      <c r="E189" s="34" t="s">
        <v>1223</v>
      </c>
      <c r="F189" s="34" t="s">
        <v>100</v>
      </c>
      <c r="G189" s="34" t="s">
        <v>1224</v>
      </c>
      <c r="H189" s="36">
        <v>43743</v>
      </c>
      <c r="I189" s="36">
        <v>43773</v>
      </c>
      <c r="J189" s="36">
        <v>43746</v>
      </c>
      <c r="K189" s="36">
        <v>43754</v>
      </c>
      <c r="L189" s="34" t="s">
        <v>1220</v>
      </c>
      <c r="M189" s="34" t="s">
        <v>1225</v>
      </c>
      <c r="N189" s="34" t="s">
        <v>499</v>
      </c>
      <c r="O189" s="34" t="s">
        <v>1274</v>
      </c>
      <c r="P189" s="34" t="s">
        <v>1604</v>
      </c>
      <c r="Q189" s="34" t="s">
        <v>107</v>
      </c>
      <c r="R189" s="38"/>
      <c r="S189" s="34" t="s">
        <v>1352</v>
      </c>
      <c r="T189" s="37">
        <v>15231656</v>
      </c>
      <c r="U189" s="35">
        <v>221</v>
      </c>
      <c r="V189" s="37">
        <v>1965698</v>
      </c>
      <c r="W189" s="34" t="s">
        <v>1352</v>
      </c>
      <c r="X189" s="35">
        <v>10058794</v>
      </c>
    </row>
    <row r="190" spans="1:24" ht="15.75" hidden="1" customHeight="1" x14ac:dyDescent="0.25">
      <c r="A190" s="34" t="s">
        <v>1220</v>
      </c>
      <c r="B190" s="34" t="s">
        <v>1451</v>
      </c>
      <c r="C190" s="34" t="s">
        <v>1222</v>
      </c>
      <c r="D190" s="35">
        <v>6292481</v>
      </c>
      <c r="E190" s="34" t="s">
        <v>1223</v>
      </c>
      <c r="F190" s="34" t="s">
        <v>100</v>
      </c>
      <c r="G190" s="34" t="s">
        <v>1224</v>
      </c>
      <c r="H190" s="36">
        <v>43743</v>
      </c>
      <c r="I190" s="36">
        <v>43773</v>
      </c>
      <c r="J190" s="36">
        <v>43755</v>
      </c>
      <c r="K190" s="36">
        <v>43788</v>
      </c>
      <c r="L190" s="34" t="s">
        <v>1220</v>
      </c>
      <c r="M190" s="34" t="s">
        <v>1225</v>
      </c>
      <c r="N190" s="34" t="s">
        <v>499</v>
      </c>
      <c r="O190" s="34" t="s">
        <v>1274</v>
      </c>
      <c r="P190" s="34" t="s">
        <v>1605</v>
      </c>
      <c r="Q190" s="34" t="s">
        <v>107</v>
      </c>
      <c r="R190" s="34" t="s">
        <v>1228</v>
      </c>
      <c r="S190" s="34" t="s">
        <v>1606</v>
      </c>
      <c r="T190" s="37">
        <v>21247521</v>
      </c>
      <c r="U190" s="35">
        <v>187</v>
      </c>
      <c r="V190" s="37">
        <v>2339970</v>
      </c>
      <c r="W190" s="34" t="s">
        <v>1607</v>
      </c>
      <c r="X190" s="35">
        <v>10306131</v>
      </c>
    </row>
    <row r="191" spans="1:24" ht="15.75" hidden="1" customHeight="1" x14ac:dyDescent="0.25">
      <c r="A191" s="34" t="s">
        <v>1220</v>
      </c>
      <c r="B191" s="34" t="s">
        <v>1451</v>
      </c>
      <c r="C191" s="34" t="s">
        <v>1222</v>
      </c>
      <c r="D191" s="35">
        <v>6294058</v>
      </c>
      <c r="E191" s="34" t="s">
        <v>1243</v>
      </c>
      <c r="F191" s="34" t="s">
        <v>477</v>
      </c>
      <c r="G191" s="34" t="s">
        <v>1224</v>
      </c>
      <c r="H191" s="36">
        <v>43746</v>
      </c>
      <c r="I191" s="36">
        <v>43776</v>
      </c>
      <c r="J191" s="36">
        <v>43811</v>
      </c>
      <c r="K191" s="36">
        <v>43819</v>
      </c>
      <c r="L191" s="34" t="s">
        <v>1244</v>
      </c>
      <c r="M191" s="34" t="s">
        <v>1245</v>
      </c>
      <c r="N191" s="34" t="s">
        <v>499</v>
      </c>
      <c r="O191" s="34" t="s">
        <v>1274</v>
      </c>
      <c r="P191" s="34" t="s">
        <v>1608</v>
      </c>
      <c r="Q191" s="34" t="s">
        <v>107</v>
      </c>
      <c r="R191" s="38"/>
      <c r="S191" s="34" t="s">
        <v>1609</v>
      </c>
      <c r="T191" s="37">
        <v>3172855</v>
      </c>
      <c r="U191" s="35">
        <v>156</v>
      </c>
      <c r="V191" s="37">
        <v>43691</v>
      </c>
      <c r="W191" s="34" t="s">
        <v>1609</v>
      </c>
      <c r="X191" s="35">
        <v>10306955</v>
      </c>
    </row>
    <row r="192" spans="1:24" ht="15.75" hidden="1" customHeight="1" x14ac:dyDescent="0.25">
      <c r="A192" s="34" t="s">
        <v>1220</v>
      </c>
      <c r="B192" s="34" t="s">
        <v>1451</v>
      </c>
      <c r="C192" s="34" t="s">
        <v>1222</v>
      </c>
      <c r="D192" s="35">
        <v>6295051</v>
      </c>
      <c r="E192" s="34" t="s">
        <v>1223</v>
      </c>
      <c r="F192" s="34" t="s">
        <v>100</v>
      </c>
      <c r="G192" s="34" t="s">
        <v>1224</v>
      </c>
      <c r="H192" s="36">
        <v>43746</v>
      </c>
      <c r="I192" s="36">
        <v>43776</v>
      </c>
      <c r="J192" s="36">
        <v>43767</v>
      </c>
      <c r="K192" s="36">
        <v>43788</v>
      </c>
      <c r="L192" s="34" t="s">
        <v>1220</v>
      </c>
      <c r="M192" s="34" t="s">
        <v>1225</v>
      </c>
      <c r="N192" s="34" t="s">
        <v>499</v>
      </c>
      <c r="O192" s="34" t="s">
        <v>1274</v>
      </c>
      <c r="P192" s="34" t="s">
        <v>120</v>
      </c>
      <c r="Q192" s="34" t="s">
        <v>107</v>
      </c>
      <c r="R192" s="38"/>
      <c r="S192" s="34" t="s">
        <v>1610</v>
      </c>
      <c r="T192" s="37">
        <v>3444353</v>
      </c>
      <c r="U192" s="35">
        <v>187</v>
      </c>
      <c r="V192" s="37">
        <v>1619204</v>
      </c>
      <c r="W192" s="34" t="s">
        <v>1610</v>
      </c>
      <c r="X192" s="35">
        <v>10061776</v>
      </c>
    </row>
    <row r="193" spans="1:24" ht="15.75" hidden="1" customHeight="1" x14ac:dyDescent="0.25">
      <c r="A193" s="34" t="s">
        <v>1220</v>
      </c>
      <c r="B193" s="34" t="s">
        <v>1451</v>
      </c>
      <c r="C193" s="34" t="s">
        <v>1222</v>
      </c>
      <c r="D193" s="35">
        <v>6301065</v>
      </c>
      <c r="E193" s="34" t="s">
        <v>1223</v>
      </c>
      <c r="F193" s="34" t="s">
        <v>100</v>
      </c>
      <c r="G193" s="34" t="s">
        <v>1224</v>
      </c>
      <c r="H193" s="36">
        <v>43752</v>
      </c>
      <c r="I193" s="36">
        <v>43782</v>
      </c>
      <c r="J193" s="36">
        <v>43755</v>
      </c>
      <c r="K193" s="36">
        <v>43788</v>
      </c>
      <c r="L193" s="34" t="s">
        <v>1220</v>
      </c>
      <c r="M193" s="34" t="s">
        <v>1225</v>
      </c>
      <c r="N193" s="34" t="s">
        <v>499</v>
      </c>
      <c r="O193" s="34" t="s">
        <v>1274</v>
      </c>
      <c r="P193" s="34" t="s">
        <v>1611</v>
      </c>
      <c r="Q193" s="34" t="s">
        <v>107</v>
      </c>
      <c r="R193" s="34" t="s">
        <v>1228</v>
      </c>
      <c r="S193" s="34" t="s">
        <v>1612</v>
      </c>
      <c r="T193" s="37">
        <v>12027149</v>
      </c>
      <c r="U193" s="35">
        <v>187</v>
      </c>
      <c r="V193" s="37">
        <v>12027149</v>
      </c>
      <c r="W193" s="34" t="s">
        <v>1613</v>
      </c>
      <c r="X193" s="35">
        <v>10288207</v>
      </c>
    </row>
    <row r="194" spans="1:24" ht="15.75" hidden="1" customHeight="1" x14ac:dyDescent="0.25">
      <c r="A194" s="34" t="s">
        <v>1220</v>
      </c>
      <c r="B194" s="34" t="s">
        <v>1451</v>
      </c>
      <c r="C194" s="34" t="s">
        <v>1222</v>
      </c>
      <c r="D194" s="35">
        <v>6301729</v>
      </c>
      <c r="E194" s="34" t="s">
        <v>1223</v>
      </c>
      <c r="F194" s="34" t="s">
        <v>100</v>
      </c>
      <c r="G194" s="34" t="s">
        <v>1224</v>
      </c>
      <c r="H194" s="36">
        <v>43753</v>
      </c>
      <c r="I194" s="36">
        <v>43783</v>
      </c>
      <c r="J194" s="36">
        <v>43760</v>
      </c>
      <c r="K194" s="36">
        <v>43788</v>
      </c>
      <c r="L194" s="34" t="s">
        <v>1220</v>
      </c>
      <c r="M194" s="34" t="s">
        <v>1225</v>
      </c>
      <c r="N194" s="34" t="s">
        <v>499</v>
      </c>
      <c r="O194" s="34" t="s">
        <v>1274</v>
      </c>
      <c r="P194" s="34" t="s">
        <v>1527</v>
      </c>
      <c r="Q194" s="34" t="s">
        <v>107</v>
      </c>
      <c r="R194" s="34" t="s">
        <v>1228</v>
      </c>
      <c r="S194" s="34" t="s">
        <v>1528</v>
      </c>
      <c r="T194" s="37">
        <v>1104214</v>
      </c>
      <c r="U194" s="35">
        <v>187</v>
      </c>
      <c r="V194" s="37">
        <v>203590</v>
      </c>
      <c r="W194" s="34" t="s">
        <v>1529</v>
      </c>
      <c r="X194" s="35">
        <v>10281452</v>
      </c>
    </row>
    <row r="195" spans="1:24" ht="15.75" hidden="1" customHeight="1" x14ac:dyDescent="0.25">
      <c r="A195" s="34" t="s">
        <v>1220</v>
      </c>
      <c r="B195" s="34" t="s">
        <v>1451</v>
      </c>
      <c r="C195" s="34" t="s">
        <v>1222</v>
      </c>
      <c r="D195" s="35">
        <v>6303618</v>
      </c>
      <c r="E195" s="34" t="s">
        <v>1223</v>
      </c>
      <c r="F195" s="34" t="s">
        <v>100</v>
      </c>
      <c r="G195" s="34" t="s">
        <v>1224</v>
      </c>
      <c r="H195" s="36">
        <v>43754</v>
      </c>
      <c r="I195" s="36">
        <v>43784</v>
      </c>
      <c r="J195" s="36">
        <v>43763</v>
      </c>
      <c r="K195" s="36">
        <v>43788</v>
      </c>
      <c r="L195" s="34" t="s">
        <v>1220</v>
      </c>
      <c r="M195" s="34" t="s">
        <v>1225</v>
      </c>
      <c r="N195" s="34" t="s">
        <v>499</v>
      </c>
      <c r="O195" s="34" t="s">
        <v>1274</v>
      </c>
      <c r="P195" s="34" t="s">
        <v>1384</v>
      </c>
      <c r="Q195" s="34" t="s">
        <v>107</v>
      </c>
      <c r="R195" s="38"/>
      <c r="S195" s="34" t="s">
        <v>1385</v>
      </c>
      <c r="T195" s="37">
        <v>1885665</v>
      </c>
      <c r="U195" s="35">
        <v>187</v>
      </c>
      <c r="V195" s="37">
        <v>155870</v>
      </c>
      <c r="W195" s="34" t="s">
        <v>1386</v>
      </c>
      <c r="X195" s="35">
        <v>10308607</v>
      </c>
    </row>
    <row r="196" spans="1:24" ht="15.75" hidden="1" customHeight="1" x14ac:dyDescent="0.25">
      <c r="A196" s="34" t="s">
        <v>1220</v>
      </c>
      <c r="B196" s="34" t="s">
        <v>1451</v>
      </c>
      <c r="C196" s="34" t="s">
        <v>1222</v>
      </c>
      <c r="D196" s="35">
        <v>6305281</v>
      </c>
      <c r="E196" s="34" t="s">
        <v>1223</v>
      </c>
      <c r="F196" s="34" t="s">
        <v>100</v>
      </c>
      <c r="G196" s="34" t="s">
        <v>1224</v>
      </c>
      <c r="H196" s="36">
        <v>43755</v>
      </c>
      <c r="I196" s="36">
        <v>43785</v>
      </c>
      <c r="J196" s="36">
        <v>43763</v>
      </c>
      <c r="K196" s="36">
        <v>43788</v>
      </c>
      <c r="L196" s="34" t="s">
        <v>1220</v>
      </c>
      <c r="M196" s="34" t="s">
        <v>1225</v>
      </c>
      <c r="N196" s="34" t="s">
        <v>499</v>
      </c>
      <c r="O196" s="34" t="s">
        <v>1274</v>
      </c>
      <c r="P196" s="34" t="s">
        <v>173</v>
      </c>
      <c r="Q196" s="34" t="s">
        <v>107</v>
      </c>
      <c r="R196" s="38"/>
      <c r="S196" s="34" t="s">
        <v>1614</v>
      </c>
      <c r="T196" s="37">
        <v>10599000</v>
      </c>
      <c r="U196" s="35">
        <v>187</v>
      </c>
      <c r="V196" s="37">
        <v>226174</v>
      </c>
      <c r="W196" s="34" t="s">
        <v>1614</v>
      </c>
      <c r="X196" s="35">
        <v>1770211</v>
      </c>
    </row>
    <row r="197" spans="1:24" ht="15.75" hidden="1" customHeight="1" x14ac:dyDescent="0.25">
      <c r="A197" s="34" t="s">
        <v>1220</v>
      </c>
      <c r="B197" s="34" t="s">
        <v>1451</v>
      </c>
      <c r="C197" s="34" t="s">
        <v>1222</v>
      </c>
      <c r="D197" s="35">
        <v>6307449</v>
      </c>
      <c r="E197" s="34" t="s">
        <v>1223</v>
      </c>
      <c r="F197" s="34" t="s">
        <v>100</v>
      </c>
      <c r="G197" s="34" t="s">
        <v>1224</v>
      </c>
      <c r="H197" s="36">
        <v>43757</v>
      </c>
      <c r="I197" s="36">
        <v>43787</v>
      </c>
      <c r="J197" s="36">
        <v>43770</v>
      </c>
      <c r="K197" s="36">
        <v>43788</v>
      </c>
      <c r="L197" s="34" t="s">
        <v>1220</v>
      </c>
      <c r="M197" s="34" t="s">
        <v>1225</v>
      </c>
      <c r="N197" s="34" t="s">
        <v>499</v>
      </c>
      <c r="O197" s="34" t="s">
        <v>1274</v>
      </c>
      <c r="P197" s="34" t="s">
        <v>1615</v>
      </c>
      <c r="Q197" s="34" t="s">
        <v>107</v>
      </c>
      <c r="R197" s="38"/>
      <c r="S197" s="34" t="s">
        <v>1616</v>
      </c>
      <c r="T197" s="37">
        <v>3359814</v>
      </c>
      <c r="U197" s="35">
        <v>187</v>
      </c>
      <c r="V197" s="37">
        <v>196654</v>
      </c>
      <c r="W197" s="34" t="s">
        <v>1616</v>
      </c>
      <c r="X197" s="35">
        <v>10308577</v>
      </c>
    </row>
    <row r="198" spans="1:24" ht="15.75" hidden="1" customHeight="1" x14ac:dyDescent="0.25">
      <c r="A198" s="34" t="s">
        <v>1220</v>
      </c>
      <c r="B198" s="34" t="s">
        <v>1451</v>
      </c>
      <c r="C198" s="34" t="s">
        <v>1222</v>
      </c>
      <c r="D198" s="35">
        <v>6312098</v>
      </c>
      <c r="E198" s="34" t="s">
        <v>1223</v>
      </c>
      <c r="F198" s="34" t="s">
        <v>100</v>
      </c>
      <c r="G198" s="34" t="s">
        <v>1224</v>
      </c>
      <c r="H198" s="36">
        <v>43761</v>
      </c>
      <c r="I198" s="36">
        <v>43791</v>
      </c>
      <c r="J198" s="36">
        <v>43776</v>
      </c>
      <c r="K198" s="36">
        <v>43788</v>
      </c>
      <c r="L198" s="34" t="s">
        <v>1220</v>
      </c>
      <c r="M198" s="34" t="s">
        <v>1225</v>
      </c>
      <c r="N198" s="34" t="s">
        <v>499</v>
      </c>
      <c r="O198" s="34" t="s">
        <v>1274</v>
      </c>
      <c r="P198" s="34" t="s">
        <v>1617</v>
      </c>
      <c r="Q198" s="34" t="s">
        <v>107</v>
      </c>
      <c r="R198" s="38"/>
      <c r="S198" s="34" t="s">
        <v>1306</v>
      </c>
      <c r="T198" s="37">
        <v>41517161</v>
      </c>
      <c r="U198" s="35">
        <v>187</v>
      </c>
      <c r="V198" s="37">
        <v>2162718</v>
      </c>
      <c r="W198" s="34" t="s">
        <v>1618</v>
      </c>
      <c r="X198" s="35">
        <v>10306081</v>
      </c>
    </row>
    <row r="199" spans="1:24" ht="15.75" hidden="1" customHeight="1" x14ac:dyDescent="0.25">
      <c r="A199" s="34" t="s">
        <v>1220</v>
      </c>
      <c r="B199" s="34" t="s">
        <v>1451</v>
      </c>
      <c r="C199" s="34" t="s">
        <v>1222</v>
      </c>
      <c r="D199" s="35">
        <v>6313969</v>
      </c>
      <c r="E199" s="34" t="s">
        <v>1223</v>
      </c>
      <c r="F199" s="34" t="s">
        <v>100</v>
      </c>
      <c r="G199" s="34" t="s">
        <v>1224</v>
      </c>
      <c r="H199" s="36">
        <v>43762</v>
      </c>
      <c r="I199" s="36">
        <v>43792</v>
      </c>
      <c r="J199" s="36">
        <v>43767</v>
      </c>
      <c r="K199" s="36">
        <v>43788</v>
      </c>
      <c r="L199" s="34" t="s">
        <v>1220</v>
      </c>
      <c r="M199" s="34" t="s">
        <v>1225</v>
      </c>
      <c r="N199" s="34" t="s">
        <v>499</v>
      </c>
      <c r="O199" s="34" t="s">
        <v>1274</v>
      </c>
      <c r="P199" s="34" t="s">
        <v>1619</v>
      </c>
      <c r="Q199" s="34" t="s">
        <v>107</v>
      </c>
      <c r="R199" s="34" t="s">
        <v>1228</v>
      </c>
      <c r="S199" s="34" t="s">
        <v>1620</v>
      </c>
      <c r="T199" s="37">
        <v>7247553</v>
      </c>
      <c r="U199" s="35">
        <v>187</v>
      </c>
      <c r="V199" s="37">
        <v>236706</v>
      </c>
      <c r="W199" s="34" t="s">
        <v>1621</v>
      </c>
      <c r="X199" s="35">
        <v>10307366</v>
      </c>
    </row>
    <row r="200" spans="1:24" ht="15.75" hidden="1" customHeight="1" x14ac:dyDescent="0.25">
      <c r="A200" s="34" t="s">
        <v>1220</v>
      </c>
      <c r="B200" s="34" t="s">
        <v>1451</v>
      </c>
      <c r="C200" s="34" t="s">
        <v>1222</v>
      </c>
      <c r="D200" s="35">
        <v>6315157</v>
      </c>
      <c r="E200" s="34" t="s">
        <v>1223</v>
      </c>
      <c r="F200" s="34" t="s">
        <v>100</v>
      </c>
      <c r="G200" s="34" t="s">
        <v>1224</v>
      </c>
      <c r="H200" s="36">
        <v>43763</v>
      </c>
      <c r="I200" s="36">
        <v>43793</v>
      </c>
      <c r="J200" s="36">
        <v>43770</v>
      </c>
      <c r="K200" s="36">
        <v>43788</v>
      </c>
      <c r="L200" s="34" t="s">
        <v>1220</v>
      </c>
      <c r="M200" s="34" t="s">
        <v>1225</v>
      </c>
      <c r="N200" s="34" t="s">
        <v>499</v>
      </c>
      <c r="O200" s="34" t="s">
        <v>1274</v>
      </c>
      <c r="P200" s="34" t="s">
        <v>1622</v>
      </c>
      <c r="Q200" s="34" t="s">
        <v>107</v>
      </c>
      <c r="R200" s="38"/>
      <c r="S200" s="34" t="s">
        <v>1623</v>
      </c>
      <c r="T200" s="37">
        <v>3098934</v>
      </c>
      <c r="U200" s="35">
        <v>187</v>
      </c>
      <c r="V200" s="37">
        <v>231812</v>
      </c>
      <c r="W200" s="34" t="s">
        <v>1624</v>
      </c>
      <c r="X200" s="35">
        <v>10144004</v>
      </c>
    </row>
    <row r="201" spans="1:24" ht="15.75" hidden="1" customHeight="1" x14ac:dyDescent="0.25">
      <c r="A201" s="34" t="s">
        <v>1220</v>
      </c>
      <c r="B201" s="34" t="s">
        <v>1451</v>
      </c>
      <c r="C201" s="34" t="s">
        <v>1222</v>
      </c>
      <c r="D201" s="35">
        <v>6315947</v>
      </c>
      <c r="E201" s="34" t="s">
        <v>1223</v>
      </c>
      <c r="F201" s="34" t="s">
        <v>100</v>
      </c>
      <c r="G201" s="34" t="s">
        <v>1224</v>
      </c>
      <c r="H201" s="36">
        <v>43763</v>
      </c>
      <c r="I201" s="36">
        <v>43793</v>
      </c>
      <c r="J201" s="36">
        <v>43767</v>
      </c>
      <c r="K201" s="36">
        <v>43788</v>
      </c>
      <c r="L201" s="34" t="s">
        <v>1220</v>
      </c>
      <c r="M201" s="34" t="s">
        <v>1225</v>
      </c>
      <c r="N201" s="34" t="s">
        <v>499</v>
      </c>
      <c r="O201" s="34" t="s">
        <v>1274</v>
      </c>
      <c r="P201" s="34" t="s">
        <v>1611</v>
      </c>
      <c r="Q201" s="34" t="s">
        <v>107</v>
      </c>
      <c r="R201" s="34" t="s">
        <v>1228</v>
      </c>
      <c r="S201" s="34" t="s">
        <v>1625</v>
      </c>
      <c r="T201" s="37">
        <v>3849706</v>
      </c>
      <c r="U201" s="35">
        <v>187</v>
      </c>
      <c r="V201" s="37">
        <v>3849706</v>
      </c>
      <c r="W201" s="34" t="s">
        <v>1613</v>
      </c>
      <c r="X201" s="35">
        <v>10288207</v>
      </c>
    </row>
    <row r="202" spans="1:24" ht="15.75" hidden="1" customHeight="1" x14ac:dyDescent="0.25">
      <c r="A202" s="34" t="s">
        <v>1220</v>
      </c>
      <c r="B202" s="34" t="s">
        <v>1451</v>
      </c>
      <c r="C202" s="34" t="s">
        <v>1222</v>
      </c>
      <c r="D202" s="35">
        <v>6317424</v>
      </c>
      <c r="E202" s="34" t="s">
        <v>1223</v>
      </c>
      <c r="F202" s="34" t="s">
        <v>100</v>
      </c>
      <c r="G202" s="34" t="s">
        <v>1224</v>
      </c>
      <c r="H202" s="36">
        <v>43766</v>
      </c>
      <c r="I202" s="36">
        <v>43796</v>
      </c>
      <c r="J202" s="36">
        <v>43777</v>
      </c>
      <c r="K202" s="36">
        <v>43788</v>
      </c>
      <c r="L202" s="34" t="s">
        <v>1220</v>
      </c>
      <c r="M202" s="34" t="s">
        <v>1225</v>
      </c>
      <c r="N202" s="34" t="s">
        <v>499</v>
      </c>
      <c r="O202" s="34" t="s">
        <v>1274</v>
      </c>
      <c r="P202" s="34" t="s">
        <v>1626</v>
      </c>
      <c r="Q202" s="34" t="s">
        <v>107</v>
      </c>
      <c r="R202" s="34" t="s">
        <v>1228</v>
      </c>
      <c r="S202" s="34" t="s">
        <v>1627</v>
      </c>
      <c r="T202" s="37">
        <v>1797058</v>
      </c>
      <c r="U202" s="35">
        <v>187</v>
      </c>
      <c r="V202" s="37">
        <v>38007</v>
      </c>
      <c r="W202" s="34" t="s">
        <v>1628</v>
      </c>
      <c r="X202" s="35">
        <v>10310279</v>
      </c>
    </row>
    <row r="203" spans="1:24" ht="15.75" hidden="1" customHeight="1" x14ac:dyDescent="0.25">
      <c r="A203" s="34" t="s">
        <v>1220</v>
      </c>
      <c r="B203" s="34" t="s">
        <v>1451</v>
      </c>
      <c r="C203" s="34" t="s">
        <v>1222</v>
      </c>
      <c r="D203" s="35">
        <v>6318770</v>
      </c>
      <c r="E203" s="34" t="s">
        <v>1223</v>
      </c>
      <c r="F203" s="34" t="s">
        <v>100</v>
      </c>
      <c r="G203" s="34" t="s">
        <v>1224</v>
      </c>
      <c r="H203" s="36">
        <v>43767</v>
      </c>
      <c r="I203" s="36">
        <v>43797</v>
      </c>
      <c r="J203" s="36">
        <v>43770</v>
      </c>
      <c r="K203" s="36">
        <v>43788</v>
      </c>
      <c r="L203" s="34" t="s">
        <v>1220</v>
      </c>
      <c r="M203" s="34" t="s">
        <v>1225</v>
      </c>
      <c r="N203" s="34" t="s">
        <v>499</v>
      </c>
      <c r="O203" s="34" t="s">
        <v>1274</v>
      </c>
      <c r="P203" s="34" t="s">
        <v>1611</v>
      </c>
      <c r="Q203" s="34" t="s">
        <v>107</v>
      </c>
      <c r="R203" s="34" t="s">
        <v>1228</v>
      </c>
      <c r="S203" s="34" t="s">
        <v>1625</v>
      </c>
      <c r="T203" s="37">
        <v>1011468</v>
      </c>
      <c r="U203" s="35">
        <v>187</v>
      </c>
      <c r="V203" s="37">
        <v>1011468</v>
      </c>
      <c r="W203" s="34" t="s">
        <v>1613</v>
      </c>
      <c r="X203" s="35">
        <v>10288207</v>
      </c>
    </row>
    <row r="204" spans="1:24" ht="15.75" hidden="1" customHeight="1" x14ac:dyDescent="0.25">
      <c r="A204" s="34" t="s">
        <v>1220</v>
      </c>
      <c r="B204" s="34" t="s">
        <v>1451</v>
      </c>
      <c r="C204" s="34" t="s">
        <v>1222</v>
      </c>
      <c r="D204" s="35">
        <v>6324491</v>
      </c>
      <c r="E204" s="34" t="s">
        <v>1223</v>
      </c>
      <c r="F204" s="34" t="s">
        <v>100</v>
      </c>
      <c r="G204" s="34" t="s">
        <v>1224</v>
      </c>
      <c r="H204" s="36">
        <v>43771</v>
      </c>
      <c r="I204" s="36">
        <v>43801</v>
      </c>
      <c r="J204" s="36">
        <v>43776</v>
      </c>
      <c r="K204" s="36">
        <v>43788</v>
      </c>
      <c r="L204" s="34" t="s">
        <v>1220</v>
      </c>
      <c r="M204" s="34" t="s">
        <v>1225</v>
      </c>
      <c r="N204" s="34" t="s">
        <v>499</v>
      </c>
      <c r="O204" s="34" t="s">
        <v>1274</v>
      </c>
      <c r="P204" s="34" t="s">
        <v>1629</v>
      </c>
      <c r="Q204" s="34" t="s">
        <v>107</v>
      </c>
      <c r="R204" s="38"/>
      <c r="S204" s="34" t="s">
        <v>1630</v>
      </c>
      <c r="T204" s="37">
        <v>3428800</v>
      </c>
      <c r="U204" s="35">
        <v>187</v>
      </c>
      <c r="V204" s="37">
        <v>433966</v>
      </c>
      <c r="W204" s="34" t="s">
        <v>1630</v>
      </c>
      <c r="X204" s="35">
        <v>10310781</v>
      </c>
    </row>
    <row r="205" spans="1:24" ht="15.75" hidden="1" customHeight="1" x14ac:dyDescent="0.25">
      <c r="A205" s="34" t="s">
        <v>1220</v>
      </c>
      <c r="B205" s="34" t="s">
        <v>1451</v>
      </c>
      <c r="C205" s="34" t="s">
        <v>1222</v>
      </c>
      <c r="D205" s="35">
        <v>6333539</v>
      </c>
      <c r="E205" s="34" t="s">
        <v>1223</v>
      </c>
      <c r="F205" s="34" t="s">
        <v>100</v>
      </c>
      <c r="G205" s="34" t="s">
        <v>1224</v>
      </c>
      <c r="H205" s="36">
        <v>43782</v>
      </c>
      <c r="I205" s="36">
        <v>43812</v>
      </c>
      <c r="J205" s="36">
        <v>43794</v>
      </c>
      <c r="K205" s="36">
        <v>43809</v>
      </c>
      <c r="L205" s="34" t="s">
        <v>1220</v>
      </c>
      <c r="M205" s="34" t="s">
        <v>1225</v>
      </c>
      <c r="N205" s="34" t="s">
        <v>499</v>
      </c>
      <c r="O205" s="34" t="s">
        <v>1274</v>
      </c>
      <c r="P205" s="34" t="s">
        <v>1631</v>
      </c>
      <c r="Q205" s="34" t="s">
        <v>107</v>
      </c>
      <c r="R205" s="34" t="s">
        <v>1228</v>
      </c>
      <c r="S205" s="34" t="s">
        <v>1632</v>
      </c>
      <c r="T205" s="37">
        <v>5987906</v>
      </c>
      <c r="U205" s="35">
        <v>166</v>
      </c>
      <c r="V205" s="37">
        <v>99967</v>
      </c>
      <c r="W205" s="34" t="s">
        <v>1633</v>
      </c>
      <c r="X205" s="35">
        <v>10312325</v>
      </c>
    </row>
    <row r="206" spans="1:24" ht="15.75" hidden="1" customHeight="1" x14ac:dyDescent="0.25">
      <c r="A206" s="34" t="s">
        <v>1220</v>
      </c>
      <c r="B206" s="34" t="s">
        <v>1451</v>
      </c>
      <c r="C206" s="34" t="s">
        <v>1222</v>
      </c>
      <c r="D206" s="35">
        <v>6337002</v>
      </c>
      <c r="E206" s="34" t="s">
        <v>1223</v>
      </c>
      <c r="F206" s="34" t="s">
        <v>100</v>
      </c>
      <c r="G206" s="34" t="s">
        <v>1224</v>
      </c>
      <c r="H206" s="36">
        <v>43784</v>
      </c>
      <c r="I206" s="36">
        <v>43814</v>
      </c>
      <c r="J206" s="36">
        <v>43790</v>
      </c>
      <c r="K206" s="36">
        <v>43809</v>
      </c>
      <c r="L206" s="34" t="s">
        <v>1220</v>
      </c>
      <c r="M206" s="34" t="s">
        <v>1225</v>
      </c>
      <c r="N206" s="34" t="s">
        <v>499</v>
      </c>
      <c r="O206" s="34" t="s">
        <v>1274</v>
      </c>
      <c r="P206" s="34" t="s">
        <v>1634</v>
      </c>
      <c r="Q206" s="34" t="s">
        <v>107</v>
      </c>
      <c r="R206" s="34" t="s">
        <v>1228</v>
      </c>
      <c r="S206" s="34" t="s">
        <v>1635</v>
      </c>
      <c r="T206" s="37">
        <v>1932090</v>
      </c>
      <c r="U206" s="35">
        <v>166</v>
      </c>
      <c r="V206" s="37">
        <v>184254</v>
      </c>
      <c r="W206" s="34" t="s">
        <v>1636</v>
      </c>
      <c r="X206" s="35">
        <v>10312799</v>
      </c>
    </row>
    <row r="207" spans="1:24" ht="15.75" hidden="1" customHeight="1" x14ac:dyDescent="0.25">
      <c r="A207" s="34" t="s">
        <v>1220</v>
      </c>
      <c r="B207" s="34" t="s">
        <v>1451</v>
      </c>
      <c r="C207" s="34" t="s">
        <v>1222</v>
      </c>
      <c r="D207" s="35">
        <v>6338798</v>
      </c>
      <c r="E207" s="34" t="s">
        <v>1223</v>
      </c>
      <c r="F207" s="34" t="s">
        <v>100</v>
      </c>
      <c r="G207" s="34" t="s">
        <v>1224</v>
      </c>
      <c r="H207" s="36">
        <v>43787</v>
      </c>
      <c r="I207" s="36">
        <v>43817</v>
      </c>
      <c r="J207" s="36">
        <v>43794</v>
      </c>
      <c r="K207" s="36">
        <v>43809</v>
      </c>
      <c r="L207" s="34" t="s">
        <v>1220</v>
      </c>
      <c r="M207" s="34" t="s">
        <v>1225</v>
      </c>
      <c r="N207" s="34" t="s">
        <v>499</v>
      </c>
      <c r="O207" s="34" t="s">
        <v>1274</v>
      </c>
      <c r="P207" s="34" t="s">
        <v>1619</v>
      </c>
      <c r="Q207" s="34" t="s">
        <v>107</v>
      </c>
      <c r="R207" s="34" t="s">
        <v>1228</v>
      </c>
      <c r="S207" s="34" t="s">
        <v>1620</v>
      </c>
      <c r="T207" s="37">
        <v>3451352</v>
      </c>
      <c r="U207" s="35">
        <v>166</v>
      </c>
      <c r="V207" s="37">
        <v>70200</v>
      </c>
      <c r="W207" s="34" t="s">
        <v>1621</v>
      </c>
      <c r="X207" s="35">
        <v>10307366</v>
      </c>
    </row>
    <row r="208" spans="1:24" ht="15.75" hidden="1" customHeight="1" x14ac:dyDescent="0.25">
      <c r="A208" s="34" t="s">
        <v>1220</v>
      </c>
      <c r="B208" s="34" t="s">
        <v>1451</v>
      </c>
      <c r="C208" s="34" t="s">
        <v>1222</v>
      </c>
      <c r="D208" s="35">
        <v>6341024</v>
      </c>
      <c r="E208" s="34" t="s">
        <v>1223</v>
      </c>
      <c r="F208" s="34" t="s">
        <v>100</v>
      </c>
      <c r="G208" s="34" t="s">
        <v>1224</v>
      </c>
      <c r="H208" s="36">
        <v>43789</v>
      </c>
      <c r="I208" s="36">
        <v>43819</v>
      </c>
      <c r="J208" s="36">
        <v>43803</v>
      </c>
      <c r="K208" s="36">
        <v>43809</v>
      </c>
      <c r="L208" s="34" t="s">
        <v>1220</v>
      </c>
      <c r="M208" s="34" t="s">
        <v>1225</v>
      </c>
      <c r="N208" s="34" t="s">
        <v>499</v>
      </c>
      <c r="O208" s="34" t="s">
        <v>1274</v>
      </c>
      <c r="P208" s="34" t="s">
        <v>1295</v>
      </c>
      <c r="Q208" s="34" t="s">
        <v>107</v>
      </c>
      <c r="R208" s="34" t="s">
        <v>1228</v>
      </c>
      <c r="S208" s="34" t="s">
        <v>1296</v>
      </c>
      <c r="T208" s="37">
        <v>14323535</v>
      </c>
      <c r="U208" s="35">
        <v>166</v>
      </c>
      <c r="V208" s="37">
        <v>4538903</v>
      </c>
      <c r="W208" s="34" t="s">
        <v>1296</v>
      </c>
      <c r="X208" s="35">
        <v>10293447</v>
      </c>
    </row>
    <row r="209" spans="1:24" ht="15.75" hidden="1" customHeight="1" x14ac:dyDescent="0.25">
      <c r="A209" s="34" t="s">
        <v>1220</v>
      </c>
      <c r="B209" s="34" t="s">
        <v>1451</v>
      </c>
      <c r="C209" s="34" t="s">
        <v>1222</v>
      </c>
      <c r="D209" s="35">
        <v>6342131</v>
      </c>
      <c r="E209" s="34" t="s">
        <v>1223</v>
      </c>
      <c r="F209" s="34" t="s">
        <v>100</v>
      </c>
      <c r="G209" s="34" t="s">
        <v>1224</v>
      </c>
      <c r="H209" s="36">
        <v>43789</v>
      </c>
      <c r="I209" s="36">
        <v>43819</v>
      </c>
      <c r="J209" s="36">
        <v>43801</v>
      </c>
      <c r="K209" s="36">
        <v>43809</v>
      </c>
      <c r="L209" s="34" t="s">
        <v>1220</v>
      </c>
      <c r="M209" s="34" t="s">
        <v>1225</v>
      </c>
      <c r="N209" s="34" t="s">
        <v>499</v>
      </c>
      <c r="O209" s="34" t="s">
        <v>1274</v>
      </c>
      <c r="P209" s="34" t="s">
        <v>1622</v>
      </c>
      <c r="Q209" s="34" t="s">
        <v>132</v>
      </c>
      <c r="R209" s="38"/>
      <c r="S209" s="34" t="s">
        <v>1623</v>
      </c>
      <c r="T209" s="37">
        <v>3308431</v>
      </c>
      <c r="U209" s="35">
        <v>166</v>
      </c>
      <c r="V209" s="37">
        <v>1079916</v>
      </c>
      <c r="W209" s="34" t="s">
        <v>1624</v>
      </c>
      <c r="X209" s="35">
        <v>10144004</v>
      </c>
    </row>
    <row r="210" spans="1:24" ht="15.75" hidden="1" customHeight="1" x14ac:dyDescent="0.25">
      <c r="A210" s="34" t="s">
        <v>1220</v>
      </c>
      <c r="B210" s="34" t="s">
        <v>1451</v>
      </c>
      <c r="C210" s="34" t="s">
        <v>1222</v>
      </c>
      <c r="D210" s="35">
        <v>6342844</v>
      </c>
      <c r="E210" s="34" t="s">
        <v>1243</v>
      </c>
      <c r="F210" s="34" t="s">
        <v>477</v>
      </c>
      <c r="G210" s="34" t="s">
        <v>1224</v>
      </c>
      <c r="H210" s="36">
        <v>43790</v>
      </c>
      <c r="I210" s="36">
        <v>43820</v>
      </c>
      <c r="J210" s="36">
        <v>43803</v>
      </c>
      <c r="K210" s="36">
        <v>43809</v>
      </c>
      <c r="L210" s="34" t="s">
        <v>1244</v>
      </c>
      <c r="M210" s="34" t="s">
        <v>1245</v>
      </c>
      <c r="N210" s="34" t="s">
        <v>499</v>
      </c>
      <c r="O210" s="34" t="s">
        <v>1274</v>
      </c>
      <c r="P210" s="34" t="s">
        <v>1637</v>
      </c>
      <c r="Q210" s="34" t="s">
        <v>107</v>
      </c>
      <c r="R210" s="38"/>
      <c r="S210" s="34" t="s">
        <v>1638</v>
      </c>
      <c r="T210" s="37">
        <v>55291453</v>
      </c>
      <c r="U210" s="35">
        <v>166</v>
      </c>
      <c r="V210" s="37">
        <v>20779355</v>
      </c>
      <c r="W210" s="34" t="s">
        <v>1638</v>
      </c>
      <c r="X210" s="35">
        <v>10303886</v>
      </c>
    </row>
    <row r="211" spans="1:24" ht="15.75" hidden="1" customHeight="1" x14ac:dyDescent="0.25">
      <c r="A211" s="34" t="s">
        <v>1220</v>
      </c>
      <c r="B211" s="34" t="s">
        <v>1451</v>
      </c>
      <c r="C211" s="34" t="s">
        <v>1222</v>
      </c>
      <c r="D211" s="35">
        <v>6344013</v>
      </c>
      <c r="E211" s="34" t="s">
        <v>1223</v>
      </c>
      <c r="F211" s="34" t="s">
        <v>100</v>
      </c>
      <c r="G211" s="34" t="s">
        <v>1224</v>
      </c>
      <c r="H211" s="36">
        <v>43792</v>
      </c>
      <c r="I211" s="36">
        <v>43822</v>
      </c>
      <c r="J211" s="36">
        <v>43803</v>
      </c>
      <c r="K211" s="36">
        <v>43809</v>
      </c>
      <c r="L211" s="34" t="s">
        <v>1220</v>
      </c>
      <c r="M211" s="34" t="s">
        <v>1225</v>
      </c>
      <c r="N211" s="34" t="s">
        <v>499</v>
      </c>
      <c r="O211" s="34" t="s">
        <v>1274</v>
      </c>
      <c r="P211" s="34" t="s">
        <v>1639</v>
      </c>
      <c r="Q211" s="34" t="s">
        <v>1360</v>
      </c>
      <c r="R211" s="38"/>
      <c r="S211" s="34" t="s">
        <v>1640</v>
      </c>
      <c r="T211" s="37">
        <v>1397206</v>
      </c>
      <c r="U211" s="35">
        <v>166</v>
      </c>
      <c r="V211" s="37">
        <v>102281</v>
      </c>
      <c r="W211" s="34" t="s">
        <v>1640</v>
      </c>
      <c r="X211" s="35">
        <v>10315003</v>
      </c>
    </row>
    <row r="212" spans="1:24" ht="15.75" hidden="1" customHeight="1" x14ac:dyDescent="0.25">
      <c r="A212" s="34" t="s">
        <v>1220</v>
      </c>
      <c r="B212" s="34" t="s">
        <v>1451</v>
      </c>
      <c r="C212" s="34" t="s">
        <v>1222</v>
      </c>
      <c r="D212" s="35">
        <v>6344183</v>
      </c>
      <c r="E212" s="34" t="s">
        <v>1243</v>
      </c>
      <c r="F212" s="34" t="s">
        <v>477</v>
      </c>
      <c r="G212" s="34" t="s">
        <v>1224</v>
      </c>
      <c r="H212" s="36">
        <v>43793</v>
      </c>
      <c r="I212" s="36">
        <v>43823</v>
      </c>
      <c r="J212" s="36">
        <v>43803</v>
      </c>
      <c r="K212" s="36">
        <v>43809</v>
      </c>
      <c r="L212" s="34" t="s">
        <v>1244</v>
      </c>
      <c r="M212" s="34" t="s">
        <v>1245</v>
      </c>
      <c r="N212" s="34" t="s">
        <v>499</v>
      </c>
      <c r="O212" s="34" t="s">
        <v>1274</v>
      </c>
      <c r="P212" s="34" t="s">
        <v>1381</v>
      </c>
      <c r="Q212" s="34" t="s">
        <v>102</v>
      </c>
      <c r="R212" s="34" t="s">
        <v>1228</v>
      </c>
      <c r="S212" s="34" t="s">
        <v>1382</v>
      </c>
      <c r="T212" s="37">
        <v>1028558</v>
      </c>
      <c r="U212" s="35">
        <v>166</v>
      </c>
      <c r="V212" s="37">
        <v>1028558</v>
      </c>
      <c r="W212" s="34" t="s">
        <v>1383</v>
      </c>
      <c r="X212" s="35">
        <v>10314741</v>
      </c>
    </row>
    <row r="213" spans="1:24" ht="15.75" hidden="1" customHeight="1" x14ac:dyDescent="0.25">
      <c r="A213" s="34" t="s">
        <v>1220</v>
      </c>
      <c r="B213" s="34" t="s">
        <v>1451</v>
      </c>
      <c r="C213" s="34" t="s">
        <v>1222</v>
      </c>
      <c r="D213" s="35">
        <v>6344191</v>
      </c>
      <c r="E213" s="34" t="s">
        <v>1223</v>
      </c>
      <c r="F213" s="34" t="s">
        <v>100</v>
      </c>
      <c r="G213" s="34" t="s">
        <v>1224</v>
      </c>
      <c r="H213" s="36">
        <v>43793</v>
      </c>
      <c r="I213" s="36">
        <v>43823</v>
      </c>
      <c r="J213" s="36">
        <v>43803</v>
      </c>
      <c r="K213" s="36">
        <v>43809</v>
      </c>
      <c r="L213" s="34" t="s">
        <v>1220</v>
      </c>
      <c r="M213" s="34" t="s">
        <v>1225</v>
      </c>
      <c r="N213" s="34" t="s">
        <v>499</v>
      </c>
      <c r="O213" s="34" t="s">
        <v>1274</v>
      </c>
      <c r="P213" s="34" t="s">
        <v>1641</v>
      </c>
      <c r="Q213" s="34" t="s">
        <v>107</v>
      </c>
      <c r="R213" s="34" t="s">
        <v>1228</v>
      </c>
      <c r="S213" s="34" t="s">
        <v>1642</v>
      </c>
      <c r="T213" s="37">
        <v>14080884</v>
      </c>
      <c r="U213" s="35">
        <v>166</v>
      </c>
      <c r="V213" s="37">
        <v>675222</v>
      </c>
      <c r="W213" s="34" t="s">
        <v>1643</v>
      </c>
      <c r="X213" s="35">
        <v>10312678</v>
      </c>
    </row>
    <row r="214" spans="1:24" ht="15.75" hidden="1" customHeight="1" x14ac:dyDescent="0.25">
      <c r="A214" s="34" t="s">
        <v>1220</v>
      </c>
      <c r="B214" s="34" t="s">
        <v>1451</v>
      </c>
      <c r="C214" s="34" t="s">
        <v>1222</v>
      </c>
      <c r="D214" s="35">
        <v>6345494</v>
      </c>
      <c r="E214" s="34" t="s">
        <v>1223</v>
      </c>
      <c r="F214" s="34" t="s">
        <v>100</v>
      </c>
      <c r="G214" s="34" t="s">
        <v>1224</v>
      </c>
      <c r="H214" s="36">
        <v>43794</v>
      </c>
      <c r="I214" s="36">
        <v>43824</v>
      </c>
      <c r="J214" s="36">
        <v>43817</v>
      </c>
      <c r="K214" s="36">
        <v>43819</v>
      </c>
      <c r="L214" s="34" t="s">
        <v>1220</v>
      </c>
      <c r="M214" s="34" t="s">
        <v>1225</v>
      </c>
      <c r="N214" s="34" t="s">
        <v>499</v>
      </c>
      <c r="O214" s="34" t="s">
        <v>1274</v>
      </c>
      <c r="P214" s="34" t="s">
        <v>1644</v>
      </c>
      <c r="Q214" s="34" t="s">
        <v>107</v>
      </c>
      <c r="R214" s="34" t="s">
        <v>1228</v>
      </c>
      <c r="S214" s="34" t="s">
        <v>1645</v>
      </c>
      <c r="T214" s="37">
        <v>11008919</v>
      </c>
      <c r="U214" s="35">
        <v>156</v>
      </c>
      <c r="V214" s="37">
        <v>9486</v>
      </c>
      <c r="W214" s="34" t="s">
        <v>1646</v>
      </c>
      <c r="X214" s="35">
        <v>10312508</v>
      </c>
    </row>
    <row r="215" spans="1:24" ht="15.75" hidden="1" customHeight="1" x14ac:dyDescent="0.25">
      <c r="A215" s="34" t="s">
        <v>1220</v>
      </c>
      <c r="B215" s="34" t="s">
        <v>1451</v>
      </c>
      <c r="C215" s="34" t="s">
        <v>1222</v>
      </c>
      <c r="D215" s="35">
        <v>6351143</v>
      </c>
      <c r="E215" s="34" t="s">
        <v>1223</v>
      </c>
      <c r="F215" s="34" t="s">
        <v>100</v>
      </c>
      <c r="G215" s="34" t="s">
        <v>1224</v>
      </c>
      <c r="H215" s="36">
        <v>43798</v>
      </c>
      <c r="I215" s="36">
        <v>43828</v>
      </c>
      <c r="J215" s="36">
        <v>43858</v>
      </c>
      <c r="K215" s="36">
        <v>43867</v>
      </c>
      <c r="L215" s="34" t="s">
        <v>1220</v>
      </c>
      <c r="M215" s="34" t="s">
        <v>1225</v>
      </c>
      <c r="N215" s="34" t="s">
        <v>499</v>
      </c>
      <c r="O215" s="34" t="s">
        <v>1274</v>
      </c>
      <c r="P215" s="34" t="s">
        <v>1647</v>
      </c>
      <c r="Q215" s="34" t="s">
        <v>107</v>
      </c>
      <c r="R215" s="34" t="s">
        <v>1228</v>
      </c>
      <c r="S215" s="34" t="s">
        <v>1648</v>
      </c>
      <c r="T215" s="37">
        <v>1976399</v>
      </c>
      <c r="U215" s="35">
        <v>108</v>
      </c>
      <c r="V215" s="37">
        <v>1976399</v>
      </c>
      <c r="W215" s="34" t="s">
        <v>1649</v>
      </c>
      <c r="X215" s="35">
        <v>10316834</v>
      </c>
    </row>
    <row r="216" spans="1:24" ht="15.75" hidden="1" customHeight="1" x14ac:dyDescent="0.25">
      <c r="A216" s="34" t="s">
        <v>1220</v>
      </c>
      <c r="B216" s="34" t="s">
        <v>1451</v>
      </c>
      <c r="C216" s="34" t="s">
        <v>1222</v>
      </c>
      <c r="D216" s="35">
        <v>6351259</v>
      </c>
      <c r="E216" s="34" t="s">
        <v>1223</v>
      </c>
      <c r="F216" s="34" t="s">
        <v>100</v>
      </c>
      <c r="G216" s="34" t="s">
        <v>1224</v>
      </c>
      <c r="H216" s="36">
        <v>43798</v>
      </c>
      <c r="I216" s="36">
        <v>43828</v>
      </c>
      <c r="J216" s="36">
        <v>43810</v>
      </c>
      <c r="K216" s="36">
        <v>43817</v>
      </c>
      <c r="L216" s="34" t="s">
        <v>1220</v>
      </c>
      <c r="M216" s="34" t="s">
        <v>1225</v>
      </c>
      <c r="N216" s="34" t="s">
        <v>499</v>
      </c>
      <c r="O216" s="34" t="s">
        <v>1274</v>
      </c>
      <c r="P216" s="34" t="s">
        <v>1295</v>
      </c>
      <c r="Q216" s="34" t="s">
        <v>107</v>
      </c>
      <c r="R216" s="34" t="s">
        <v>1228</v>
      </c>
      <c r="S216" s="34" t="s">
        <v>1296</v>
      </c>
      <c r="T216" s="37">
        <v>27628670</v>
      </c>
      <c r="U216" s="35">
        <v>158</v>
      </c>
      <c r="V216" s="37">
        <v>2105064</v>
      </c>
      <c r="W216" s="34" t="s">
        <v>1296</v>
      </c>
      <c r="X216" s="35">
        <v>10293447</v>
      </c>
    </row>
    <row r="217" spans="1:24" ht="15.75" hidden="1" customHeight="1" x14ac:dyDescent="0.25">
      <c r="A217" s="34" t="s">
        <v>1220</v>
      </c>
      <c r="B217" s="34" t="s">
        <v>1451</v>
      </c>
      <c r="C217" s="34" t="s">
        <v>1222</v>
      </c>
      <c r="D217" s="35">
        <v>6351595</v>
      </c>
      <c r="E217" s="34" t="s">
        <v>1223</v>
      </c>
      <c r="F217" s="34" t="s">
        <v>100</v>
      </c>
      <c r="G217" s="34" t="s">
        <v>1224</v>
      </c>
      <c r="H217" s="36">
        <v>43799</v>
      </c>
      <c r="I217" s="36">
        <v>43829</v>
      </c>
      <c r="J217" s="36">
        <v>43910</v>
      </c>
      <c r="K217" s="36">
        <v>43935</v>
      </c>
      <c r="L217" s="34" t="s">
        <v>1220</v>
      </c>
      <c r="M217" s="34" t="s">
        <v>1225</v>
      </c>
      <c r="N217" s="34" t="s">
        <v>499</v>
      </c>
      <c r="O217" s="34" t="s">
        <v>1274</v>
      </c>
      <c r="P217" s="34" t="s">
        <v>1650</v>
      </c>
      <c r="Q217" s="34" t="s">
        <v>1360</v>
      </c>
      <c r="R217" s="38"/>
      <c r="S217" s="34" t="s">
        <v>1651</v>
      </c>
      <c r="T217" s="37">
        <v>8868629</v>
      </c>
      <c r="U217" s="35">
        <v>40</v>
      </c>
      <c r="V217" s="37">
        <v>8868629</v>
      </c>
      <c r="W217" s="34" t="s">
        <v>1652</v>
      </c>
      <c r="X217" s="35">
        <v>10313985</v>
      </c>
    </row>
    <row r="218" spans="1:24" ht="15.75" hidden="1" customHeight="1" x14ac:dyDescent="0.25">
      <c r="A218" s="34" t="s">
        <v>1220</v>
      </c>
      <c r="B218" s="34" t="s">
        <v>1451</v>
      </c>
      <c r="C218" s="34" t="s">
        <v>1222</v>
      </c>
      <c r="D218" s="35">
        <v>6355651</v>
      </c>
      <c r="E218" s="34" t="s">
        <v>1223</v>
      </c>
      <c r="F218" s="34" t="s">
        <v>100</v>
      </c>
      <c r="G218" s="34" t="s">
        <v>1224</v>
      </c>
      <c r="H218" s="36">
        <v>43803</v>
      </c>
      <c r="I218" s="36">
        <v>43833</v>
      </c>
      <c r="J218" s="36">
        <v>43817</v>
      </c>
      <c r="K218" s="36">
        <v>43819</v>
      </c>
      <c r="L218" s="34" t="s">
        <v>1220</v>
      </c>
      <c r="M218" s="34" t="s">
        <v>1225</v>
      </c>
      <c r="N218" s="34" t="s">
        <v>499</v>
      </c>
      <c r="O218" s="34" t="s">
        <v>1274</v>
      </c>
      <c r="P218" s="34" t="s">
        <v>1653</v>
      </c>
      <c r="Q218" s="34" t="s">
        <v>107</v>
      </c>
      <c r="R218" s="38"/>
      <c r="S218" s="34" t="s">
        <v>1654</v>
      </c>
      <c r="T218" s="37">
        <v>8257638</v>
      </c>
      <c r="U218" s="35">
        <v>156</v>
      </c>
      <c r="V218" s="37">
        <v>47430</v>
      </c>
      <c r="W218" s="34" t="s">
        <v>1655</v>
      </c>
      <c r="X218" s="35">
        <v>10312314</v>
      </c>
    </row>
    <row r="219" spans="1:24" ht="15.75" hidden="1" customHeight="1" x14ac:dyDescent="0.25">
      <c r="A219" s="34" t="s">
        <v>1220</v>
      </c>
      <c r="B219" s="34" t="s">
        <v>1451</v>
      </c>
      <c r="C219" s="34" t="s">
        <v>1222</v>
      </c>
      <c r="D219" s="35">
        <v>6359523</v>
      </c>
      <c r="E219" s="34" t="s">
        <v>1223</v>
      </c>
      <c r="F219" s="34" t="s">
        <v>100</v>
      </c>
      <c r="G219" s="34" t="s">
        <v>1224</v>
      </c>
      <c r="H219" s="36">
        <v>43808</v>
      </c>
      <c r="I219" s="36">
        <v>43838</v>
      </c>
      <c r="J219" s="36">
        <v>43837</v>
      </c>
      <c r="K219" s="36">
        <v>43847</v>
      </c>
      <c r="L219" s="34" t="s">
        <v>1220</v>
      </c>
      <c r="M219" s="34" t="s">
        <v>1225</v>
      </c>
      <c r="N219" s="34" t="s">
        <v>499</v>
      </c>
      <c r="O219" s="34" t="s">
        <v>1274</v>
      </c>
      <c r="P219" s="34" t="s">
        <v>136</v>
      </c>
      <c r="Q219" s="34" t="s">
        <v>132</v>
      </c>
      <c r="R219" s="34" t="s">
        <v>1228</v>
      </c>
      <c r="S219" s="34" t="s">
        <v>1280</v>
      </c>
      <c r="T219" s="37">
        <v>16615975</v>
      </c>
      <c r="U219" s="35">
        <v>128</v>
      </c>
      <c r="V219" s="37">
        <v>16615975</v>
      </c>
      <c r="W219" s="34" t="s">
        <v>1280</v>
      </c>
      <c r="X219" s="35">
        <v>10018929</v>
      </c>
    </row>
    <row r="220" spans="1:24" ht="15.75" hidden="1" customHeight="1" x14ac:dyDescent="0.25">
      <c r="A220" s="34" t="s">
        <v>1220</v>
      </c>
      <c r="B220" s="34" t="s">
        <v>1451</v>
      </c>
      <c r="C220" s="34" t="s">
        <v>1222</v>
      </c>
      <c r="D220" s="35">
        <v>6361408</v>
      </c>
      <c r="E220" s="34" t="s">
        <v>1223</v>
      </c>
      <c r="F220" s="34" t="s">
        <v>100</v>
      </c>
      <c r="G220" s="34" t="s">
        <v>1224</v>
      </c>
      <c r="H220" s="36">
        <v>43809</v>
      </c>
      <c r="I220" s="36">
        <v>43839</v>
      </c>
      <c r="J220" s="36">
        <v>43815</v>
      </c>
      <c r="K220" s="36">
        <v>43817</v>
      </c>
      <c r="L220" s="34" t="s">
        <v>1220</v>
      </c>
      <c r="M220" s="34" t="s">
        <v>1225</v>
      </c>
      <c r="N220" s="34" t="s">
        <v>499</v>
      </c>
      <c r="O220" s="34" t="s">
        <v>1274</v>
      </c>
      <c r="P220" s="34" t="s">
        <v>1656</v>
      </c>
      <c r="Q220" s="34" t="s">
        <v>107</v>
      </c>
      <c r="R220" s="34" t="s">
        <v>1228</v>
      </c>
      <c r="S220" s="34" t="s">
        <v>1602</v>
      </c>
      <c r="T220" s="37">
        <v>1976319</v>
      </c>
      <c r="U220" s="35">
        <v>158</v>
      </c>
      <c r="V220" s="37">
        <v>9486</v>
      </c>
      <c r="W220" s="34" t="s">
        <v>1657</v>
      </c>
      <c r="X220" s="35">
        <v>10311174</v>
      </c>
    </row>
    <row r="221" spans="1:24" ht="15.75" hidden="1" customHeight="1" x14ac:dyDescent="0.25">
      <c r="A221" s="34" t="s">
        <v>1220</v>
      </c>
      <c r="B221" s="34" t="s">
        <v>1451</v>
      </c>
      <c r="C221" s="34" t="s">
        <v>1222</v>
      </c>
      <c r="D221" s="35">
        <v>6361421</v>
      </c>
      <c r="E221" s="34" t="s">
        <v>1223</v>
      </c>
      <c r="F221" s="34" t="s">
        <v>100</v>
      </c>
      <c r="G221" s="34" t="s">
        <v>1224</v>
      </c>
      <c r="H221" s="36">
        <v>43809</v>
      </c>
      <c r="I221" s="36">
        <v>43839</v>
      </c>
      <c r="J221" s="36">
        <v>43815</v>
      </c>
      <c r="K221" s="36">
        <v>43817</v>
      </c>
      <c r="L221" s="34" t="s">
        <v>1220</v>
      </c>
      <c r="M221" s="34" t="s">
        <v>1225</v>
      </c>
      <c r="N221" s="34" t="s">
        <v>499</v>
      </c>
      <c r="O221" s="34" t="s">
        <v>1274</v>
      </c>
      <c r="P221" s="34" t="s">
        <v>1550</v>
      </c>
      <c r="Q221" s="34" t="s">
        <v>107</v>
      </c>
      <c r="R221" s="34" t="s">
        <v>1228</v>
      </c>
      <c r="S221" s="34" t="s">
        <v>1551</v>
      </c>
      <c r="T221" s="37">
        <v>2144363</v>
      </c>
      <c r="U221" s="35">
        <v>158</v>
      </c>
      <c r="V221" s="37">
        <v>138590</v>
      </c>
      <c r="W221" s="34" t="s">
        <v>1552</v>
      </c>
      <c r="X221" s="35">
        <v>10286252</v>
      </c>
    </row>
    <row r="222" spans="1:24" ht="15.75" hidden="1" customHeight="1" x14ac:dyDescent="0.25">
      <c r="A222" s="34" t="s">
        <v>1220</v>
      </c>
      <c r="B222" s="34" t="s">
        <v>1451</v>
      </c>
      <c r="C222" s="34" t="s">
        <v>1222</v>
      </c>
      <c r="D222" s="35">
        <v>6362717</v>
      </c>
      <c r="E222" s="34" t="s">
        <v>1223</v>
      </c>
      <c r="F222" s="34" t="s">
        <v>100</v>
      </c>
      <c r="G222" s="34" t="s">
        <v>1224</v>
      </c>
      <c r="H222" s="36">
        <v>43810</v>
      </c>
      <c r="I222" s="36">
        <v>43840</v>
      </c>
      <c r="J222" s="36">
        <v>43815</v>
      </c>
      <c r="K222" s="36">
        <v>43817</v>
      </c>
      <c r="L222" s="34" t="s">
        <v>1220</v>
      </c>
      <c r="M222" s="34" t="s">
        <v>1225</v>
      </c>
      <c r="N222" s="34" t="s">
        <v>499</v>
      </c>
      <c r="O222" s="34" t="s">
        <v>1274</v>
      </c>
      <c r="P222" s="34" t="s">
        <v>1658</v>
      </c>
      <c r="Q222" s="34" t="s">
        <v>107</v>
      </c>
      <c r="R222" s="34" t="s">
        <v>1228</v>
      </c>
      <c r="S222" s="34" t="s">
        <v>1659</v>
      </c>
      <c r="T222" s="37">
        <v>1531067</v>
      </c>
      <c r="U222" s="35">
        <v>158</v>
      </c>
      <c r="V222" s="37">
        <v>118857</v>
      </c>
      <c r="W222" s="34" t="s">
        <v>1660</v>
      </c>
      <c r="X222" s="35">
        <v>10310053</v>
      </c>
    </row>
    <row r="223" spans="1:24" ht="15.75" hidden="1" customHeight="1" x14ac:dyDescent="0.25">
      <c r="A223" s="34" t="s">
        <v>1220</v>
      </c>
      <c r="B223" s="34" t="s">
        <v>1451</v>
      </c>
      <c r="C223" s="34" t="s">
        <v>1222</v>
      </c>
      <c r="D223" s="35">
        <v>6362731</v>
      </c>
      <c r="E223" s="34" t="s">
        <v>1223</v>
      </c>
      <c r="F223" s="34" t="s">
        <v>100</v>
      </c>
      <c r="G223" s="34" t="s">
        <v>1224</v>
      </c>
      <c r="H223" s="36">
        <v>43810</v>
      </c>
      <c r="I223" s="36">
        <v>43840</v>
      </c>
      <c r="J223" s="36">
        <v>43815</v>
      </c>
      <c r="K223" s="36">
        <v>43817</v>
      </c>
      <c r="L223" s="34" t="s">
        <v>1220</v>
      </c>
      <c r="M223" s="34" t="s">
        <v>1225</v>
      </c>
      <c r="N223" s="34" t="s">
        <v>499</v>
      </c>
      <c r="O223" s="34" t="s">
        <v>1274</v>
      </c>
      <c r="P223" s="34" t="s">
        <v>1661</v>
      </c>
      <c r="Q223" s="34" t="s">
        <v>107</v>
      </c>
      <c r="R223" s="38"/>
      <c r="S223" s="34" t="s">
        <v>1662</v>
      </c>
      <c r="T223" s="37">
        <v>3691354</v>
      </c>
      <c r="U223" s="35">
        <v>158</v>
      </c>
      <c r="V223" s="37">
        <v>122160</v>
      </c>
      <c r="W223" s="34" t="s">
        <v>1663</v>
      </c>
      <c r="X223" s="35">
        <v>10319386</v>
      </c>
    </row>
    <row r="224" spans="1:24" ht="15.75" hidden="1" customHeight="1" x14ac:dyDescent="0.25">
      <c r="A224" s="34" t="s">
        <v>1220</v>
      </c>
      <c r="B224" s="34" t="s">
        <v>1451</v>
      </c>
      <c r="C224" s="34" t="s">
        <v>1222</v>
      </c>
      <c r="D224" s="35">
        <v>6363440</v>
      </c>
      <c r="E224" s="34" t="s">
        <v>1223</v>
      </c>
      <c r="F224" s="34" t="s">
        <v>100</v>
      </c>
      <c r="G224" s="34" t="s">
        <v>1224</v>
      </c>
      <c r="H224" s="36">
        <v>43811</v>
      </c>
      <c r="I224" s="36">
        <v>43841</v>
      </c>
      <c r="J224" s="36">
        <v>43910</v>
      </c>
      <c r="K224" s="36">
        <v>43935</v>
      </c>
      <c r="L224" s="34" t="s">
        <v>1220</v>
      </c>
      <c r="M224" s="34" t="s">
        <v>1225</v>
      </c>
      <c r="N224" s="34" t="s">
        <v>499</v>
      </c>
      <c r="O224" s="34" t="s">
        <v>1274</v>
      </c>
      <c r="P224" s="34" t="s">
        <v>1664</v>
      </c>
      <c r="Q224" s="34" t="s">
        <v>1360</v>
      </c>
      <c r="R224" s="38"/>
      <c r="S224" s="34" t="s">
        <v>1665</v>
      </c>
      <c r="T224" s="37">
        <v>10718361</v>
      </c>
      <c r="U224" s="35">
        <v>40</v>
      </c>
      <c r="V224" s="37">
        <v>10718361</v>
      </c>
      <c r="W224" s="34" t="s">
        <v>1666</v>
      </c>
      <c r="X224" s="35">
        <v>10313984</v>
      </c>
    </row>
    <row r="225" spans="1:24" ht="15.75" hidden="1" customHeight="1" x14ac:dyDescent="0.25">
      <c r="A225" s="34" t="s">
        <v>1220</v>
      </c>
      <c r="B225" s="34" t="s">
        <v>1451</v>
      </c>
      <c r="C225" s="34" t="s">
        <v>1222</v>
      </c>
      <c r="D225" s="35">
        <v>6365575</v>
      </c>
      <c r="E225" s="34" t="s">
        <v>1243</v>
      </c>
      <c r="F225" s="34" t="s">
        <v>477</v>
      </c>
      <c r="G225" s="34" t="s">
        <v>1224</v>
      </c>
      <c r="H225" s="36">
        <v>43813</v>
      </c>
      <c r="I225" s="36">
        <v>43843</v>
      </c>
      <c r="J225" s="36">
        <v>43817</v>
      </c>
      <c r="K225" s="36">
        <v>43819</v>
      </c>
      <c r="L225" s="34" t="s">
        <v>1244</v>
      </c>
      <c r="M225" s="34" t="s">
        <v>1245</v>
      </c>
      <c r="N225" s="34" t="s">
        <v>499</v>
      </c>
      <c r="O225" s="34" t="s">
        <v>1274</v>
      </c>
      <c r="P225" s="34" t="s">
        <v>1667</v>
      </c>
      <c r="Q225" s="34" t="s">
        <v>107</v>
      </c>
      <c r="R225" s="34" t="s">
        <v>1228</v>
      </c>
      <c r="S225" s="34" t="s">
        <v>1668</v>
      </c>
      <c r="T225" s="37">
        <v>5124383</v>
      </c>
      <c r="U225" s="35">
        <v>156</v>
      </c>
      <c r="V225" s="37">
        <v>338106</v>
      </c>
      <c r="W225" s="34" t="s">
        <v>1668</v>
      </c>
      <c r="X225" s="35">
        <v>10224222</v>
      </c>
    </row>
    <row r="226" spans="1:24" ht="15.75" hidden="1" customHeight="1" x14ac:dyDescent="0.25">
      <c r="A226" s="34" t="s">
        <v>1220</v>
      </c>
      <c r="B226" s="34" t="s">
        <v>1451</v>
      </c>
      <c r="C226" s="34" t="s">
        <v>1222</v>
      </c>
      <c r="D226" s="35">
        <v>6365582</v>
      </c>
      <c r="E226" s="34" t="s">
        <v>1223</v>
      </c>
      <c r="F226" s="34" t="s">
        <v>100</v>
      </c>
      <c r="G226" s="34" t="s">
        <v>1224</v>
      </c>
      <c r="H226" s="36">
        <v>43813</v>
      </c>
      <c r="I226" s="36">
        <v>43843</v>
      </c>
      <c r="J226" s="36">
        <v>43817</v>
      </c>
      <c r="K226" s="36">
        <v>43819</v>
      </c>
      <c r="L226" s="34" t="s">
        <v>1220</v>
      </c>
      <c r="M226" s="34" t="s">
        <v>1225</v>
      </c>
      <c r="N226" s="34" t="s">
        <v>499</v>
      </c>
      <c r="O226" s="34" t="s">
        <v>1274</v>
      </c>
      <c r="P226" s="34" t="s">
        <v>1295</v>
      </c>
      <c r="Q226" s="34" t="s">
        <v>107</v>
      </c>
      <c r="R226" s="38"/>
      <c r="S226" s="34" t="s">
        <v>1296</v>
      </c>
      <c r="T226" s="37">
        <v>3068773</v>
      </c>
      <c r="U226" s="35">
        <v>156</v>
      </c>
      <c r="V226" s="37">
        <v>206712</v>
      </c>
      <c r="W226" s="34" t="s">
        <v>1296</v>
      </c>
      <c r="X226" s="35">
        <v>10293447</v>
      </c>
    </row>
    <row r="227" spans="1:24" ht="15.75" hidden="1" customHeight="1" x14ac:dyDescent="0.25">
      <c r="A227" s="34" t="s">
        <v>1220</v>
      </c>
      <c r="B227" s="34" t="s">
        <v>1451</v>
      </c>
      <c r="C227" s="34" t="s">
        <v>1222</v>
      </c>
      <c r="D227" s="35">
        <v>6368271</v>
      </c>
      <c r="E227" s="34" t="s">
        <v>1223</v>
      </c>
      <c r="F227" s="34" t="s">
        <v>100</v>
      </c>
      <c r="G227" s="34" t="s">
        <v>1224</v>
      </c>
      <c r="H227" s="36">
        <v>43816</v>
      </c>
      <c r="I227" s="36">
        <v>43846</v>
      </c>
      <c r="J227" s="36">
        <v>43818</v>
      </c>
      <c r="K227" s="36">
        <v>43832</v>
      </c>
      <c r="L227" s="34" t="s">
        <v>1220</v>
      </c>
      <c r="M227" s="34" t="s">
        <v>1225</v>
      </c>
      <c r="N227" s="34" t="s">
        <v>499</v>
      </c>
      <c r="O227" s="34" t="s">
        <v>1274</v>
      </c>
      <c r="P227" s="34" t="s">
        <v>1669</v>
      </c>
      <c r="Q227" s="34" t="s">
        <v>107</v>
      </c>
      <c r="R227" s="34" t="s">
        <v>1228</v>
      </c>
      <c r="S227" s="34" t="s">
        <v>1670</v>
      </c>
      <c r="T227" s="37">
        <v>3898906</v>
      </c>
      <c r="U227" s="35">
        <v>143</v>
      </c>
      <c r="V227" s="37">
        <v>304549</v>
      </c>
      <c r="W227" s="34" t="s">
        <v>1671</v>
      </c>
      <c r="X227" s="35">
        <v>10317873</v>
      </c>
    </row>
    <row r="228" spans="1:24" ht="15.75" hidden="1" customHeight="1" x14ac:dyDescent="0.25">
      <c r="A228" s="34" t="s">
        <v>1220</v>
      </c>
      <c r="B228" s="34" t="s">
        <v>1451</v>
      </c>
      <c r="C228" s="34" t="s">
        <v>1222</v>
      </c>
      <c r="D228" s="35">
        <v>6369199</v>
      </c>
      <c r="E228" s="34" t="s">
        <v>1223</v>
      </c>
      <c r="F228" s="34" t="s">
        <v>100</v>
      </c>
      <c r="G228" s="34" t="s">
        <v>1224</v>
      </c>
      <c r="H228" s="36">
        <v>43817</v>
      </c>
      <c r="I228" s="36">
        <v>43847</v>
      </c>
      <c r="J228" s="36">
        <v>43910</v>
      </c>
      <c r="K228" s="36">
        <v>43935</v>
      </c>
      <c r="L228" s="34" t="s">
        <v>1220</v>
      </c>
      <c r="M228" s="34" t="s">
        <v>1225</v>
      </c>
      <c r="N228" s="34" t="s">
        <v>499</v>
      </c>
      <c r="O228" s="34" t="s">
        <v>1274</v>
      </c>
      <c r="P228" s="34" t="s">
        <v>1672</v>
      </c>
      <c r="Q228" s="34" t="s">
        <v>1360</v>
      </c>
      <c r="R228" s="38"/>
      <c r="S228" s="34" t="s">
        <v>1365</v>
      </c>
      <c r="T228" s="37">
        <v>1490603</v>
      </c>
      <c r="U228" s="35">
        <v>40</v>
      </c>
      <c r="V228" s="37">
        <v>1490603</v>
      </c>
      <c r="W228" s="34" t="s">
        <v>1365</v>
      </c>
      <c r="X228" s="35">
        <v>710921</v>
      </c>
    </row>
    <row r="229" spans="1:24" ht="15.75" hidden="1" customHeight="1" x14ac:dyDescent="0.25">
      <c r="A229" s="34" t="s">
        <v>1220</v>
      </c>
      <c r="B229" s="34" t="s">
        <v>1451</v>
      </c>
      <c r="C229" s="34" t="s">
        <v>1222</v>
      </c>
      <c r="D229" s="35">
        <v>6370391</v>
      </c>
      <c r="E229" s="34" t="s">
        <v>1223</v>
      </c>
      <c r="F229" s="34" t="s">
        <v>100</v>
      </c>
      <c r="G229" s="34" t="s">
        <v>1224</v>
      </c>
      <c r="H229" s="36">
        <v>43818</v>
      </c>
      <c r="I229" s="36">
        <v>43848</v>
      </c>
      <c r="J229" s="36">
        <v>43910</v>
      </c>
      <c r="K229" s="36">
        <v>43935</v>
      </c>
      <c r="L229" s="34" t="s">
        <v>1220</v>
      </c>
      <c r="M229" s="34" t="s">
        <v>1225</v>
      </c>
      <c r="N229" s="34" t="s">
        <v>499</v>
      </c>
      <c r="O229" s="34" t="s">
        <v>1274</v>
      </c>
      <c r="P229" s="34" t="s">
        <v>1673</v>
      </c>
      <c r="Q229" s="34" t="s">
        <v>114</v>
      </c>
      <c r="R229" s="38"/>
      <c r="S229" s="34" t="s">
        <v>1674</v>
      </c>
      <c r="T229" s="37">
        <v>10769016</v>
      </c>
      <c r="U229" s="35">
        <v>40</v>
      </c>
      <c r="V229" s="37">
        <v>10769016</v>
      </c>
      <c r="W229" s="34" t="s">
        <v>1675</v>
      </c>
      <c r="X229" s="35">
        <v>10315060</v>
      </c>
    </row>
    <row r="230" spans="1:24" ht="15.75" hidden="1" customHeight="1" x14ac:dyDescent="0.25">
      <c r="A230" s="34" t="s">
        <v>1220</v>
      </c>
      <c r="B230" s="34" t="s">
        <v>1451</v>
      </c>
      <c r="C230" s="34" t="s">
        <v>1222</v>
      </c>
      <c r="D230" s="35">
        <v>6372071</v>
      </c>
      <c r="E230" s="34" t="s">
        <v>1223</v>
      </c>
      <c r="F230" s="34" t="s">
        <v>100</v>
      </c>
      <c r="G230" s="34" t="s">
        <v>1224</v>
      </c>
      <c r="H230" s="36">
        <v>43820</v>
      </c>
      <c r="I230" s="36">
        <v>43850</v>
      </c>
      <c r="J230" s="36">
        <v>43910</v>
      </c>
      <c r="K230" s="36">
        <v>43935</v>
      </c>
      <c r="L230" s="34" t="s">
        <v>1220</v>
      </c>
      <c r="M230" s="34" t="s">
        <v>1225</v>
      </c>
      <c r="N230" s="34" t="s">
        <v>499</v>
      </c>
      <c r="O230" s="34" t="s">
        <v>1274</v>
      </c>
      <c r="P230" s="34" t="s">
        <v>1676</v>
      </c>
      <c r="Q230" s="34" t="s">
        <v>1360</v>
      </c>
      <c r="R230" s="34" t="s">
        <v>1228</v>
      </c>
      <c r="S230" s="34" t="s">
        <v>1677</v>
      </c>
      <c r="T230" s="37">
        <v>619989</v>
      </c>
      <c r="U230" s="35">
        <v>40</v>
      </c>
      <c r="V230" s="37">
        <v>619989</v>
      </c>
      <c r="W230" s="34" t="s">
        <v>1677</v>
      </c>
      <c r="X230" s="35">
        <v>10278010</v>
      </c>
    </row>
    <row r="231" spans="1:24" ht="15.75" hidden="1" customHeight="1" x14ac:dyDescent="0.25">
      <c r="A231" s="34" t="s">
        <v>1220</v>
      </c>
      <c r="B231" s="34" t="s">
        <v>1451</v>
      </c>
      <c r="C231" s="34" t="s">
        <v>1222</v>
      </c>
      <c r="D231" s="35">
        <v>6373971</v>
      </c>
      <c r="E231" s="34" t="s">
        <v>1223</v>
      </c>
      <c r="F231" s="34" t="s">
        <v>100</v>
      </c>
      <c r="G231" s="34" t="s">
        <v>1224</v>
      </c>
      <c r="H231" s="36">
        <v>43823</v>
      </c>
      <c r="I231" s="36">
        <v>43853</v>
      </c>
      <c r="J231" s="36">
        <v>43910</v>
      </c>
      <c r="K231" s="36">
        <v>43935</v>
      </c>
      <c r="L231" s="34" t="s">
        <v>1220</v>
      </c>
      <c r="M231" s="34" t="s">
        <v>1225</v>
      </c>
      <c r="N231" s="34" t="s">
        <v>499</v>
      </c>
      <c r="O231" s="34" t="s">
        <v>1274</v>
      </c>
      <c r="P231" s="34" t="s">
        <v>1678</v>
      </c>
      <c r="Q231" s="34" t="s">
        <v>1360</v>
      </c>
      <c r="R231" s="38"/>
      <c r="S231" s="34" t="s">
        <v>1679</v>
      </c>
      <c r="T231" s="37">
        <v>22149743</v>
      </c>
      <c r="U231" s="35">
        <v>40</v>
      </c>
      <c r="V231" s="37">
        <v>22149743</v>
      </c>
      <c r="W231" s="34" t="s">
        <v>1680</v>
      </c>
      <c r="X231" s="35">
        <v>10312659</v>
      </c>
    </row>
    <row r="232" spans="1:24" ht="15.75" hidden="1" customHeight="1" x14ac:dyDescent="0.25">
      <c r="A232" s="34" t="s">
        <v>1220</v>
      </c>
      <c r="B232" s="34" t="s">
        <v>1451</v>
      </c>
      <c r="C232" s="34" t="s">
        <v>1222</v>
      </c>
      <c r="D232" s="35">
        <v>6375165</v>
      </c>
      <c r="E232" s="34" t="s">
        <v>1223</v>
      </c>
      <c r="F232" s="34" t="s">
        <v>100</v>
      </c>
      <c r="G232" s="34" t="s">
        <v>1224</v>
      </c>
      <c r="H232" s="36">
        <v>43825</v>
      </c>
      <c r="I232" s="36">
        <v>43855</v>
      </c>
      <c r="J232" s="36">
        <v>43910</v>
      </c>
      <c r="K232" s="36">
        <v>43935</v>
      </c>
      <c r="L232" s="34" t="s">
        <v>1220</v>
      </c>
      <c r="M232" s="34" t="s">
        <v>1225</v>
      </c>
      <c r="N232" s="34" t="s">
        <v>499</v>
      </c>
      <c r="O232" s="34" t="s">
        <v>1274</v>
      </c>
      <c r="P232" s="34" t="s">
        <v>1681</v>
      </c>
      <c r="Q232" s="34" t="s">
        <v>1360</v>
      </c>
      <c r="R232" s="38"/>
      <c r="S232" s="34" t="s">
        <v>1682</v>
      </c>
      <c r="T232" s="37">
        <v>7808899</v>
      </c>
      <c r="U232" s="35">
        <v>40</v>
      </c>
      <c r="V232" s="37">
        <v>7808899</v>
      </c>
      <c r="W232" s="34" t="s">
        <v>1683</v>
      </c>
      <c r="X232" s="35">
        <v>10316871</v>
      </c>
    </row>
    <row r="233" spans="1:24" ht="15.75" hidden="1" customHeight="1" x14ac:dyDescent="0.25">
      <c r="A233" s="34" t="s">
        <v>1220</v>
      </c>
      <c r="B233" s="34" t="s">
        <v>1451</v>
      </c>
      <c r="C233" s="34" t="s">
        <v>1222</v>
      </c>
      <c r="D233" s="35">
        <v>6375650</v>
      </c>
      <c r="E233" s="34" t="s">
        <v>1223</v>
      </c>
      <c r="F233" s="34" t="s">
        <v>100</v>
      </c>
      <c r="G233" s="34" t="s">
        <v>1224</v>
      </c>
      <c r="H233" s="36">
        <v>43826</v>
      </c>
      <c r="I233" s="36">
        <v>43856</v>
      </c>
      <c r="J233" s="36">
        <v>43910</v>
      </c>
      <c r="K233" s="36">
        <v>43935</v>
      </c>
      <c r="L233" s="34" t="s">
        <v>1220</v>
      </c>
      <c r="M233" s="34" t="s">
        <v>1225</v>
      </c>
      <c r="N233" s="34" t="s">
        <v>499</v>
      </c>
      <c r="O233" s="34" t="s">
        <v>1274</v>
      </c>
      <c r="P233" s="34" t="s">
        <v>1684</v>
      </c>
      <c r="Q233" s="34" t="s">
        <v>1360</v>
      </c>
      <c r="R233" s="34" t="s">
        <v>1228</v>
      </c>
      <c r="S233" s="34" t="s">
        <v>1685</v>
      </c>
      <c r="T233" s="37">
        <v>10769837</v>
      </c>
      <c r="U233" s="35">
        <v>40</v>
      </c>
      <c r="V233" s="37">
        <v>10769837</v>
      </c>
      <c r="W233" s="34" t="s">
        <v>1686</v>
      </c>
      <c r="X233" s="35">
        <v>10321246</v>
      </c>
    </row>
    <row r="234" spans="1:24" ht="15.75" hidden="1" customHeight="1" x14ac:dyDescent="0.25">
      <c r="A234" s="34" t="s">
        <v>1220</v>
      </c>
      <c r="B234" s="34" t="s">
        <v>1451</v>
      </c>
      <c r="C234" s="34" t="s">
        <v>1222</v>
      </c>
      <c r="D234" s="35">
        <v>6375925</v>
      </c>
      <c r="E234" s="34" t="s">
        <v>1223</v>
      </c>
      <c r="F234" s="34" t="s">
        <v>100</v>
      </c>
      <c r="G234" s="34" t="s">
        <v>1224</v>
      </c>
      <c r="H234" s="36">
        <v>43826</v>
      </c>
      <c r="I234" s="36">
        <v>43856</v>
      </c>
      <c r="J234" s="36">
        <v>43910</v>
      </c>
      <c r="K234" s="36">
        <v>43935</v>
      </c>
      <c r="L234" s="34" t="s">
        <v>1220</v>
      </c>
      <c r="M234" s="34" t="s">
        <v>1225</v>
      </c>
      <c r="N234" s="34" t="s">
        <v>499</v>
      </c>
      <c r="O234" s="34" t="s">
        <v>1274</v>
      </c>
      <c r="P234" s="34" t="s">
        <v>1687</v>
      </c>
      <c r="Q234" s="34" t="s">
        <v>114</v>
      </c>
      <c r="R234" s="38"/>
      <c r="S234" s="34" t="s">
        <v>1688</v>
      </c>
      <c r="T234" s="37">
        <v>1079584</v>
      </c>
      <c r="U234" s="35">
        <v>40</v>
      </c>
      <c r="V234" s="37">
        <v>1079584</v>
      </c>
      <c r="W234" s="34" t="s">
        <v>1689</v>
      </c>
      <c r="X234" s="35">
        <v>10321678</v>
      </c>
    </row>
    <row r="235" spans="1:24" ht="15.75" hidden="1" customHeight="1" x14ac:dyDescent="0.25">
      <c r="A235" s="34" t="s">
        <v>1220</v>
      </c>
      <c r="B235" s="34" t="s">
        <v>1451</v>
      </c>
      <c r="C235" s="34" t="s">
        <v>1222</v>
      </c>
      <c r="D235" s="35">
        <v>6376479</v>
      </c>
      <c r="E235" s="34" t="s">
        <v>1223</v>
      </c>
      <c r="F235" s="34" t="s">
        <v>100</v>
      </c>
      <c r="G235" s="34" t="s">
        <v>1224</v>
      </c>
      <c r="H235" s="36">
        <v>43827</v>
      </c>
      <c r="I235" s="36">
        <v>43857</v>
      </c>
      <c r="J235" s="36">
        <v>43910</v>
      </c>
      <c r="K235" s="36">
        <v>43935</v>
      </c>
      <c r="L235" s="34" t="s">
        <v>1220</v>
      </c>
      <c r="M235" s="34" t="s">
        <v>1225</v>
      </c>
      <c r="N235" s="34" t="s">
        <v>499</v>
      </c>
      <c r="O235" s="34" t="s">
        <v>1274</v>
      </c>
      <c r="P235" s="34" t="s">
        <v>1690</v>
      </c>
      <c r="Q235" s="34" t="s">
        <v>1360</v>
      </c>
      <c r="R235" s="34" t="s">
        <v>1228</v>
      </c>
      <c r="S235" s="34" t="s">
        <v>1691</v>
      </c>
      <c r="T235" s="37">
        <v>1399478</v>
      </c>
      <c r="U235" s="35">
        <v>40</v>
      </c>
      <c r="V235" s="37">
        <v>1399478</v>
      </c>
      <c r="W235" s="34" t="s">
        <v>1692</v>
      </c>
      <c r="X235" s="35">
        <v>10321838</v>
      </c>
    </row>
    <row r="236" spans="1:24" ht="15.75" hidden="1" customHeight="1" x14ac:dyDescent="0.25">
      <c r="A236" s="34" t="s">
        <v>1220</v>
      </c>
      <c r="B236" s="34" t="s">
        <v>1451</v>
      </c>
      <c r="C236" s="34" t="s">
        <v>1222</v>
      </c>
      <c r="D236" s="35">
        <v>6376496</v>
      </c>
      <c r="E236" s="34" t="s">
        <v>1223</v>
      </c>
      <c r="F236" s="34" t="s">
        <v>100</v>
      </c>
      <c r="G236" s="34" t="s">
        <v>1224</v>
      </c>
      <c r="H236" s="36">
        <v>43827</v>
      </c>
      <c r="I236" s="36">
        <v>43857</v>
      </c>
      <c r="J236" s="36">
        <v>43910</v>
      </c>
      <c r="K236" s="36">
        <v>43935</v>
      </c>
      <c r="L236" s="34" t="s">
        <v>1220</v>
      </c>
      <c r="M236" s="34" t="s">
        <v>1225</v>
      </c>
      <c r="N236" s="34" t="s">
        <v>499</v>
      </c>
      <c r="O236" s="34" t="s">
        <v>1274</v>
      </c>
      <c r="P236" s="34" t="s">
        <v>1693</v>
      </c>
      <c r="Q236" s="34" t="s">
        <v>114</v>
      </c>
      <c r="R236" s="38"/>
      <c r="S236" s="34" t="s">
        <v>1694</v>
      </c>
      <c r="T236" s="37">
        <v>7728722</v>
      </c>
      <c r="U236" s="35">
        <v>40</v>
      </c>
      <c r="V236" s="37">
        <v>7728722</v>
      </c>
      <c r="W236" s="34" t="s">
        <v>1695</v>
      </c>
      <c r="X236" s="35">
        <v>10316869</v>
      </c>
    </row>
    <row r="237" spans="1:24" ht="15.75" hidden="1" customHeight="1" x14ac:dyDescent="0.25">
      <c r="A237" s="34" t="s">
        <v>1220</v>
      </c>
      <c r="B237" s="34" t="s">
        <v>1451</v>
      </c>
      <c r="C237" s="34" t="s">
        <v>1222</v>
      </c>
      <c r="D237" s="35">
        <v>6376747</v>
      </c>
      <c r="E237" s="34" t="s">
        <v>1223</v>
      </c>
      <c r="F237" s="34" t="s">
        <v>100</v>
      </c>
      <c r="G237" s="34" t="s">
        <v>1224</v>
      </c>
      <c r="H237" s="36">
        <v>43828</v>
      </c>
      <c r="I237" s="36">
        <v>43858</v>
      </c>
      <c r="J237" s="36">
        <v>43910</v>
      </c>
      <c r="K237" s="36">
        <v>43935</v>
      </c>
      <c r="L237" s="34" t="s">
        <v>1220</v>
      </c>
      <c r="M237" s="34" t="s">
        <v>1225</v>
      </c>
      <c r="N237" s="34" t="s">
        <v>499</v>
      </c>
      <c r="O237" s="34" t="s">
        <v>1274</v>
      </c>
      <c r="P237" s="34" t="s">
        <v>1696</v>
      </c>
      <c r="Q237" s="34" t="s">
        <v>1360</v>
      </c>
      <c r="R237" s="38"/>
      <c r="S237" s="34" t="s">
        <v>1697</v>
      </c>
      <c r="T237" s="37">
        <v>23755966</v>
      </c>
      <c r="U237" s="35">
        <v>40</v>
      </c>
      <c r="V237" s="37">
        <v>23755966</v>
      </c>
      <c r="W237" s="34" t="s">
        <v>1697</v>
      </c>
      <c r="X237" s="35">
        <v>10053423</v>
      </c>
    </row>
    <row r="238" spans="1:24" ht="15.75" hidden="1" customHeight="1" x14ac:dyDescent="0.25">
      <c r="A238" s="34" t="s">
        <v>1220</v>
      </c>
      <c r="B238" s="34" t="s">
        <v>1451</v>
      </c>
      <c r="C238" s="34" t="s">
        <v>1222</v>
      </c>
      <c r="D238" s="35">
        <v>6377462</v>
      </c>
      <c r="E238" s="34" t="s">
        <v>1223</v>
      </c>
      <c r="F238" s="34" t="s">
        <v>100</v>
      </c>
      <c r="G238" s="34" t="s">
        <v>1224</v>
      </c>
      <c r="H238" s="36">
        <v>43829</v>
      </c>
      <c r="I238" s="36">
        <v>43859</v>
      </c>
      <c r="J238" s="36">
        <v>43910</v>
      </c>
      <c r="K238" s="36">
        <v>43935</v>
      </c>
      <c r="L238" s="34" t="s">
        <v>1220</v>
      </c>
      <c r="M238" s="34" t="s">
        <v>1225</v>
      </c>
      <c r="N238" s="34" t="s">
        <v>499</v>
      </c>
      <c r="O238" s="34" t="s">
        <v>1274</v>
      </c>
      <c r="P238" s="34" t="s">
        <v>1336</v>
      </c>
      <c r="Q238" s="34" t="s">
        <v>1360</v>
      </c>
      <c r="R238" s="38"/>
      <c r="S238" s="34" t="s">
        <v>1235</v>
      </c>
      <c r="T238" s="37">
        <v>16938444</v>
      </c>
      <c r="U238" s="35">
        <v>40</v>
      </c>
      <c r="V238" s="37">
        <v>16938444</v>
      </c>
      <c r="W238" s="34" t="s">
        <v>1337</v>
      </c>
      <c r="X238" s="35">
        <v>10318832</v>
      </c>
    </row>
    <row r="239" spans="1:24" ht="15.75" hidden="1" customHeight="1" x14ac:dyDescent="0.25">
      <c r="A239" s="34" t="s">
        <v>1220</v>
      </c>
      <c r="B239" s="34" t="s">
        <v>1451</v>
      </c>
      <c r="C239" s="34" t="s">
        <v>1222</v>
      </c>
      <c r="D239" s="35">
        <v>6378116</v>
      </c>
      <c r="E239" s="34" t="s">
        <v>1223</v>
      </c>
      <c r="F239" s="34" t="s">
        <v>100</v>
      </c>
      <c r="G239" s="34" t="s">
        <v>1224</v>
      </c>
      <c r="H239" s="36">
        <v>43830</v>
      </c>
      <c r="I239" s="36">
        <v>43860</v>
      </c>
      <c r="J239" s="36">
        <v>43910</v>
      </c>
      <c r="K239" s="36">
        <v>43935</v>
      </c>
      <c r="L239" s="34" t="s">
        <v>1220</v>
      </c>
      <c r="M239" s="34" t="s">
        <v>1225</v>
      </c>
      <c r="N239" s="34" t="s">
        <v>499</v>
      </c>
      <c r="O239" s="34" t="s">
        <v>1274</v>
      </c>
      <c r="P239" s="34" t="s">
        <v>1698</v>
      </c>
      <c r="Q239" s="34" t="s">
        <v>1360</v>
      </c>
      <c r="R239" s="34" t="s">
        <v>1228</v>
      </c>
      <c r="S239" s="34" t="s">
        <v>1699</v>
      </c>
      <c r="T239" s="37">
        <v>3507106</v>
      </c>
      <c r="U239" s="35">
        <v>40</v>
      </c>
      <c r="V239" s="37">
        <v>3507106</v>
      </c>
      <c r="W239" s="34" t="s">
        <v>1700</v>
      </c>
      <c r="X239" s="35">
        <v>10313866</v>
      </c>
    </row>
    <row r="240" spans="1:24" ht="15.75" hidden="1" customHeight="1" x14ac:dyDescent="0.25">
      <c r="A240" s="34" t="s">
        <v>1220</v>
      </c>
      <c r="B240" s="34" t="s">
        <v>1451</v>
      </c>
      <c r="C240" s="34" t="s">
        <v>1222</v>
      </c>
      <c r="D240" s="35">
        <v>6378365</v>
      </c>
      <c r="E240" s="34" t="s">
        <v>1223</v>
      </c>
      <c r="F240" s="34" t="s">
        <v>100</v>
      </c>
      <c r="G240" s="34" t="s">
        <v>1224</v>
      </c>
      <c r="H240" s="36">
        <v>43831</v>
      </c>
      <c r="I240" s="36">
        <v>43861</v>
      </c>
      <c r="J240" s="36">
        <v>43923</v>
      </c>
      <c r="K240" s="36">
        <v>43935</v>
      </c>
      <c r="L240" s="34" t="s">
        <v>1220</v>
      </c>
      <c r="M240" s="34" t="s">
        <v>1225</v>
      </c>
      <c r="N240" s="34" t="s">
        <v>499</v>
      </c>
      <c r="O240" s="34" t="s">
        <v>1274</v>
      </c>
      <c r="P240" s="34" t="s">
        <v>1701</v>
      </c>
      <c r="Q240" s="34" t="s">
        <v>114</v>
      </c>
      <c r="R240" s="38"/>
      <c r="S240" s="34" t="s">
        <v>1642</v>
      </c>
      <c r="T240" s="37">
        <v>20210811</v>
      </c>
      <c r="U240" s="35">
        <v>40</v>
      </c>
      <c r="V240" s="37">
        <v>20210811</v>
      </c>
      <c r="W240" s="34" t="s">
        <v>1702</v>
      </c>
      <c r="X240" s="35">
        <v>10319199</v>
      </c>
    </row>
    <row r="241" spans="1:24" ht="15.75" hidden="1" customHeight="1" x14ac:dyDescent="0.25">
      <c r="A241" s="34" t="s">
        <v>1220</v>
      </c>
      <c r="B241" s="34" t="s">
        <v>1451</v>
      </c>
      <c r="C241" s="34" t="s">
        <v>1222</v>
      </c>
      <c r="D241" s="35">
        <v>6381008</v>
      </c>
      <c r="E241" s="34" t="s">
        <v>1243</v>
      </c>
      <c r="F241" s="34" t="s">
        <v>477</v>
      </c>
      <c r="G241" s="34" t="s">
        <v>1224</v>
      </c>
      <c r="H241" s="36">
        <v>43837</v>
      </c>
      <c r="I241" s="36">
        <v>43867</v>
      </c>
      <c r="J241" s="36">
        <v>43922</v>
      </c>
      <c r="K241" s="36">
        <v>43935</v>
      </c>
      <c r="L241" s="34" t="s">
        <v>1244</v>
      </c>
      <c r="M241" s="34" t="s">
        <v>1245</v>
      </c>
      <c r="N241" s="34" t="s">
        <v>499</v>
      </c>
      <c r="O241" s="34" t="s">
        <v>1274</v>
      </c>
      <c r="P241" s="34" t="s">
        <v>1703</v>
      </c>
      <c r="Q241" s="34" t="s">
        <v>114</v>
      </c>
      <c r="R241" s="34" t="s">
        <v>1228</v>
      </c>
      <c r="S241" s="34" t="s">
        <v>1704</v>
      </c>
      <c r="T241" s="37">
        <v>1690844</v>
      </c>
      <c r="U241" s="35">
        <v>40</v>
      </c>
      <c r="V241" s="37">
        <v>1690844</v>
      </c>
      <c r="W241" s="34" t="s">
        <v>1705</v>
      </c>
      <c r="X241" s="35">
        <v>10322796</v>
      </c>
    </row>
    <row r="242" spans="1:24" ht="15.75" hidden="1" customHeight="1" x14ac:dyDescent="0.25">
      <c r="A242" s="34" t="s">
        <v>1220</v>
      </c>
      <c r="B242" s="34" t="s">
        <v>1451</v>
      </c>
      <c r="C242" s="34" t="s">
        <v>1222</v>
      </c>
      <c r="D242" s="35">
        <v>6390961</v>
      </c>
      <c r="E242" s="34" t="s">
        <v>1223</v>
      </c>
      <c r="F242" s="34" t="s">
        <v>100</v>
      </c>
      <c r="G242" s="34" t="s">
        <v>1224</v>
      </c>
      <c r="H242" s="36">
        <v>43846</v>
      </c>
      <c r="I242" s="36">
        <v>43876</v>
      </c>
      <c r="J242" s="36">
        <v>43857</v>
      </c>
      <c r="K242" s="36">
        <v>43867</v>
      </c>
      <c r="L242" s="34" t="s">
        <v>1220</v>
      </c>
      <c r="M242" s="34" t="s">
        <v>1225</v>
      </c>
      <c r="N242" s="34" t="s">
        <v>499</v>
      </c>
      <c r="O242" s="34" t="s">
        <v>1274</v>
      </c>
      <c r="P242" s="34" t="s">
        <v>1658</v>
      </c>
      <c r="Q242" s="34" t="s">
        <v>107</v>
      </c>
      <c r="R242" s="34" t="s">
        <v>1228</v>
      </c>
      <c r="S242" s="34" t="s">
        <v>1659</v>
      </c>
      <c r="T242" s="37">
        <v>1477324</v>
      </c>
      <c r="U242" s="35">
        <v>108</v>
      </c>
      <c r="V242" s="37">
        <v>1477324</v>
      </c>
      <c r="W242" s="34" t="s">
        <v>1660</v>
      </c>
      <c r="X242" s="35">
        <v>10310053</v>
      </c>
    </row>
    <row r="243" spans="1:24" ht="15.75" hidden="1" customHeight="1" x14ac:dyDescent="0.25">
      <c r="A243" s="34" t="s">
        <v>1220</v>
      </c>
      <c r="B243" s="34" t="s">
        <v>1451</v>
      </c>
      <c r="C243" s="34" t="s">
        <v>1222</v>
      </c>
      <c r="D243" s="35">
        <v>6390962</v>
      </c>
      <c r="E243" s="34" t="s">
        <v>1223</v>
      </c>
      <c r="F243" s="34" t="s">
        <v>100</v>
      </c>
      <c r="G243" s="34" t="s">
        <v>1224</v>
      </c>
      <c r="H243" s="36">
        <v>43846</v>
      </c>
      <c r="I243" s="36">
        <v>43876</v>
      </c>
      <c r="J243" s="36">
        <v>43857</v>
      </c>
      <c r="K243" s="36">
        <v>43867</v>
      </c>
      <c r="L243" s="34" t="s">
        <v>1220</v>
      </c>
      <c r="M243" s="34" t="s">
        <v>1225</v>
      </c>
      <c r="N243" s="34" t="s">
        <v>1228</v>
      </c>
      <c r="O243" s="34" t="s">
        <v>1231</v>
      </c>
      <c r="P243" s="34" t="s">
        <v>1706</v>
      </c>
      <c r="Q243" s="34" t="s">
        <v>102</v>
      </c>
      <c r="R243" s="34" t="s">
        <v>1228</v>
      </c>
      <c r="S243" s="34" t="s">
        <v>1707</v>
      </c>
      <c r="T243" s="37">
        <v>238959</v>
      </c>
      <c r="U243" s="35">
        <v>108</v>
      </c>
      <c r="V243" s="37">
        <v>238959</v>
      </c>
      <c r="W243" s="34" t="s">
        <v>1708</v>
      </c>
      <c r="X243" s="35">
        <v>10323272</v>
      </c>
    </row>
    <row r="244" spans="1:24" ht="15.75" hidden="1" customHeight="1" x14ac:dyDescent="0.25">
      <c r="A244" s="34" t="s">
        <v>1220</v>
      </c>
      <c r="B244" s="34" t="s">
        <v>1451</v>
      </c>
      <c r="C244" s="34" t="s">
        <v>1222</v>
      </c>
      <c r="D244" s="35">
        <v>6393219</v>
      </c>
      <c r="E244" s="34" t="s">
        <v>1223</v>
      </c>
      <c r="F244" s="34" t="s">
        <v>100</v>
      </c>
      <c r="G244" s="34" t="s">
        <v>1224</v>
      </c>
      <c r="H244" s="36">
        <v>43850</v>
      </c>
      <c r="I244" s="36">
        <v>43880</v>
      </c>
      <c r="J244" s="36">
        <v>43857</v>
      </c>
      <c r="K244" s="36">
        <v>43867</v>
      </c>
      <c r="L244" s="34" t="s">
        <v>1220</v>
      </c>
      <c r="M244" s="34" t="s">
        <v>1225</v>
      </c>
      <c r="N244" s="34" t="s">
        <v>499</v>
      </c>
      <c r="O244" s="34" t="s">
        <v>1274</v>
      </c>
      <c r="P244" s="34" t="s">
        <v>1709</v>
      </c>
      <c r="Q244" s="34" t="s">
        <v>107</v>
      </c>
      <c r="R244" s="34" t="s">
        <v>1228</v>
      </c>
      <c r="S244" s="34" t="s">
        <v>1710</v>
      </c>
      <c r="T244" s="37">
        <v>43317548</v>
      </c>
      <c r="U244" s="35">
        <v>108</v>
      </c>
      <c r="V244" s="37">
        <v>43317548</v>
      </c>
      <c r="W244" s="34" t="s">
        <v>1711</v>
      </c>
      <c r="X244" s="35">
        <v>10319201</v>
      </c>
    </row>
    <row r="245" spans="1:24" ht="15.75" hidden="1" customHeight="1" x14ac:dyDescent="0.25">
      <c r="A245" s="34" t="s">
        <v>1220</v>
      </c>
      <c r="B245" s="34" t="s">
        <v>1451</v>
      </c>
      <c r="C245" s="34" t="s">
        <v>1222</v>
      </c>
      <c r="D245" s="35">
        <v>6395572</v>
      </c>
      <c r="E245" s="34" t="s">
        <v>1223</v>
      </c>
      <c r="F245" s="34" t="s">
        <v>100</v>
      </c>
      <c r="G245" s="34" t="s">
        <v>1224</v>
      </c>
      <c r="H245" s="36">
        <v>43851</v>
      </c>
      <c r="I245" s="36">
        <v>43881</v>
      </c>
      <c r="J245" s="36">
        <v>43857</v>
      </c>
      <c r="K245" s="36">
        <v>43867</v>
      </c>
      <c r="L245" s="34" t="s">
        <v>1220</v>
      </c>
      <c r="M245" s="34" t="s">
        <v>1225</v>
      </c>
      <c r="N245" s="34" t="s">
        <v>499</v>
      </c>
      <c r="O245" s="34" t="s">
        <v>1274</v>
      </c>
      <c r="P245" s="34" t="s">
        <v>1712</v>
      </c>
      <c r="Q245" s="34" t="s">
        <v>107</v>
      </c>
      <c r="R245" s="34" t="s">
        <v>1228</v>
      </c>
      <c r="S245" s="34" t="s">
        <v>1713</v>
      </c>
      <c r="T245" s="37">
        <v>566568</v>
      </c>
      <c r="U245" s="35">
        <v>108</v>
      </c>
      <c r="V245" s="37">
        <v>566568</v>
      </c>
      <c r="W245" s="34" t="s">
        <v>1713</v>
      </c>
      <c r="X245" s="35">
        <v>10096763</v>
      </c>
    </row>
    <row r="246" spans="1:24" ht="15.75" hidden="1" customHeight="1" x14ac:dyDescent="0.25">
      <c r="A246" s="34" t="s">
        <v>1220</v>
      </c>
      <c r="B246" s="34" t="s">
        <v>1451</v>
      </c>
      <c r="C246" s="34" t="s">
        <v>1222</v>
      </c>
      <c r="D246" s="35">
        <v>6399227</v>
      </c>
      <c r="E246" s="34" t="s">
        <v>1243</v>
      </c>
      <c r="F246" s="34" t="s">
        <v>477</v>
      </c>
      <c r="G246" s="34" t="s">
        <v>1224</v>
      </c>
      <c r="H246" s="36">
        <v>43854</v>
      </c>
      <c r="I246" s="36">
        <v>43884</v>
      </c>
      <c r="J246" s="36">
        <v>43860</v>
      </c>
      <c r="K246" s="36">
        <v>43867</v>
      </c>
      <c r="L246" s="34" t="s">
        <v>1244</v>
      </c>
      <c r="M246" s="34" t="s">
        <v>1245</v>
      </c>
      <c r="N246" s="34" t="s">
        <v>499</v>
      </c>
      <c r="O246" s="34" t="s">
        <v>1274</v>
      </c>
      <c r="P246" s="34" t="s">
        <v>1714</v>
      </c>
      <c r="Q246" s="34" t="s">
        <v>107</v>
      </c>
      <c r="R246" s="34" t="s">
        <v>1228</v>
      </c>
      <c r="S246" s="34" t="s">
        <v>1715</v>
      </c>
      <c r="T246" s="37">
        <v>3062045</v>
      </c>
      <c r="U246" s="35">
        <v>108</v>
      </c>
      <c r="V246" s="37">
        <v>3062045</v>
      </c>
      <c r="W246" s="34" t="s">
        <v>1715</v>
      </c>
      <c r="X246" s="35">
        <v>10324080</v>
      </c>
    </row>
    <row r="247" spans="1:24" ht="15.75" customHeight="1" x14ac:dyDescent="0.25">
      <c r="A247" s="34" t="s">
        <v>1220</v>
      </c>
      <c r="B247" s="34" t="s">
        <v>1451</v>
      </c>
      <c r="C247" s="34" t="s">
        <v>1222</v>
      </c>
      <c r="D247" s="35">
        <v>6400117</v>
      </c>
      <c r="E247" s="34" t="s">
        <v>1223</v>
      </c>
      <c r="F247" s="34" t="s">
        <v>100</v>
      </c>
      <c r="G247" s="34" t="s">
        <v>1224</v>
      </c>
      <c r="H247" s="36">
        <v>43855</v>
      </c>
      <c r="I247" s="36">
        <v>43885</v>
      </c>
      <c r="J247" s="36">
        <v>44000</v>
      </c>
      <c r="K247" s="36"/>
      <c r="L247" s="34" t="s">
        <v>1220</v>
      </c>
      <c r="M247" s="34" t="s">
        <v>1225</v>
      </c>
      <c r="N247" s="34" t="s">
        <v>499</v>
      </c>
      <c r="O247" s="34" t="s">
        <v>1274</v>
      </c>
      <c r="P247" s="34" t="s">
        <v>1716</v>
      </c>
      <c r="Q247" s="34" t="s">
        <v>117</v>
      </c>
      <c r="R247" s="34" t="s">
        <v>1228</v>
      </c>
      <c r="S247" s="34" t="s">
        <v>1717</v>
      </c>
      <c r="T247" s="37">
        <v>10489295</v>
      </c>
      <c r="U247" s="35">
        <v>120</v>
      </c>
      <c r="V247" s="37">
        <v>10207970</v>
      </c>
      <c r="W247" s="34" t="s">
        <v>1718</v>
      </c>
      <c r="X247" s="35">
        <v>10321851</v>
      </c>
    </row>
    <row r="248" spans="1:24" ht="15.75" hidden="1" customHeight="1" x14ac:dyDescent="0.25">
      <c r="A248" s="34" t="s">
        <v>1220</v>
      </c>
      <c r="B248" s="34" t="s">
        <v>1451</v>
      </c>
      <c r="C248" s="34" t="s">
        <v>1222</v>
      </c>
      <c r="D248" s="35">
        <v>6408851</v>
      </c>
      <c r="E248" s="34" t="s">
        <v>1223</v>
      </c>
      <c r="F248" s="34" t="s">
        <v>100</v>
      </c>
      <c r="G248" s="34" t="s">
        <v>1224</v>
      </c>
      <c r="H248" s="36">
        <v>43864</v>
      </c>
      <c r="I248" s="36">
        <v>43894</v>
      </c>
      <c r="J248" s="36">
        <v>43867</v>
      </c>
      <c r="K248" s="36">
        <v>43871</v>
      </c>
      <c r="L248" s="34" t="s">
        <v>1220</v>
      </c>
      <c r="M248" s="34" t="s">
        <v>1225</v>
      </c>
      <c r="N248" s="34" t="s">
        <v>499</v>
      </c>
      <c r="O248" s="34" t="s">
        <v>1274</v>
      </c>
      <c r="P248" s="34" t="s">
        <v>1719</v>
      </c>
      <c r="Q248" s="34" t="s">
        <v>107</v>
      </c>
      <c r="R248" s="34" t="s">
        <v>1228</v>
      </c>
      <c r="S248" s="34" t="s">
        <v>1720</v>
      </c>
      <c r="T248" s="37">
        <v>1708567</v>
      </c>
      <c r="U248" s="35">
        <v>104</v>
      </c>
      <c r="V248" s="37">
        <v>1708567</v>
      </c>
      <c r="W248" s="34" t="s">
        <v>1721</v>
      </c>
      <c r="X248" s="35">
        <v>10326423</v>
      </c>
    </row>
    <row r="249" spans="1:24" ht="15.75" hidden="1" customHeight="1" x14ac:dyDescent="0.25">
      <c r="A249" s="34" t="s">
        <v>1220</v>
      </c>
      <c r="B249" s="34" t="s">
        <v>1451</v>
      </c>
      <c r="C249" s="34" t="s">
        <v>1222</v>
      </c>
      <c r="D249" s="35">
        <v>6414778</v>
      </c>
      <c r="E249" s="34" t="s">
        <v>1223</v>
      </c>
      <c r="F249" s="34" t="s">
        <v>100</v>
      </c>
      <c r="G249" s="34" t="s">
        <v>1224</v>
      </c>
      <c r="H249" s="36">
        <v>43869</v>
      </c>
      <c r="I249" s="36">
        <v>43899</v>
      </c>
      <c r="J249" s="36">
        <v>43879</v>
      </c>
      <c r="K249" s="36">
        <v>43894</v>
      </c>
      <c r="L249" s="34" t="s">
        <v>1220</v>
      </c>
      <c r="M249" s="34" t="s">
        <v>1225</v>
      </c>
      <c r="N249" s="34" t="s">
        <v>499</v>
      </c>
      <c r="O249" s="34" t="s">
        <v>1274</v>
      </c>
      <c r="P249" s="34" t="s">
        <v>1722</v>
      </c>
      <c r="Q249" s="34" t="s">
        <v>102</v>
      </c>
      <c r="R249" s="34" t="s">
        <v>1228</v>
      </c>
      <c r="S249" s="34" t="s">
        <v>1723</v>
      </c>
      <c r="T249" s="37">
        <v>279936</v>
      </c>
      <c r="U249" s="35">
        <v>81</v>
      </c>
      <c r="V249" s="37">
        <v>279936</v>
      </c>
      <c r="W249" s="34" t="s">
        <v>1724</v>
      </c>
      <c r="X249" s="35">
        <v>10327712</v>
      </c>
    </row>
    <row r="250" spans="1:24" ht="15.75" hidden="1" customHeight="1" x14ac:dyDescent="0.25">
      <c r="A250" s="34" t="s">
        <v>1220</v>
      </c>
      <c r="B250" s="34" t="s">
        <v>1451</v>
      </c>
      <c r="C250" s="34" t="s">
        <v>1222</v>
      </c>
      <c r="D250" s="35">
        <v>6415094</v>
      </c>
      <c r="E250" s="34" t="s">
        <v>1223</v>
      </c>
      <c r="F250" s="34" t="s">
        <v>100</v>
      </c>
      <c r="G250" s="34" t="s">
        <v>1224</v>
      </c>
      <c r="H250" s="36">
        <v>43871</v>
      </c>
      <c r="I250" s="36">
        <v>43901</v>
      </c>
      <c r="J250" s="36">
        <v>43906</v>
      </c>
      <c r="K250" s="36">
        <v>43928</v>
      </c>
      <c r="L250" s="34" t="s">
        <v>1220</v>
      </c>
      <c r="M250" s="34" t="s">
        <v>1225</v>
      </c>
      <c r="N250" s="34" t="s">
        <v>499</v>
      </c>
      <c r="O250" s="34" t="s">
        <v>1274</v>
      </c>
      <c r="P250" s="34" t="s">
        <v>1725</v>
      </c>
      <c r="Q250" s="34" t="s">
        <v>1360</v>
      </c>
      <c r="R250" s="34" t="s">
        <v>1228</v>
      </c>
      <c r="S250" s="34" t="s">
        <v>1726</v>
      </c>
      <c r="T250" s="37">
        <v>2883466</v>
      </c>
      <c r="U250" s="35">
        <v>47</v>
      </c>
      <c r="V250" s="37">
        <v>2883466</v>
      </c>
      <c r="W250" s="34" t="s">
        <v>1727</v>
      </c>
      <c r="X250" s="35">
        <v>10327133</v>
      </c>
    </row>
    <row r="251" spans="1:24" ht="15.75" hidden="1" customHeight="1" x14ac:dyDescent="0.25">
      <c r="A251" s="34" t="s">
        <v>1220</v>
      </c>
      <c r="B251" s="34" t="s">
        <v>1451</v>
      </c>
      <c r="C251" s="34" t="s">
        <v>1222</v>
      </c>
      <c r="D251" s="35">
        <v>6416198</v>
      </c>
      <c r="E251" s="34" t="s">
        <v>1223</v>
      </c>
      <c r="F251" s="34" t="s">
        <v>100</v>
      </c>
      <c r="G251" s="34" t="s">
        <v>1224</v>
      </c>
      <c r="H251" s="36">
        <v>43871</v>
      </c>
      <c r="I251" s="36">
        <v>43901</v>
      </c>
      <c r="J251" s="36">
        <v>43879</v>
      </c>
      <c r="K251" s="36">
        <v>43894</v>
      </c>
      <c r="L251" s="34" t="s">
        <v>1220</v>
      </c>
      <c r="M251" s="34" t="s">
        <v>1225</v>
      </c>
      <c r="N251" s="34" t="s">
        <v>499</v>
      </c>
      <c r="O251" s="34" t="s">
        <v>1274</v>
      </c>
      <c r="P251" s="34" t="s">
        <v>1728</v>
      </c>
      <c r="Q251" s="34" t="s">
        <v>132</v>
      </c>
      <c r="R251" s="34" t="s">
        <v>1228</v>
      </c>
      <c r="S251" s="34" t="s">
        <v>1729</v>
      </c>
      <c r="T251" s="37">
        <v>5421037</v>
      </c>
      <c r="U251" s="35">
        <v>81</v>
      </c>
      <c r="V251" s="37">
        <v>5421037</v>
      </c>
      <c r="W251" s="34" t="s">
        <v>1730</v>
      </c>
      <c r="X251" s="35">
        <v>10327039</v>
      </c>
    </row>
    <row r="252" spans="1:24" ht="15.75" hidden="1" customHeight="1" x14ac:dyDescent="0.25">
      <c r="A252" s="34" t="s">
        <v>1220</v>
      </c>
      <c r="B252" s="34" t="s">
        <v>1451</v>
      </c>
      <c r="C252" s="34" t="s">
        <v>1222</v>
      </c>
      <c r="D252" s="35">
        <v>6416800</v>
      </c>
      <c r="E252" s="34" t="s">
        <v>1223</v>
      </c>
      <c r="F252" s="34" t="s">
        <v>100</v>
      </c>
      <c r="G252" s="34" t="s">
        <v>1224</v>
      </c>
      <c r="H252" s="36">
        <v>43872</v>
      </c>
      <c r="I252" s="36">
        <v>43902</v>
      </c>
      <c r="J252" s="36">
        <v>43885</v>
      </c>
      <c r="K252" s="36">
        <v>43894</v>
      </c>
      <c r="L252" s="34" t="s">
        <v>1220</v>
      </c>
      <c r="M252" s="34" t="s">
        <v>1225</v>
      </c>
      <c r="N252" s="34" t="s">
        <v>499</v>
      </c>
      <c r="O252" s="34" t="s">
        <v>1274</v>
      </c>
      <c r="P252" s="34" t="s">
        <v>1731</v>
      </c>
      <c r="Q252" s="34" t="s">
        <v>132</v>
      </c>
      <c r="R252" s="34" t="s">
        <v>1228</v>
      </c>
      <c r="S252" s="34" t="s">
        <v>1732</v>
      </c>
      <c r="T252" s="37">
        <v>1532305</v>
      </c>
      <c r="U252" s="35">
        <v>81</v>
      </c>
      <c r="V252" s="37">
        <v>1532305</v>
      </c>
      <c r="W252" s="34" t="s">
        <v>1733</v>
      </c>
      <c r="X252" s="35">
        <v>10078318</v>
      </c>
    </row>
    <row r="253" spans="1:24" ht="15.75" hidden="1" customHeight="1" x14ac:dyDescent="0.25">
      <c r="A253" s="34" t="s">
        <v>1220</v>
      </c>
      <c r="B253" s="34" t="s">
        <v>1451</v>
      </c>
      <c r="C253" s="34" t="s">
        <v>1222</v>
      </c>
      <c r="D253" s="35">
        <v>6417764</v>
      </c>
      <c r="E253" s="34" t="s">
        <v>1223</v>
      </c>
      <c r="F253" s="34" t="s">
        <v>100</v>
      </c>
      <c r="G253" s="34" t="s">
        <v>1224</v>
      </c>
      <c r="H253" s="36">
        <v>43872</v>
      </c>
      <c r="I253" s="36">
        <v>43902</v>
      </c>
      <c r="J253" s="36">
        <v>43879</v>
      </c>
      <c r="K253" s="36">
        <v>43894</v>
      </c>
      <c r="L253" s="34" t="s">
        <v>1220</v>
      </c>
      <c r="M253" s="34" t="s">
        <v>1225</v>
      </c>
      <c r="N253" s="34" t="s">
        <v>499</v>
      </c>
      <c r="O253" s="34" t="s">
        <v>1274</v>
      </c>
      <c r="P253" s="34" t="s">
        <v>1734</v>
      </c>
      <c r="Q253" s="34" t="s">
        <v>132</v>
      </c>
      <c r="R253" s="34" t="s">
        <v>1228</v>
      </c>
      <c r="S253" s="34" t="s">
        <v>1735</v>
      </c>
      <c r="T253" s="37">
        <v>1657234</v>
      </c>
      <c r="U253" s="35">
        <v>81</v>
      </c>
      <c r="V253" s="37">
        <v>1657234</v>
      </c>
      <c r="W253" s="34" t="s">
        <v>1736</v>
      </c>
      <c r="X253" s="35">
        <v>10327843</v>
      </c>
    </row>
    <row r="254" spans="1:24" ht="15.75" hidden="1" customHeight="1" x14ac:dyDescent="0.25">
      <c r="A254" s="34" t="s">
        <v>1220</v>
      </c>
      <c r="B254" s="34" t="s">
        <v>1451</v>
      </c>
      <c r="C254" s="34" t="s">
        <v>1222</v>
      </c>
      <c r="D254" s="35">
        <v>6419254</v>
      </c>
      <c r="E254" s="34" t="s">
        <v>1223</v>
      </c>
      <c r="F254" s="34" t="s">
        <v>100</v>
      </c>
      <c r="G254" s="34" t="s">
        <v>1224</v>
      </c>
      <c r="H254" s="36">
        <v>43873</v>
      </c>
      <c r="I254" s="36">
        <v>43903</v>
      </c>
      <c r="J254" s="36">
        <v>43885</v>
      </c>
      <c r="K254" s="36">
        <v>43894</v>
      </c>
      <c r="L254" s="34" t="s">
        <v>1220</v>
      </c>
      <c r="M254" s="34" t="s">
        <v>1225</v>
      </c>
      <c r="N254" s="34" t="s">
        <v>499</v>
      </c>
      <c r="O254" s="34" t="s">
        <v>1274</v>
      </c>
      <c r="P254" s="34" t="s">
        <v>1737</v>
      </c>
      <c r="Q254" s="34" t="s">
        <v>132</v>
      </c>
      <c r="R254" s="34" t="s">
        <v>1228</v>
      </c>
      <c r="S254" s="34" t="s">
        <v>1738</v>
      </c>
      <c r="T254" s="37">
        <v>10002134</v>
      </c>
      <c r="U254" s="35">
        <v>81</v>
      </c>
      <c r="V254" s="37">
        <v>10002134</v>
      </c>
      <c r="W254" s="34" t="s">
        <v>1738</v>
      </c>
      <c r="X254" s="35">
        <v>10326374</v>
      </c>
    </row>
    <row r="255" spans="1:24" ht="15.75" hidden="1" customHeight="1" x14ac:dyDescent="0.25">
      <c r="A255" s="34" t="s">
        <v>1220</v>
      </c>
      <c r="B255" s="34" t="s">
        <v>1451</v>
      </c>
      <c r="C255" s="34" t="s">
        <v>1222</v>
      </c>
      <c r="D255" s="35">
        <v>6422956</v>
      </c>
      <c r="E255" s="34" t="s">
        <v>1223</v>
      </c>
      <c r="F255" s="34" t="s">
        <v>100</v>
      </c>
      <c r="G255" s="34" t="s">
        <v>1224</v>
      </c>
      <c r="H255" s="36">
        <v>43878</v>
      </c>
      <c r="I255" s="36">
        <v>43908</v>
      </c>
      <c r="J255" s="36">
        <v>43899</v>
      </c>
      <c r="K255" s="36">
        <v>43928</v>
      </c>
      <c r="L255" s="34" t="s">
        <v>1220</v>
      </c>
      <c r="M255" s="34" t="s">
        <v>1225</v>
      </c>
      <c r="N255" s="34" t="s">
        <v>499</v>
      </c>
      <c r="O255" s="34" t="s">
        <v>1274</v>
      </c>
      <c r="P255" s="34" t="s">
        <v>1739</v>
      </c>
      <c r="Q255" s="34" t="s">
        <v>1360</v>
      </c>
      <c r="R255" s="38"/>
      <c r="S255" s="34" t="s">
        <v>1602</v>
      </c>
      <c r="T255" s="37">
        <v>3575264</v>
      </c>
      <c r="U255" s="35">
        <v>47</v>
      </c>
      <c r="V255" s="37">
        <v>3575264</v>
      </c>
      <c r="W255" s="34" t="s">
        <v>1740</v>
      </c>
      <c r="X255" s="35">
        <v>10329070</v>
      </c>
    </row>
    <row r="256" spans="1:24" ht="15.75" hidden="1" customHeight="1" x14ac:dyDescent="0.25">
      <c r="A256" s="34" t="s">
        <v>1220</v>
      </c>
      <c r="B256" s="34" t="s">
        <v>1451</v>
      </c>
      <c r="C256" s="34" t="s">
        <v>1222</v>
      </c>
      <c r="D256" s="35">
        <v>6423214</v>
      </c>
      <c r="E256" s="34" t="s">
        <v>1223</v>
      </c>
      <c r="F256" s="34" t="s">
        <v>100</v>
      </c>
      <c r="G256" s="34" t="s">
        <v>1224</v>
      </c>
      <c r="H256" s="36">
        <v>43878</v>
      </c>
      <c r="I256" s="36">
        <v>43908</v>
      </c>
      <c r="J256" s="36">
        <v>43885</v>
      </c>
      <c r="K256" s="36">
        <v>43894</v>
      </c>
      <c r="L256" s="34" t="s">
        <v>1220</v>
      </c>
      <c r="M256" s="34" t="s">
        <v>1225</v>
      </c>
      <c r="N256" s="34" t="s">
        <v>499</v>
      </c>
      <c r="O256" s="34" t="s">
        <v>1274</v>
      </c>
      <c r="P256" s="34" t="s">
        <v>1741</v>
      </c>
      <c r="Q256" s="34" t="s">
        <v>102</v>
      </c>
      <c r="R256" s="38"/>
      <c r="S256" s="34" t="s">
        <v>1742</v>
      </c>
      <c r="T256" s="37">
        <v>5000393</v>
      </c>
      <c r="U256" s="35">
        <v>81</v>
      </c>
      <c r="V256" s="37">
        <v>5000393</v>
      </c>
      <c r="W256" s="34" t="s">
        <v>1743</v>
      </c>
      <c r="X256" s="35">
        <v>10327848</v>
      </c>
    </row>
    <row r="257" spans="1:24" ht="15.75" hidden="1" customHeight="1" x14ac:dyDescent="0.25">
      <c r="A257" s="34" t="s">
        <v>1220</v>
      </c>
      <c r="B257" s="34" t="s">
        <v>1451</v>
      </c>
      <c r="C257" s="34" t="s">
        <v>1222</v>
      </c>
      <c r="D257" s="35">
        <v>6424794</v>
      </c>
      <c r="E257" s="34" t="s">
        <v>1223</v>
      </c>
      <c r="F257" s="34" t="s">
        <v>100</v>
      </c>
      <c r="G257" s="34" t="s">
        <v>1224</v>
      </c>
      <c r="H257" s="36">
        <v>43879</v>
      </c>
      <c r="I257" s="36">
        <v>43909</v>
      </c>
      <c r="J257" s="36">
        <v>43902</v>
      </c>
      <c r="K257" s="36">
        <v>43928</v>
      </c>
      <c r="L257" s="34" t="s">
        <v>1220</v>
      </c>
      <c r="M257" s="34" t="s">
        <v>1225</v>
      </c>
      <c r="N257" s="34" t="s">
        <v>499</v>
      </c>
      <c r="O257" s="34" t="s">
        <v>1274</v>
      </c>
      <c r="P257" s="34" t="s">
        <v>1744</v>
      </c>
      <c r="Q257" s="34" t="s">
        <v>102</v>
      </c>
      <c r="R257" s="34" t="s">
        <v>1228</v>
      </c>
      <c r="S257" s="34" t="s">
        <v>1745</v>
      </c>
      <c r="T257" s="37">
        <v>1366361</v>
      </c>
      <c r="U257" s="35">
        <v>47</v>
      </c>
      <c r="V257" s="37">
        <v>1366361</v>
      </c>
      <c r="W257" s="34" t="s">
        <v>1746</v>
      </c>
      <c r="X257" s="35">
        <v>10329503</v>
      </c>
    </row>
    <row r="258" spans="1:24" ht="15.75" hidden="1" customHeight="1" x14ac:dyDescent="0.25">
      <c r="A258" s="34" t="s">
        <v>1220</v>
      </c>
      <c r="B258" s="34" t="s">
        <v>1451</v>
      </c>
      <c r="C258" s="34" t="s">
        <v>1222</v>
      </c>
      <c r="D258" s="35">
        <v>6427878</v>
      </c>
      <c r="E258" s="34" t="s">
        <v>1243</v>
      </c>
      <c r="F258" s="34" t="s">
        <v>477</v>
      </c>
      <c r="G258" s="34" t="s">
        <v>1224</v>
      </c>
      <c r="H258" s="36">
        <v>43881</v>
      </c>
      <c r="I258" s="36">
        <v>43911</v>
      </c>
      <c r="J258" s="36"/>
      <c r="K258" s="36"/>
      <c r="L258" s="34" t="s">
        <v>1244</v>
      </c>
      <c r="M258" s="34" t="s">
        <v>1245</v>
      </c>
      <c r="N258" s="34" t="s">
        <v>499</v>
      </c>
      <c r="O258" s="34" t="s">
        <v>1274</v>
      </c>
      <c r="P258" s="34" t="s">
        <v>1747</v>
      </c>
      <c r="Q258" s="34" t="s">
        <v>110</v>
      </c>
      <c r="R258" s="34" t="s">
        <v>1228</v>
      </c>
      <c r="S258" s="34" t="s">
        <v>1748</v>
      </c>
      <c r="T258" s="37">
        <v>42676615</v>
      </c>
      <c r="U258" s="35">
        <v>94</v>
      </c>
      <c r="V258" s="37">
        <v>42676615</v>
      </c>
      <c r="W258" s="34" t="s">
        <v>1749</v>
      </c>
      <c r="X258" s="35">
        <v>10322882</v>
      </c>
    </row>
    <row r="259" spans="1:24" ht="15.75" hidden="1" customHeight="1" x14ac:dyDescent="0.25">
      <c r="A259" s="34" t="s">
        <v>1220</v>
      </c>
      <c r="B259" s="34" t="s">
        <v>1451</v>
      </c>
      <c r="C259" s="34" t="s">
        <v>1222</v>
      </c>
      <c r="D259" s="35">
        <v>6427897</v>
      </c>
      <c r="E259" s="34" t="s">
        <v>1243</v>
      </c>
      <c r="F259" s="34" t="s">
        <v>477</v>
      </c>
      <c r="G259" s="34" t="s">
        <v>1224</v>
      </c>
      <c r="H259" s="36">
        <v>43881</v>
      </c>
      <c r="I259" s="36">
        <v>43911</v>
      </c>
      <c r="J259" s="36"/>
      <c r="K259" s="36"/>
      <c r="L259" s="34" t="s">
        <v>1244</v>
      </c>
      <c r="M259" s="34" t="s">
        <v>1245</v>
      </c>
      <c r="N259" s="34" t="s">
        <v>499</v>
      </c>
      <c r="O259" s="34" t="s">
        <v>1274</v>
      </c>
      <c r="P259" s="34" t="s">
        <v>1747</v>
      </c>
      <c r="Q259" s="34" t="s">
        <v>110</v>
      </c>
      <c r="R259" s="34" t="s">
        <v>1228</v>
      </c>
      <c r="S259" s="34" t="s">
        <v>1748</v>
      </c>
      <c r="T259" s="37">
        <v>83352</v>
      </c>
      <c r="U259" s="35">
        <v>94</v>
      </c>
      <c r="V259" s="37">
        <v>83352</v>
      </c>
      <c r="W259" s="34" t="s">
        <v>1749</v>
      </c>
      <c r="X259" s="35">
        <v>10322882</v>
      </c>
    </row>
    <row r="260" spans="1:24" ht="15.75" hidden="1" customHeight="1" x14ac:dyDescent="0.25">
      <c r="A260" s="34" t="s">
        <v>1220</v>
      </c>
      <c r="B260" s="34" t="s">
        <v>1451</v>
      </c>
      <c r="C260" s="34" t="s">
        <v>1222</v>
      </c>
      <c r="D260" s="35">
        <v>6429693</v>
      </c>
      <c r="E260" s="34" t="s">
        <v>1223</v>
      </c>
      <c r="F260" s="34" t="s">
        <v>100</v>
      </c>
      <c r="G260" s="34" t="s">
        <v>1224</v>
      </c>
      <c r="H260" s="36">
        <v>43883</v>
      </c>
      <c r="I260" s="36">
        <v>43913</v>
      </c>
      <c r="J260" s="36">
        <v>43889</v>
      </c>
      <c r="K260" s="36">
        <v>43895</v>
      </c>
      <c r="L260" s="34" t="s">
        <v>1220</v>
      </c>
      <c r="M260" s="34" t="s">
        <v>1225</v>
      </c>
      <c r="N260" s="34" t="s">
        <v>499</v>
      </c>
      <c r="O260" s="34" t="s">
        <v>1274</v>
      </c>
      <c r="P260" s="34" t="s">
        <v>1750</v>
      </c>
      <c r="Q260" s="34" t="s">
        <v>132</v>
      </c>
      <c r="R260" s="34" t="s">
        <v>1228</v>
      </c>
      <c r="S260" s="34" t="s">
        <v>1751</v>
      </c>
      <c r="T260" s="37">
        <v>5290635</v>
      </c>
      <c r="U260" s="35">
        <v>80</v>
      </c>
      <c r="V260" s="37">
        <v>5290635</v>
      </c>
      <c r="W260" s="34" t="s">
        <v>1752</v>
      </c>
      <c r="X260" s="35">
        <v>10327980</v>
      </c>
    </row>
    <row r="261" spans="1:24" ht="15.75" hidden="1" customHeight="1" x14ac:dyDescent="0.25">
      <c r="A261" s="34" t="s">
        <v>1220</v>
      </c>
      <c r="B261" s="34" t="s">
        <v>1451</v>
      </c>
      <c r="C261" s="34" t="s">
        <v>1222</v>
      </c>
      <c r="D261" s="35">
        <v>6429706</v>
      </c>
      <c r="E261" s="34" t="s">
        <v>1223</v>
      </c>
      <c r="F261" s="34" t="s">
        <v>100</v>
      </c>
      <c r="G261" s="34" t="s">
        <v>1224</v>
      </c>
      <c r="H261" s="36">
        <v>43883</v>
      </c>
      <c r="I261" s="36">
        <v>43913</v>
      </c>
      <c r="J261" s="36">
        <v>43889</v>
      </c>
      <c r="K261" s="36">
        <v>43895</v>
      </c>
      <c r="L261" s="34" t="s">
        <v>1220</v>
      </c>
      <c r="M261" s="34" t="s">
        <v>1225</v>
      </c>
      <c r="N261" s="34" t="s">
        <v>499</v>
      </c>
      <c r="O261" s="34" t="s">
        <v>1274</v>
      </c>
      <c r="P261" s="34" t="s">
        <v>1753</v>
      </c>
      <c r="Q261" s="34" t="s">
        <v>132</v>
      </c>
      <c r="R261" s="34" t="s">
        <v>1228</v>
      </c>
      <c r="S261" s="34" t="s">
        <v>1754</v>
      </c>
      <c r="T261" s="37">
        <v>8489849</v>
      </c>
      <c r="U261" s="35">
        <v>80</v>
      </c>
      <c r="V261" s="37">
        <v>8489849</v>
      </c>
      <c r="W261" s="34" t="s">
        <v>1754</v>
      </c>
      <c r="X261" s="35">
        <v>10327131</v>
      </c>
    </row>
    <row r="262" spans="1:24" ht="15.75" hidden="1" customHeight="1" x14ac:dyDescent="0.25">
      <c r="A262" s="34" t="s">
        <v>1220</v>
      </c>
      <c r="B262" s="34" t="s">
        <v>1451</v>
      </c>
      <c r="C262" s="34" t="s">
        <v>1222</v>
      </c>
      <c r="D262" s="35">
        <v>6429740</v>
      </c>
      <c r="E262" s="34" t="s">
        <v>1223</v>
      </c>
      <c r="F262" s="34" t="s">
        <v>100</v>
      </c>
      <c r="G262" s="34" t="s">
        <v>1224</v>
      </c>
      <c r="H262" s="36">
        <v>43883</v>
      </c>
      <c r="I262" s="36">
        <v>43913</v>
      </c>
      <c r="J262" s="36">
        <v>43889</v>
      </c>
      <c r="K262" s="36">
        <v>43895</v>
      </c>
      <c r="L262" s="34" t="s">
        <v>1220</v>
      </c>
      <c r="M262" s="34" t="s">
        <v>1225</v>
      </c>
      <c r="N262" s="34" t="s">
        <v>499</v>
      </c>
      <c r="O262" s="34" t="s">
        <v>1274</v>
      </c>
      <c r="P262" s="34" t="s">
        <v>108</v>
      </c>
      <c r="Q262" s="34" t="s">
        <v>132</v>
      </c>
      <c r="R262" s="34" t="s">
        <v>1228</v>
      </c>
      <c r="S262" s="34" t="s">
        <v>1417</v>
      </c>
      <c r="T262" s="37">
        <v>3252740</v>
      </c>
      <c r="U262" s="35">
        <v>80</v>
      </c>
      <c r="V262" s="37">
        <v>3252740</v>
      </c>
      <c r="W262" s="34" t="s">
        <v>1366</v>
      </c>
      <c r="X262" s="35">
        <v>1761350</v>
      </c>
    </row>
    <row r="263" spans="1:24" ht="15.75" hidden="1" customHeight="1" x14ac:dyDescent="0.25">
      <c r="A263" s="34" t="s">
        <v>1220</v>
      </c>
      <c r="B263" s="34" t="s">
        <v>1451</v>
      </c>
      <c r="C263" s="34" t="s">
        <v>1222</v>
      </c>
      <c r="D263" s="35">
        <v>6430724</v>
      </c>
      <c r="E263" s="34" t="s">
        <v>1223</v>
      </c>
      <c r="F263" s="34" t="s">
        <v>100</v>
      </c>
      <c r="G263" s="34" t="s">
        <v>1224</v>
      </c>
      <c r="H263" s="36">
        <v>43885</v>
      </c>
      <c r="I263" s="36">
        <v>43915</v>
      </c>
      <c r="J263" s="36">
        <v>43889</v>
      </c>
      <c r="K263" s="36">
        <v>43895</v>
      </c>
      <c r="L263" s="34" t="s">
        <v>1220</v>
      </c>
      <c r="M263" s="34" t="s">
        <v>1225</v>
      </c>
      <c r="N263" s="34" t="s">
        <v>499</v>
      </c>
      <c r="O263" s="34" t="s">
        <v>1274</v>
      </c>
      <c r="P263" s="34" t="s">
        <v>1755</v>
      </c>
      <c r="Q263" s="34" t="s">
        <v>132</v>
      </c>
      <c r="R263" s="38"/>
      <c r="S263" s="34" t="s">
        <v>1756</v>
      </c>
      <c r="T263" s="37">
        <v>5067361</v>
      </c>
      <c r="U263" s="35">
        <v>80</v>
      </c>
      <c r="V263" s="37">
        <v>5067361</v>
      </c>
      <c r="W263" s="34" t="s">
        <v>1756</v>
      </c>
      <c r="X263" s="35">
        <v>1854038</v>
      </c>
    </row>
    <row r="264" spans="1:24" ht="15.75" hidden="1" customHeight="1" x14ac:dyDescent="0.25">
      <c r="A264" s="34" t="s">
        <v>1220</v>
      </c>
      <c r="B264" s="34" t="s">
        <v>1451</v>
      </c>
      <c r="C264" s="34" t="s">
        <v>1222</v>
      </c>
      <c r="D264" s="35">
        <v>6431014</v>
      </c>
      <c r="E264" s="34" t="s">
        <v>1223</v>
      </c>
      <c r="F264" s="34" t="s">
        <v>100</v>
      </c>
      <c r="G264" s="34" t="s">
        <v>1224</v>
      </c>
      <c r="H264" s="36">
        <v>43885</v>
      </c>
      <c r="I264" s="36">
        <v>43915</v>
      </c>
      <c r="J264" s="36">
        <v>43938</v>
      </c>
      <c r="K264" s="36">
        <v>43952</v>
      </c>
      <c r="L264" s="34" t="s">
        <v>1220</v>
      </c>
      <c r="M264" s="34" t="s">
        <v>1225</v>
      </c>
      <c r="N264" s="34" t="s">
        <v>499</v>
      </c>
      <c r="O264" s="34" t="s">
        <v>1274</v>
      </c>
      <c r="P264" s="34" t="s">
        <v>1757</v>
      </c>
      <c r="Q264" s="34" t="s">
        <v>102</v>
      </c>
      <c r="R264" s="34" t="s">
        <v>1228</v>
      </c>
      <c r="S264" s="34" t="s">
        <v>1758</v>
      </c>
      <c r="T264" s="37">
        <v>12362083</v>
      </c>
      <c r="U264" s="35">
        <v>23</v>
      </c>
      <c r="V264" s="37">
        <v>12046483</v>
      </c>
      <c r="W264" s="34" t="s">
        <v>1759</v>
      </c>
      <c r="X264" s="35">
        <v>10328351</v>
      </c>
    </row>
    <row r="265" spans="1:24" ht="15.75" hidden="1" customHeight="1" x14ac:dyDescent="0.25">
      <c r="A265" s="34" t="s">
        <v>1220</v>
      </c>
      <c r="B265" s="34" t="s">
        <v>1451</v>
      </c>
      <c r="C265" s="34" t="s">
        <v>1222</v>
      </c>
      <c r="D265" s="35">
        <v>6436398</v>
      </c>
      <c r="E265" s="34" t="s">
        <v>1223</v>
      </c>
      <c r="F265" s="34" t="s">
        <v>100</v>
      </c>
      <c r="G265" s="34" t="s">
        <v>1224</v>
      </c>
      <c r="H265" s="36">
        <v>43889</v>
      </c>
      <c r="I265" s="36">
        <v>43919</v>
      </c>
      <c r="J265" s="36">
        <v>43915</v>
      </c>
      <c r="K265" s="36">
        <v>43928</v>
      </c>
      <c r="L265" s="34" t="s">
        <v>1220</v>
      </c>
      <c r="M265" s="34" t="s">
        <v>1225</v>
      </c>
      <c r="N265" s="34" t="s">
        <v>499</v>
      </c>
      <c r="O265" s="34" t="s">
        <v>1274</v>
      </c>
      <c r="P265" s="34" t="s">
        <v>1760</v>
      </c>
      <c r="Q265" s="34" t="s">
        <v>1360</v>
      </c>
      <c r="R265" s="34" t="s">
        <v>1228</v>
      </c>
      <c r="S265" s="34" t="s">
        <v>1761</v>
      </c>
      <c r="T265" s="37">
        <v>1063425</v>
      </c>
      <c r="U265" s="35">
        <v>47</v>
      </c>
      <c r="V265" s="37">
        <v>1063425</v>
      </c>
      <c r="W265" s="34" t="s">
        <v>1762</v>
      </c>
      <c r="X265" s="35">
        <v>10330792</v>
      </c>
    </row>
    <row r="266" spans="1:24" ht="15.75" hidden="1" customHeight="1" x14ac:dyDescent="0.25">
      <c r="A266" s="34" t="s">
        <v>1220</v>
      </c>
      <c r="B266" s="34" t="s">
        <v>1451</v>
      </c>
      <c r="C266" s="34" t="s">
        <v>1222</v>
      </c>
      <c r="D266" s="35">
        <v>6437678</v>
      </c>
      <c r="E266" s="34" t="s">
        <v>1223</v>
      </c>
      <c r="F266" s="34" t="s">
        <v>100</v>
      </c>
      <c r="G266" s="34" t="s">
        <v>1224</v>
      </c>
      <c r="H266" s="36">
        <v>43890</v>
      </c>
      <c r="I266" s="36">
        <v>43920</v>
      </c>
      <c r="J266" s="36">
        <v>43903</v>
      </c>
      <c r="K266" s="36">
        <v>43928</v>
      </c>
      <c r="L266" s="34" t="s">
        <v>1220</v>
      </c>
      <c r="M266" s="34" t="s">
        <v>1225</v>
      </c>
      <c r="N266" s="34" t="s">
        <v>499</v>
      </c>
      <c r="O266" s="34" t="s">
        <v>1274</v>
      </c>
      <c r="P266" s="34" t="s">
        <v>1364</v>
      </c>
      <c r="Q266" s="34" t="s">
        <v>1360</v>
      </c>
      <c r="R266" s="38"/>
      <c r="S266" s="34" t="s">
        <v>1365</v>
      </c>
      <c r="T266" s="37">
        <v>4724417</v>
      </c>
      <c r="U266" s="35">
        <v>47</v>
      </c>
      <c r="V266" s="37">
        <v>4724417</v>
      </c>
      <c r="W266" s="34" t="s">
        <v>1365</v>
      </c>
      <c r="X266" s="35">
        <v>710921</v>
      </c>
    </row>
    <row r="267" spans="1:24" ht="15.75" hidden="1" customHeight="1" x14ac:dyDescent="0.25">
      <c r="A267" s="34" t="s">
        <v>1220</v>
      </c>
      <c r="B267" s="34" t="s">
        <v>1451</v>
      </c>
      <c r="C267" s="34" t="s">
        <v>1222</v>
      </c>
      <c r="D267" s="35">
        <v>6440465</v>
      </c>
      <c r="E267" s="34" t="s">
        <v>1223</v>
      </c>
      <c r="F267" s="34" t="s">
        <v>100</v>
      </c>
      <c r="G267" s="34" t="s">
        <v>1224</v>
      </c>
      <c r="H267" s="36">
        <v>43893</v>
      </c>
      <c r="I267" s="36">
        <v>43923</v>
      </c>
      <c r="J267" s="36">
        <v>43903</v>
      </c>
      <c r="K267" s="36">
        <v>43928</v>
      </c>
      <c r="L267" s="34" t="s">
        <v>1220</v>
      </c>
      <c r="M267" s="34" t="s">
        <v>1225</v>
      </c>
      <c r="N267" s="34" t="s">
        <v>499</v>
      </c>
      <c r="O267" s="34" t="s">
        <v>1274</v>
      </c>
      <c r="P267" s="34" t="s">
        <v>1763</v>
      </c>
      <c r="Q267" s="34" t="s">
        <v>102</v>
      </c>
      <c r="R267" s="34" t="s">
        <v>1228</v>
      </c>
      <c r="S267" s="34" t="s">
        <v>1764</v>
      </c>
      <c r="T267" s="37">
        <v>7574347</v>
      </c>
      <c r="U267" s="35">
        <v>47</v>
      </c>
      <c r="V267" s="37">
        <v>7574347</v>
      </c>
      <c r="W267" s="34" t="s">
        <v>1764</v>
      </c>
      <c r="X267" s="35">
        <v>10328797</v>
      </c>
    </row>
    <row r="268" spans="1:24" ht="15.75" hidden="1" customHeight="1" x14ac:dyDescent="0.25">
      <c r="A268" s="34" t="s">
        <v>1220</v>
      </c>
      <c r="B268" s="34" t="s">
        <v>1451</v>
      </c>
      <c r="C268" s="34" t="s">
        <v>1222</v>
      </c>
      <c r="D268" s="35">
        <v>6443591</v>
      </c>
      <c r="E268" s="34" t="s">
        <v>1223</v>
      </c>
      <c r="F268" s="34" t="s">
        <v>100</v>
      </c>
      <c r="G268" s="34" t="s">
        <v>1224</v>
      </c>
      <c r="H268" s="36">
        <v>43895</v>
      </c>
      <c r="I268" s="36">
        <v>43925</v>
      </c>
      <c r="J268" s="36">
        <v>43906</v>
      </c>
      <c r="K268" s="36">
        <v>43928</v>
      </c>
      <c r="L268" s="34" t="s">
        <v>1220</v>
      </c>
      <c r="M268" s="34" t="s">
        <v>1225</v>
      </c>
      <c r="N268" s="34" t="s">
        <v>499</v>
      </c>
      <c r="O268" s="34" t="s">
        <v>1274</v>
      </c>
      <c r="P268" s="34" t="s">
        <v>1765</v>
      </c>
      <c r="Q268" s="34" t="s">
        <v>102</v>
      </c>
      <c r="R268" s="34" t="s">
        <v>1228</v>
      </c>
      <c r="S268" s="34" t="s">
        <v>1766</v>
      </c>
      <c r="T268" s="37">
        <v>3176664</v>
      </c>
      <c r="U268" s="35">
        <v>47</v>
      </c>
      <c r="V268" s="37">
        <v>3176664</v>
      </c>
      <c r="W268" s="34" t="s">
        <v>1767</v>
      </c>
      <c r="X268" s="35">
        <v>10331525</v>
      </c>
    </row>
    <row r="269" spans="1:24" ht="15.75" hidden="1" customHeight="1" x14ac:dyDescent="0.25">
      <c r="A269" s="34" t="s">
        <v>1220</v>
      </c>
      <c r="B269" s="34" t="s">
        <v>1451</v>
      </c>
      <c r="C269" s="34" t="s">
        <v>1222</v>
      </c>
      <c r="D269" s="35">
        <v>6444533</v>
      </c>
      <c r="E269" s="34" t="s">
        <v>1223</v>
      </c>
      <c r="F269" s="34" t="s">
        <v>100</v>
      </c>
      <c r="G269" s="34" t="s">
        <v>1224</v>
      </c>
      <c r="H269" s="36">
        <v>43896</v>
      </c>
      <c r="I269" s="36">
        <v>43926</v>
      </c>
      <c r="J269" s="36">
        <v>43914</v>
      </c>
      <c r="K269" s="36">
        <v>43928</v>
      </c>
      <c r="L269" s="34" t="s">
        <v>1220</v>
      </c>
      <c r="M269" s="34" t="s">
        <v>1225</v>
      </c>
      <c r="N269" s="34" t="s">
        <v>499</v>
      </c>
      <c r="O269" s="34" t="s">
        <v>1274</v>
      </c>
      <c r="P269" s="34" t="s">
        <v>1768</v>
      </c>
      <c r="Q269" s="34" t="s">
        <v>1360</v>
      </c>
      <c r="R269" s="38"/>
      <c r="S269" s="34" t="s">
        <v>1769</v>
      </c>
      <c r="T269" s="37">
        <v>19300314</v>
      </c>
      <c r="U269" s="35">
        <v>47</v>
      </c>
      <c r="V269" s="37">
        <v>19300314</v>
      </c>
      <c r="W269" s="34" t="s">
        <v>1769</v>
      </c>
      <c r="X269" s="35">
        <v>10329291</v>
      </c>
    </row>
    <row r="270" spans="1:24" ht="15.75" hidden="1" customHeight="1" x14ac:dyDescent="0.25">
      <c r="A270" s="34" t="s">
        <v>1220</v>
      </c>
      <c r="B270" s="34" t="s">
        <v>1451</v>
      </c>
      <c r="C270" s="34" t="s">
        <v>1222</v>
      </c>
      <c r="D270" s="35">
        <v>6445004</v>
      </c>
      <c r="E270" s="34" t="s">
        <v>1223</v>
      </c>
      <c r="F270" s="34" t="s">
        <v>100</v>
      </c>
      <c r="G270" s="34" t="s">
        <v>1224</v>
      </c>
      <c r="H270" s="36">
        <v>43897</v>
      </c>
      <c r="I270" s="36">
        <v>43927</v>
      </c>
      <c r="J270" s="36">
        <v>43915</v>
      </c>
      <c r="K270" s="36">
        <v>43928</v>
      </c>
      <c r="L270" s="34" t="s">
        <v>1220</v>
      </c>
      <c r="M270" s="34" t="s">
        <v>1225</v>
      </c>
      <c r="N270" s="34" t="s">
        <v>499</v>
      </c>
      <c r="O270" s="34" t="s">
        <v>1274</v>
      </c>
      <c r="P270" s="34" t="s">
        <v>1770</v>
      </c>
      <c r="Q270" s="34" t="s">
        <v>1360</v>
      </c>
      <c r="R270" s="38"/>
      <c r="S270" s="34" t="s">
        <v>1771</v>
      </c>
      <c r="T270" s="37">
        <v>8249790</v>
      </c>
      <c r="U270" s="35">
        <v>47</v>
      </c>
      <c r="V270" s="37">
        <v>8249790</v>
      </c>
      <c r="W270" s="34" t="s">
        <v>1771</v>
      </c>
      <c r="X270" s="35">
        <v>10322243</v>
      </c>
    </row>
    <row r="271" spans="1:24" ht="15.75" hidden="1" customHeight="1" x14ac:dyDescent="0.25">
      <c r="A271" s="34" t="s">
        <v>1220</v>
      </c>
      <c r="B271" s="34" t="s">
        <v>1451</v>
      </c>
      <c r="C271" s="34" t="s">
        <v>1222</v>
      </c>
      <c r="D271" s="35">
        <v>6445055</v>
      </c>
      <c r="E271" s="34" t="s">
        <v>1223</v>
      </c>
      <c r="F271" s="34" t="s">
        <v>100</v>
      </c>
      <c r="G271" s="34" t="s">
        <v>1224</v>
      </c>
      <c r="H271" s="36">
        <v>43897</v>
      </c>
      <c r="I271" s="36">
        <v>43927</v>
      </c>
      <c r="J271" s="36">
        <v>43915</v>
      </c>
      <c r="K271" s="36">
        <v>43928</v>
      </c>
      <c r="L271" s="34" t="s">
        <v>1220</v>
      </c>
      <c r="M271" s="34" t="s">
        <v>1225</v>
      </c>
      <c r="N271" s="34" t="s">
        <v>499</v>
      </c>
      <c r="O271" s="34" t="s">
        <v>1274</v>
      </c>
      <c r="P271" s="34" t="s">
        <v>1494</v>
      </c>
      <c r="Q271" s="34" t="s">
        <v>1360</v>
      </c>
      <c r="R271" s="34" t="s">
        <v>1228</v>
      </c>
      <c r="S271" s="34" t="s">
        <v>1417</v>
      </c>
      <c r="T271" s="37">
        <v>10830240</v>
      </c>
      <c r="U271" s="35">
        <v>47</v>
      </c>
      <c r="V271" s="37">
        <v>10830240</v>
      </c>
      <c r="W271" s="34" t="s">
        <v>1496</v>
      </c>
      <c r="X271" s="35">
        <v>10243232</v>
      </c>
    </row>
    <row r="272" spans="1:24" ht="15.75" hidden="1" customHeight="1" x14ac:dyDescent="0.25">
      <c r="A272" s="34" t="s">
        <v>1220</v>
      </c>
      <c r="B272" s="34" t="s">
        <v>1451</v>
      </c>
      <c r="C272" s="34" t="s">
        <v>1222</v>
      </c>
      <c r="D272" s="35">
        <v>6445485</v>
      </c>
      <c r="E272" s="34" t="s">
        <v>1223</v>
      </c>
      <c r="F272" s="34" t="s">
        <v>100</v>
      </c>
      <c r="G272" s="34" t="s">
        <v>1224</v>
      </c>
      <c r="H272" s="36">
        <v>43898</v>
      </c>
      <c r="I272" s="36">
        <v>43928</v>
      </c>
      <c r="J272" s="36">
        <v>43909</v>
      </c>
      <c r="K272" s="36">
        <v>43928</v>
      </c>
      <c r="L272" s="34" t="s">
        <v>1220</v>
      </c>
      <c r="M272" s="34" t="s">
        <v>1225</v>
      </c>
      <c r="N272" s="34" t="s">
        <v>499</v>
      </c>
      <c r="O272" s="34" t="s">
        <v>1274</v>
      </c>
      <c r="P272" s="34" t="s">
        <v>1772</v>
      </c>
      <c r="Q272" s="34" t="s">
        <v>102</v>
      </c>
      <c r="R272" s="38"/>
      <c r="S272" s="34" t="s">
        <v>1773</v>
      </c>
      <c r="T272" s="37">
        <v>1063328</v>
      </c>
      <c r="U272" s="35">
        <v>47</v>
      </c>
      <c r="V272" s="37">
        <v>1063328</v>
      </c>
      <c r="W272" s="34" t="s">
        <v>1774</v>
      </c>
      <c r="X272" s="35">
        <v>10332069</v>
      </c>
    </row>
    <row r="273" spans="1:24" ht="15.75" hidden="1" customHeight="1" x14ac:dyDescent="0.25">
      <c r="A273" s="34" t="s">
        <v>1220</v>
      </c>
      <c r="B273" s="34" t="s">
        <v>1451</v>
      </c>
      <c r="C273" s="34" t="s">
        <v>1222</v>
      </c>
      <c r="D273" s="35">
        <v>6446974</v>
      </c>
      <c r="E273" s="34" t="s">
        <v>1223</v>
      </c>
      <c r="F273" s="34" t="s">
        <v>100</v>
      </c>
      <c r="G273" s="34" t="s">
        <v>1224</v>
      </c>
      <c r="H273" s="36">
        <v>43899</v>
      </c>
      <c r="I273" s="36">
        <v>43929</v>
      </c>
      <c r="J273" s="36">
        <v>43915</v>
      </c>
      <c r="K273" s="36">
        <v>43928</v>
      </c>
      <c r="L273" s="34" t="s">
        <v>1220</v>
      </c>
      <c r="M273" s="34" t="s">
        <v>1225</v>
      </c>
      <c r="N273" s="34" t="s">
        <v>499</v>
      </c>
      <c r="O273" s="34" t="s">
        <v>1274</v>
      </c>
      <c r="P273" s="34" t="s">
        <v>1775</v>
      </c>
      <c r="Q273" s="34" t="s">
        <v>102</v>
      </c>
      <c r="R273" s="38"/>
      <c r="S273" s="34" t="s">
        <v>1776</v>
      </c>
      <c r="T273" s="37">
        <v>6715729</v>
      </c>
      <c r="U273" s="35">
        <v>47</v>
      </c>
      <c r="V273" s="37">
        <v>6715729</v>
      </c>
      <c r="W273" s="34" t="s">
        <v>1777</v>
      </c>
      <c r="X273" s="35">
        <v>10329652</v>
      </c>
    </row>
    <row r="274" spans="1:24" ht="15.75" hidden="1" customHeight="1" x14ac:dyDescent="0.25">
      <c r="A274" s="34" t="s">
        <v>1220</v>
      </c>
      <c r="B274" s="34" t="s">
        <v>1451</v>
      </c>
      <c r="C274" s="34" t="s">
        <v>1222</v>
      </c>
      <c r="D274" s="35">
        <v>6448109</v>
      </c>
      <c r="E274" s="34" t="s">
        <v>1223</v>
      </c>
      <c r="F274" s="34" t="s">
        <v>100</v>
      </c>
      <c r="G274" s="34" t="s">
        <v>1224</v>
      </c>
      <c r="H274" s="36">
        <v>43900</v>
      </c>
      <c r="I274" s="36">
        <v>43930</v>
      </c>
      <c r="J274" s="36">
        <v>43917</v>
      </c>
      <c r="K274" s="36">
        <v>43928</v>
      </c>
      <c r="L274" s="34" t="s">
        <v>1220</v>
      </c>
      <c r="M274" s="34" t="s">
        <v>1225</v>
      </c>
      <c r="N274" s="34" t="s">
        <v>499</v>
      </c>
      <c r="O274" s="34" t="s">
        <v>1274</v>
      </c>
      <c r="P274" s="34" t="s">
        <v>1778</v>
      </c>
      <c r="Q274" s="34" t="s">
        <v>1360</v>
      </c>
      <c r="R274" s="34" t="s">
        <v>1228</v>
      </c>
      <c r="S274" s="34" t="s">
        <v>1779</v>
      </c>
      <c r="T274" s="37">
        <v>1692268</v>
      </c>
      <c r="U274" s="35">
        <v>47</v>
      </c>
      <c r="V274" s="37">
        <v>1692268</v>
      </c>
      <c r="W274" s="34" t="s">
        <v>1780</v>
      </c>
      <c r="X274" s="35">
        <v>10331489</v>
      </c>
    </row>
    <row r="275" spans="1:24" ht="15.75" hidden="1" customHeight="1" x14ac:dyDescent="0.25">
      <c r="A275" s="34" t="s">
        <v>1220</v>
      </c>
      <c r="B275" s="34" t="s">
        <v>1451</v>
      </c>
      <c r="C275" s="34" t="s">
        <v>1222</v>
      </c>
      <c r="D275" s="35">
        <v>6448146</v>
      </c>
      <c r="E275" s="34" t="s">
        <v>1223</v>
      </c>
      <c r="F275" s="34" t="s">
        <v>100</v>
      </c>
      <c r="G275" s="34" t="s">
        <v>1224</v>
      </c>
      <c r="H275" s="36">
        <v>43900</v>
      </c>
      <c r="I275" s="36">
        <v>43930</v>
      </c>
      <c r="J275" s="36">
        <v>43915</v>
      </c>
      <c r="K275" s="36">
        <v>43928</v>
      </c>
      <c r="L275" s="34" t="s">
        <v>1220</v>
      </c>
      <c r="M275" s="34" t="s">
        <v>1225</v>
      </c>
      <c r="N275" s="34" t="s">
        <v>499</v>
      </c>
      <c r="O275" s="34" t="s">
        <v>1274</v>
      </c>
      <c r="P275" s="34" t="s">
        <v>1781</v>
      </c>
      <c r="Q275" s="34" t="s">
        <v>102</v>
      </c>
      <c r="R275" s="34" t="s">
        <v>1228</v>
      </c>
      <c r="S275" s="34" t="s">
        <v>1782</v>
      </c>
      <c r="T275" s="37">
        <v>240906</v>
      </c>
      <c r="U275" s="35">
        <v>47</v>
      </c>
      <c r="V275" s="37">
        <v>240906</v>
      </c>
      <c r="W275" s="34" t="s">
        <v>1783</v>
      </c>
      <c r="X275" s="35">
        <v>10331999</v>
      </c>
    </row>
    <row r="276" spans="1:24" ht="15.75" hidden="1" customHeight="1" x14ac:dyDescent="0.25">
      <c r="A276" s="34" t="s">
        <v>1220</v>
      </c>
      <c r="B276" s="34" t="s">
        <v>1451</v>
      </c>
      <c r="C276" s="34" t="s">
        <v>1222</v>
      </c>
      <c r="D276" s="35">
        <v>6449404</v>
      </c>
      <c r="E276" s="34" t="s">
        <v>1223</v>
      </c>
      <c r="F276" s="34" t="s">
        <v>100</v>
      </c>
      <c r="G276" s="34" t="s">
        <v>1224</v>
      </c>
      <c r="H276" s="36">
        <v>43901</v>
      </c>
      <c r="I276" s="36">
        <v>43931</v>
      </c>
      <c r="J276" s="36">
        <v>43917</v>
      </c>
      <c r="K276" s="36">
        <v>43928</v>
      </c>
      <c r="L276" s="34" t="s">
        <v>1220</v>
      </c>
      <c r="M276" s="34" t="s">
        <v>1225</v>
      </c>
      <c r="N276" s="34" t="s">
        <v>499</v>
      </c>
      <c r="O276" s="34" t="s">
        <v>1274</v>
      </c>
      <c r="P276" s="34" t="s">
        <v>1784</v>
      </c>
      <c r="Q276" s="34" t="s">
        <v>1360</v>
      </c>
      <c r="R276" s="34" t="s">
        <v>1228</v>
      </c>
      <c r="S276" s="34" t="s">
        <v>1785</v>
      </c>
      <c r="T276" s="37">
        <v>3551631</v>
      </c>
      <c r="U276" s="35">
        <v>47</v>
      </c>
      <c r="V276" s="37">
        <v>3551631</v>
      </c>
      <c r="W276" s="34" t="s">
        <v>1785</v>
      </c>
      <c r="X276" s="35">
        <v>10312179</v>
      </c>
    </row>
    <row r="277" spans="1:24" ht="15.75" hidden="1" customHeight="1" x14ac:dyDescent="0.25">
      <c r="A277" s="34" t="s">
        <v>1220</v>
      </c>
      <c r="B277" s="34" t="s">
        <v>1451</v>
      </c>
      <c r="C277" s="34" t="s">
        <v>1222</v>
      </c>
      <c r="D277" s="35">
        <v>6450304</v>
      </c>
      <c r="E277" s="34" t="s">
        <v>1223</v>
      </c>
      <c r="F277" s="34" t="s">
        <v>100</v>
      </c>
      <c r="G277" s="34" t="s">
        <v>1224</v>
      </c>
      <c r="H277" s="36">
        <v>43902</v>
      </c>
      <c r="I277" s="36">
        <v>43932</v>
      </c>
      <c r="J277" s="36">
        <v>43906</v>
      </c>
      <c r="K277" s="36">
        <v>43928</v>
      </c>
      <c r="L277" s="34" t="s">
        <v>1220</v>
      </c>
      <c r="M277" s="34" t="s">
        <v>1225</v>
      </c>
      <c r="N277" s="34" t="s">
        <v>499</v>
      </c>
      <c r="O277" s="34" t="s">
        <v>1274</v>
      </c>
      <c r="P277" s="34" t="s">
        <v>1494</v>
      </c>
      <c r="Q277" s="34" t="s">
        <v>102</v>
      </c>
      <c r="R277" s="34" t="s">
        <v>1228</v>
      </c>
      <c r="S277" s="34" t="s">
        <v>1417</v>
      </c>
      <c r="T277" s="37">
        <v>200208</v>
      </c>
      <c r="U277" s="35">
        <v>47</v>
      </c>
      <c r="V277" s="37">
        <v>200208</v>
      </c>
      <c r="W277" s="34" t="s">
        <v>1496</v>
      </c>
      <c r="X277" s="35">
        <v>10243232</v>
      </c>
    </row>
    <row r="278" spans="1:24" ht="15.75" hidden="1" customHeight="1" x14ac:dyDescent="0.25">
      <c r="A278" s="34" t="s">
        <v>1220</v>
      </c>
      <c r="B278" s="34" t="s">
        <v>1451</v>
      </c>
      <c r="C278" s="34" t="s">
        <v>1222</v>
      </c>
      <c r="D278" s="35">
        <v>6450795</v>
      </c>
      <c r="E278" s="34" t="s">
        <v>1223</v>
      </c>
      <c r="F278" s="34" t="s">
        <v>100</v>
      </c>
      <c r="G278" s="34" t="s">
        <v>1224</v>
      </c>
      <c r="H278" s="36">
        <v>43902</v>
      </c>
      <c r="I278" s="36">
        <v>43932</v>
      </c>
      <c r="J278" s="36">
        <v>43917</v>
      </c>
      <c r="K278" s="36">
        <v>43928</v>
      </c>
      <c r="L278" s="34" t="s">
        <v>1220</v>
      </c>
      <c r="M278" s="34" t="s">
        <v>1225</v>
      </c>
      <c r="N278" s="34" t="s">
        <v>499</v>
      </c>
      <c r="O278" s="34" t="s">
        <v>1274</v>
      </c>
      <c r="P278" s="34" t="s">
        <v>1341</v>
      </c>
      <c r="Q278" s="34" t="s">
        <v>102</v>
      </c>
      <c r="R278" s="34" t="s">
        <v>1228</v>
      </c>
      <c r="S278" s="34" t="s">
        <v>1342</v>
      </c>
      <c r="T278" s="37">
        <v>60709506</v>
      </c>
      <c r="U278" s="35">
        <v>47</v>
      </c>
      <c r="V278" s="37">
        <v>60709506</v>
      </c>
      <c r="W278" s="34" t="s">
        <v>1343</v>
      </c>
      <c r="X278" s="35">
        <v>10126221</v>
      </c>
    </row>
    <row r="279" spans="1:24" ht="15.75" hidden="1" customHeight="1" x14ac:dyDescent="0.25">
      <c r="A279" s="34" t="s">
        <v>1220</v>
      </c>
      <c r="B279" s="34" t="s">
        <v>1451</v>
      </c>
      <c r="C279" s="34" t="s">
        <v>1222</v>
      </c>
      <c r="D279" s="35">
        <v>6450937</v>
      </c>
      <c r="E279" s="34" t="s">
        <v>1223</v>
      </c>
      <c r="F279" s="34" t="s">
        <v>100</v>
      </c>
      <c r="G279" s="34" t="s">
        <v>1224</v>
      </c>
      <c r="H279" s="36">
        <v>43902</v>
      </c>
      <c r="I279" s="36">
        <v>43932</v>
      </c>
      <c r="J279" s="36">
        <v>43917</v>
      </c>
      <c r="K279" s="36">
        <v>43928</v>
      </c>
      <c r="L279" s="34" t="s">
        <v>1220</v>
      </c>
      <c r="M279" s="34" t="s">
        <v>1225</v>
      </c>
      <c r="N279" s="34" t="s">
        <v>499</v>
      </c>
      <c r="O279" s="34" t="s">
        <v>1274</v>
      </c>
      <c r="P279" s="34" t="s">
        <v>1786</v>
      </c>
      <c r="Q279" s="34" t="s">
        <v>1360</v>
      </c>
      <c r="R279" s="38"/>
      <c r="S279" s="34" t="s">
        <v>1787</v>
      </c>
      <c r="T279" s="37">
        <v>32756158</v>
      </c>
      <c r="U279" s="35">
        <v>47</v>
      </c>
      <c r="V279" s="37">
        <v>32756158</v>
      </c>
      <c r="W279" s="34" t="s">
        <v>1787</v>
      </c>
      <c r="X279" s="35">
        <v>10168544</v>
      </c>
    </row>
    <row r="280" spans="1:24" ht="15.75" hidden="1" customHeight="1" x14ac:dyDescent="0.25">
      <c r="A280" s="34" t="s">
        <v>1220</v>
      </c>
      <c r="B280" s="34" t="s">
        <v>1451</v>
      </c>
      <c r="C280" s="34" t="s">
        <v>1222</v>
      </c>
      <c r="D280" s="35">
        <v>6451617</v>
      </c>
      <c r="E280" s="34" t="s">
        <v>1223</v>
      </c>
      <c r="F280" s="34" t="s">
        <v>100</v>
      </c>
      <c r="G280" s="34" t="s">
        <v>1224</v>
      </c>
      <c r="H280" s="36">
        <v>43902</v>
      </c>
      <c r="I280" s="36">
        <v>43932</v>
      </c>
      <c r="J280" s="36">
        <v>43927</v>
      </c>
      <c r="K280" s="36">
        <v>43952</v>
      </c>
      <c r="L280" s="34" t="s">
        <v>1220</v>
      </c>
      <c r="M280" s="34" t="s">
        <v>1225</v>
      </c>
      <c r="N280" s="34" t="s">
        <v>499</v>
      </c>
      <c r="O280" s="34" t="s">
        <v>1274</v>
      </c>
      <c r="P280" s="34" t="s">
        <v>1788</v>
      </c>
      <c r="Q280" s="34" t="s">
        <v>102</v>
      </c>
      <c r="R280" s="34" t="s">
        <v>1228</v>
      </c>
      <c r="S280" s="34" t="s">
        <v>1789</v>
      </c>
      <c r="T280" s="37">
        <v>32092264</v>
      </c>
      <c r="U280" s="35">
        <v>23</v>
      </c>
      <c r="V280" s="37">
        <v>32092264</v>
      </c>
      <c r="W280" s="34" t="s">
        <v>1789</v>
      </c>
      <c r="X280" s="35">
        <v>10328173</v>
      </c>
    </row>
    <row r="281" spans="1:24" ht="15.75" hidden="1" customHeight="1" x14ac:dyDescent="0.25">
      <c r="A281" s="34" t="s">
        <v>1220</v>
      </c>
      <c r="B281" s="34" t="s">
        <v>1451</v>
      </c>
      <c r="C281" s="34" t="s">
        <v>1222</v>
      </c>
      <c r="D281" s="35">
        <v>6452705</v>
      </c>
      <c r="E281" s="34" t="s">
        <v>1223</v>
      </c>
      <c r="F281" s="34" t="s">
        <v>100</v>
      </c>
      <c r="G281" s="34" t="s">
        <v>1224</v>
      </c>
      <c r="H281" s="36">
        <v>43903</v>
      </c>
      <c r="I281" s="36">
        <v>43933</v>
      </c>
      <c r="J281" s="36">
        <v>43917</v>
      </c>
      <c r="K281" s="36">
        <v>43928</v>
      </c>
      <c r="L281" s="34" t="s">
        <v>1220</v>
      </c>
      <c r="M281" s="34" t="s">
        <v>1225</v>
      </c>
      <c r="N281" s="34" t="s">
        <v>499</v>
      </c>
      <c r="O281" s="34" t="s">
        <v>1274</v>
      </c>
      <c r="P281" s="34" t="s">
        <v>1790</v>
      </c>
      <c r="Q281" s="34" t="s">
        <v>102</v>
      </c>
      <c r="R281" s="38"/>
      <c r="S281" s="34" t="s">
        <v>1791</v>
      </c>
      <c r="T281" s="37">
        <v>5865067</v>
      </c>
      <c r="U281" s="35">
        <v>47</v>
      </c>
      <c r="V281" s="37">
        <v>5865067</v>
      </c>
      <c r="W281" s="34" t="s">
        <v>1791</v>
      </c>
      <c r="X281" s="35">
        <v>10332072</v>
      </c>
    </row>
    <row r="282" spans="1:24" ht="15.75" hidden="1" customHeight="1" x14ac:dyDescent="0.25">
      <c r="A282" s="34" t="s">
        <v>1220</v>
      </c>
      <c r="B282" s="34" t="s">
        <v>1451</v>
      </c>
      <c r="C282" s="34" t="s">
        <v>1222</v>
      </c>
      <c r="D282" s="35">
        <v>6452846</v>
      </c>
      <c r="E282" s="34" t="s">
        <v>1223</v>
      </c>
      <c r="F282" s="34" t="s">
        <v>100</v>
      </c>
      <c r="G282" s="34" t="s">
        <v>1224</v>
      </c>
      <c r="H282" s="36">
        <v>43903</v>
      </c>
      <c r="I282" s="36">
        <v>43933</v>
      </c>
      <c r="J282" s="36">
        <v>43920</v>
      </c>
      <c r="K282" s="36">
        <v>43928</v>
      </c>
      <c r="L282" s="34" t="s">
        <v>1220</v>
      </c>
      <c r="M282" s="34" t="s">
        <v>1225</v>
      </c>
      <c r="N282" s="34" t="s">
        <v>499</v>
      </c>
      <c r="O282" s="34" t="s">
        <v>1274</v>
      </c>
      <c r="P282" s="34" t="s">
        <v>1792</v>
      </c>
      <c r="Q282" s="34" t="s">
        <v>1360</v>
      </c>
      <c r="R282" s="38"/>
      <c r="S282" s="34" t="s">
        <v>1793</v>
      </c>
      <c r="T282" s="37">
        <v>3129681</v>
      </c>
      <c r="U282" s="35">
        <v>47</v>
      </c>
      <c r="V282" s="37">
        <v>3129681</v>
      </c>
      <c r="W282" s="34" t="s">
        <v>1794</v>
      </c>
      <c r="X282" s="35">
        <v>10006059</v>
      </c>
    </row>
    <row r="283" spans="1:24" ht="15.75" hidden="1" customHeight="1" x14ac:dyDescent="0.25">
      <c r="A283" s="34" t="s">
        <v>1220</v>
      </c>
      <c r="B283" s="34" t="s">
        <v>1451</v>
      </c>
      <c r="C283" s="34" t="s">
        <v>1222</v>
      </c>
      <c r="D283" s="35">
        <v>6453268</v>
      </c>
      <c r="E283" s="34" t="s">
        <v>1223</v>
      </c>
      <c r="F283" s="34" t="s">
        <v>100</v>
      </c>
      <c r="G283" s="34" t="s">
        <v>1224</v>
      </c>
      <c r="H283" s="36">
        <v>43905</v>
      </c>
      <c r="I283" s="36">
        <v>43935</v>
      </c>
      <c r="J283" s="36">
        <v>43917</v>
      </c>
      <c r="K283" s="36">
        <v>43928</v>
      </c>
      <c r="L283" s="34" t="s">
        <v>1220</v>
      </c>
      <c r="M283" s="34" t="s">
        <v>1225</v>
      </c>
      <c r="N283" s="34" t="s">
        <v>499</v>
      </c>
      <c r="O283" s="34" t="s">
        <v>1274</v>
      </c>
      <c r="P283" s="34" t="s">
        <v>1795</v>
      </c>
      <c r="Q283" s="34" t="s">
        <v>1360</v>
      </c>
      <c r="R283" s="38"/>
      <c r="S283" s="34" t="s">
        <v>1796</v>
      </c>
      <c r="T283" s="37">
        <v>1832460</v>
      </c>
      <c r="U283" s="35">
        <v>47</v>
      </c>
      <c r="V283" s="37">
        <v>1832460</v>
      </c>
      <c r="W283" s="34" t="s">
        <v>1797</v>
      </c>
      <c r="X283" s="35">
        <v>10333246</v>
      </c>
    </row>
    <row r="284" spans="1:24" ht="15.75" hidden="1" customHeight="1" x14ac:dyDescent="0.25">
      <c r="A284" s="34" t="s">
        <v>1220</v>
      </c>
      <c r="B284" s="34" t="s">
        <v>1451</v>
      </c>
      <c r="C284" s="34" t="s">
        <v>1222</v>
      </c>
      <c r="D284" s="35">
        <v>6454131</v>
      </c>
      <c r="E284" s="34" t="s">
        <v>1223</v>
      </c>
      <c r="F284" s="34" t="s">
        <v>100</v>
      </c>
      <c r="G284" s="34" t="s">
        <v>1224</v>
      </c>
      <c r="H284" s="36">
        <v>43906</v>
      </c>
      <c r="I284" s="36">
        <v>43936</v>
      </c>
      <c r="J284" s="36">
        <v>43920</v>
      </c>
      <c r="K284" s="36">
        <v>43928</v>
      </c>
      <c r="L284" s="34" t="s">
        <v>1220</v>
      </c>
      <c r="M284" s="34" t="s">
        <v>1225</v>
      </c>
      <c r="N284" s="34" t="s">
        <v>499</v>
      </c>
      <c r="O284" s="34" t="s">
        <v>1274</v>
      </c>
      <c r="P284" s="34" t="s">
        <v>1798</v>
      </c>
      <c r="Q284" s="34" t="s">
        <v>1360</v>
      </c>
      <c r="R284" s="34" t="s">
        <v>1228</v>
      </c>
      <c r="S284" s="34" t="s">
        <v>1799</v>
      </c>
      <c r="T284" s="37">
        <v>1803735</v>
      </c>
      <c r="U284" s="35">
        <v>47</v>
      </c>
      <c r="V284" s="37">
        <v>1803735</v>
      </c>
      <c r="W284" s="34" t="s">
        <v>1799</v>
      </c>
      <c r="X284" s="35">
        <v>10333516</v>
      </c>
    </row>
    <row r="285" spans="1:24" ht="15.75" hidden="1" customHeight="1" x14ac:dyDescent="0.25">
      <c r="A285" s="34" t="s">
        <v>1220</v>
      </c>
      <c r="B285" s="34" t="s">
        <v>1451</v>
      </c>
      <c r="C285" s="34" t="s">
        <v>1222</v>
      </c>
      <c r="D285" s="35">
        <v>6454724</v>
      </c>
      <c r="E285" s="34" t="s">
        <v>1223</v>
      </c>
      <c r="F285" s="34" t="s">
        <v>100</v>
      </c>
      <c r="G285" s="34" t="s">
        <v>1224</v>
      </c>
      <c r="H285" s="36">
        <v>43906</v>
      </c>
      <c r="I285" s="36">
        <v>43936</v>
      </c>
      <c r="J285" s="36">
        <v>43920</v>
      </c>
      <c r="K285" s="36">
        <v>43928</v>
      </c>
      <c r="L285" s="34" t="s">
        <v>1220</v>
      </c>
      <c r="M285" s="34" t="s">
        <v>1225</v>
      </c>
      <c r="N285" s="34" t="s">
        <v>499</v>
      </c>
      <c r="O285" s="34" t="s">
        <v>1274</v>
      </c>
      <c r="P285" s="34" t="s">
        <v>1402</v>
      </c>
      <c r="Q285" s="34" t="s">
        <v>1360</v>
      </c>
      <c r="R285" s="38"/>
      <c r="S285" s="34" t="s">
        <v>1403</v>
      </c>
      <c r="T285" s="37">
        <v>9452060</v>
      </c>
      <c r="U285" s="35">
        <v>47</v>
      </c>
      <c r="V285" s="37">
        <v>9452060</v>
      </c>
      <c r="W285" s="34" t="s">
        <v>1403</v>
      </c>
      <c r="X285" s="35">
        <v>10250190</v>
      </c>
    </row>
    <row r="286" spans="1:24" ht="15.75" hidden="1" customHeight="1" x14ac:dyDescent="0.25">
      <c r="A286" s="34" t="s">
        <v>1220</v>
      </c>
      <c r="B286" s="34" t="s">
        <v>1451</v>
      </c>
      <c r="C286" s="34" t="s">
        <v>1222</v>
      </c>
      <c r="D286" s="35">
        <v>6454906</v>
      </c>
      <c r="E286" s="34" t="s">
        <v>1223</v>
      </c>
      <c r="F286" s="34" t="s">
        <v>100</v>
      </c>
      <c r="G286" s="34" t="s">
        <v>1224</v>
      </c>
      <c r="H286" s="36">
        <v>43907</v>
      </c>
      <c r="I286" s="36">
        <v>43937</v>
      </c>
      <c r="J286" s="36">
        <v>43917</v>
      </c>
      <c r="K286" s="36">
        <v>43928</v>
      </c>
      <c r="L286" s="34" t="s">
        <v>1220</v>
      </c>
      <c r="M286" s="34" t="s">
        <v>1225</v>
      </c>
      <c r="N286" s="34" t="s">
        <v>499</v>
      </c>
      <c r="O286" s="34" t="s">
        <v>1274</v>
      </c>
      <c r="P286" s="34" t="s">
        <v>1384</v>
      </c>
      <c r="Q286" s="34" t="s">
        <v>102</v>
      </c>
      <c r="R286" s="38"/>
      <c r="S286" s="34" t="s">
        <v>1385</v>
      </c>
      <c r="T286" s="37">
        <v>6396966</v>
      </c>
      <c r="U286" s="35">
        <v>47</v>
      </c>
      <c r="V286" s="37">
        <v>6396966</v>
      </c>
      <c r="W286" s="34" t="s">
        <v>1386</v>
      </c>
      <c r="X286" s="35">
        <v>10308607</v>
      </c>
    </row>
    <row r="287" spans="1:24" ht="15.75" hidden="1" customHeight="1" x14ac:dyDescent="0.25">
      <c r="A287" s="34" t="s">
        <v>1220</v>
      </c>
      <c r="B287" s="34" t="s">
        <v>1451</v>
      </c>
      <c r="C287" s="34" t="s">
        <v>1222</v>
      </c>
      <c r="D287" s="35">
        <v>6455184</v>
      </c>
      <c r="E287" s="34" t="s">
        <v>1223</v>
      </c>
      <c r="F287" s="34" t="s">
        <v>100</v>
      </c>
      <c r="G287" s="34" t="s">
        <v>1224</v>
      </c>
      <c r="H287" s="36">
        <v>43907</v>
      </c>
      <c r="I287" s="36">
        <v>43937</v>
      </c>
      <c r="J287" s="36">
        <v>43920</v>
      </c>
      <c r="K287" s="36">
        <v>43928</v>
      </c>
      <c r="L287" s="34" t="s">
        <v>1220</v>
      </c>
      <c r="M287" s="34" t="s">
        <v>1225</v>
      </c>
      <c r="N287" s="34" t="s">
        <v>499</v>
      </c>
      <c r="O287" s="34" t="s">
        <v>1274</v>
      </c>
      <c r="P287" s="34" t="s">
        <v>1800</v>
      </c>
      <c r="Q287" s="34" t="s">
        <v>102</v>
      </c>
      <c r="R287" s="38"/>
      <c r="S287" s="34" t="s">
        <v>1801</v>
      </c>
      <c r="T287" s="37">
        <v>44490891</v>
      </c>
      <c r="U287" s="35">
        <v>47</v>
      </c>
      <c r="V287" s="37">
        <v>44490891</v>
      </c>
      <c r="W287" s="34" t="s">
        <v>1801</v>
      </c>
      <c r="X287" s="35">
        <v>10140140</v>
      </c>
    </row>
    <row r="288" spans="1:24" ht="15.75" hidden="1" customHeight="1" x14ac:dyDescent="0.25">
      <c r="A288" s="34" t="s">
        <v>1220</v>
      </c>
      <c r="B288" s="34" t="s">
        <v>1451</v>
      </c>
      <c r="C288" s="34" t="s">
        <v>1222</v>
      </c>
      <c r="D288" s="35">
        <v>6456978</v>
      </c>
      <c r="E288" s="34" t="s">
        <v>1223</v>
      </c>
      <c r="F288" s="34" t="s">
        <v>100</v>
      </c>
      <c r="G288" s="34" t="s">
        <v>1224</v>
      </c>
      <c r="H288" s="36">
        <v>43908</v>
      </c>
      <c r="I288" s="36">
        <v>43938</v>
      </c>
      <c r="J288" s="36">
        <v>43917</v>
      </c>
      <c r="K288" s="36">
        <v>43928</v>
      </c>
      <c r="L288" s="34" t="s">
        <v>1220</v>
      </c>
      <c r="M288" s="34" t="s">
        <v>1225</v>
      </c>
      <c r="N288" s="34" t="s">
        <v>499</v>
      </c>
      <c r="O288" s="34" t="s">
        <v>1274</v>
      </c>
      <c r="P288" s="34" t="s">
        <v>1395</v>
      </c>
      <c r="Q288" s="34" t="s">
        <v>102</v>
      </c>
      <c r="R288" s="38"/>
      <c r="S288" s="34" t="s">
        <v>1396</v>
      </c>
      <c r="T288" s="37">
        <v>7677955</v>
      </c>
      <c r="U288" s="35">
        <v>47</v>
      </c>
      <c r="V288" s="37">
        <v>7677955</v>
      </c>
      <c r="W288" s="34" t="s">
        <v>1397</v>
      </c>
      <c r="X288" s="35">
        <v>10304391</v>
      </c>
    </row>
    <row r="289" spans="1:24" ht="15.75" hidden="1" customHeight="1" x14ac:dyDescent="0.25">
      <c r="A289" s="34" t="s">
        <v>1220</v>
      </c>
      <c r="B289" s="34" t="s">
        <v>1451</v>
      </c>
      <c r="C289" s="34" t="s">
        <v>1222</v>
      </c>
      <c r="D289" s="35">
        <v>6457286</v>
      </c>
      <c r="E289" s="34" t="s">
        <v>1223</v>
      </c>
      <c r="F289" s="34" t="s">
        <v>100</v>
      </c>
      <c r="G289" s="34" t="s">
        <v>1224</v>
      </c>
      <c r="H289" s="36">
        <v>43908</v>
      </c>
      <c r="I289" s="36">
        <v>43938</v>
      </c>
      <c r="J289" s="36">
        <v>43917</v>
      </c>
      <c r="K289" s="36">
        <v>43928</v>
      </c>
      <c r="L289" s="34" t="s">
        <v>1220</v>
      </c>
      <c r="M289" s="34" t="s">
        <v>1225</v>
      </c>
      <c r="N289" s="34" t="s">
        <v>499</v>
      </c>
      <c r="O289" s="34" t="s">
        <v>1274</v>
      </c>
      <c r="P289" s="34" t="s">
        <v>1802</v>
      </c>
      <c r="Q289" s="34" t="s">
        <v>102</v>
      </c>
      <c r="R289" s="34" t="s">
        <v>1228</v>
      </c>
      <c r="S289" s="34" t="s">
        <v>1803</v>
      </c>
      <c r="T289" s="37">
        <v>26163650</v>
      </c>
      <c r="U289" s="35">
        <v>47</v>
      </c>
      <c r="V289" s="37">
        <v>26163650</v>
      </c>
      <c r="W289" s="34" t="s">
        <v>1804</v>
      </c>
      <c r="X289" s="35">
        <v>10328306</v>
      </c>
    </row>
    <row r="290" spans="1:24" ht="15.75" hidden="1" customHeight="1" x14ac:dyDescent="0.25">
      <c r="A290" s="34" t="s">
        <v>1220</v>
      </c>
      <c r="B290" s="34" t="s">
        <v>1451</v>
      </c>
      <c r="C290" s="34" t="s">
        <v>1222</v>
      </c>
      <c r="D290" s="35">
        <v>6457287</v>
      </c>
      <c r="E290" s="34" t="s">
        <v>1223</v>
      </c>
      <c r="F290" s="34" t="s">
        <v>100</v>
      </c>
      <c r="G290" s="34" t="s">
        <v>1224</v>
      </c>
      <c r="H290" s="36">
        <v>43908</v>
      </c>
      <c r="I290" s="36">
        <v>43938</v>
      </c>
      <c r="J290" s="36">
        <v>43914</v>
      </c>
      <c r="K290" s="36">
        <v>43928</v>
      </c>
      <c r="L290" s="34" t="s">
        <v>1220</v>
      </c>
      <c r="M290" s="34" t="s">
        <v>1225</v>
      </c>
      <c r="N290" s="34" t="s">
        <v>499</v>
      </c>
      <c r="O290" s="34" t="s">
        <v>1274</v>
      </c>
      <c r="P290" s="34" t="s">
        <v>1802</v>
      </c>
      <c r="Q290" s="34" t="s">
        <v>102</v>
      </c>
      <c r="R290" s="34" t="s">
        <v>1228</v>
      </c>
      <c r="S290" s="34" t="s">
        <v>1803</v>
      </c>
      <c r="T290" s="37">
        <v>20838</v>
      </c>
      <c r="U290" s="35">
        <v>47</v>
      </c>
      <c r="V290" s="37">
        <v>20838</v>
      </c>
      <c r="W290" s="34" t="s">
        <v>1804</v>
      </c>
      <c r="X290" s="35">
        <v>10328306</v>
      </c>
    </row>
    <row r="291" spans="1:24" ht="15.75" hidden="1" customHeight="1" x14ac:dyDescent="0.25">
      <c r="A291" s="34" t="s">
        <v>1220</v>
      </c>
      <c r="B291" s="34" t="s">
        <v>1451</v>
      </c>
      <c r="C291" s="34" t="s">
        <v>1222</v>
      </c>
      <c r="D291" s="35">
        <v>6458107</v>
      </c>
      <c r="E291" s="34" t="s">
        <v>1223</v>
      </c>
      <c r="F291" s="34" t="s">
        <v>100</v>
      </c>
      <c r="G291" s="34" t="s">
        <v>1224</v>
      </c>
      <c r="H291" s="36">
        <v>43909</v>
      </c>
      <c r="I291" s="36">
        <v>43939</v>
      </c>
      <c r="J291" s="36">
        <v>43920</v>
      </c>
      <c r="K291" s="36">
        <v>43928</v>
      </c>
      <c r="L291" s="34" t="s">
        <v>1220</v>
      </c>
      <c r="M291" s="34" t="s">
        <v>1225</v>
      </c>
      <c r="N291" s="34" t="s">
        <v>499</v>
      </c>
      <c r="O291" s="34" t="s">
        <v>1274</v>
      </c>
      <c r="P291" s="34" t="s">
        <v>1805</v>
      </c>
      <c r="Q291" s="34" t="s">
        <v>102</v>
      </c>
      <c r="R291" s="34" t="s">
        <v>1228</v>
      </c>
      <c r="S291" s="34" t="s">
        <v>1806</v>
      </c>
      <c r="T291" s="37">
        <v>32149078</v>
      </c>
      <c r="U291" s="35">
        <v>47</v>
      </c>
      <c r="V291" s="37">
        <v>32149078</v>
      </c>
      <c r="W291" s="34" t="s">
        <v>1806</v>
      </c>
      <c r="X291" s="35">
        <v>10332058</v>
      </c>
    </row>
    <row r="292" spans="1:24" ht="15.75" hidden="1" customHeight="1" x14ac:dyDescent="0.25">
      <c r="A292" s="34" t="s">
        <v>1220</v>
      </c>
      <c r="B292" s="34" t="s">
        <v>1451</v>
      </c>
      <c r="C292" s="34" t="s">
        <v>1222</v>
      </c>
      <c r="D292" s="35">
        <v>6458112</v>
      </c>
      <c r="E292" s="34" t="s">
        <v>1223</v>
      </c>
      <c r="F292" s="34" t="s">
        <v>100</v>
      </c>
      <c r="G292" s="34" t="s">
        <v>1224</v>
      </c>
      <c r="H292" s="36">
        <v>43909</v>
      </c>
      <c r="I292" s="36">
        <v>43939</v>
      </c>
      <c r="J292" s="36">
        <v>43917</v>
      </c>
      <c r="K292" s="36">
        <v>43928</v>
      </c>
      <c r="L292" s="34" t="s">
        <v>1220</v>
      </c>
      <c r="M292" s="34" t="s">
        <v>1225</v>
      </c>
      <c r="N292" s="34" t="s">
        <v>499</v>
      </c>
      <c r="O292" s="34" t="s">
        <v>1274</v>
      </c>
      <c r="P292" s="34" t="s">
        <v>1805</v>
      </c>
      <c r="Q292" s="34" t="s">
        <v>102</v>
      </c>
      <c r="R292" s="34" t="s">
        <v>1228</v>
      </c>
      <c r="S292" s="34" t="s">
        <v>1806</v>
      </c>
      <c r="T292" s="37">
        <v>349914</v>
      </c>
      <c r="U292" s="35">
        <v>47</v>
      </c>
      <c r="V292" s="37">
        <v>349914</v>
      </c>
      <c r="W292" s="34" t="s">
        <v>1806</v>
      </c>
      <c r="X292" s="35">
        <v>10332058</v>
      </c>
    </row>
    <row r="293" spans="1:24" ht="15.75" hidden="1" customHeight="1" x14ac:dyDescent="0.25">
      <c r="A293" s="34" t="s">
        <v>1220</v>
      </c>
      <c r="B293" s="34" t="s">
        <v>1451</v>
      </c>
      <c r="C293" s="34" t="s">
        <v>1222</v>
      </c>
      <c r="D293" s="35">
        <v>6459584</v>
      </c>
      <c r="E293" s="34" t="s">
        <v>1223</v>
      </c>
      <c r="F293" s="34" t="s">
        <v>100</v>
      </c>
      <c r="G293" s="34" t="s">
        <v>1224</v>
      </c>
      <c r="H293" s="36">
        <v>43913</v>
      </c>
      <c r="I293" s="36">
        <v>43943</v>
      </c>
      <c r="J293" s="36">
        <v>43917</v>
      </c>
      <c r="K293" s="36">
        <v>43928</v>
      </c>
      <c r="L293" s="34" t="s">
        <v>1220</v>
      </c>
      <c r="M293" s="34" t="s">
        <v>1225</v>
      </c>
      <c r="N293" s="34" t="s">
        <v>499</v>
      </c>
      <c r="O293" s="34" t="s">
        <v>1274</v>
      </c>
      <c r="P293" s="34" t="s">
        <v>1792</v>
      </c>
      <c r="Q293" s="34" t="s">
        <v>102</v>
      </c>
      <c r="R293" s="38"/>
      <c r="S293" s="34" t="s">
        <v>1793</v>
      </c>
      <c r="T293" s="37">
        <v>20838</v>
      </c>
      <c r="U293" s="35">
        <v>47</v>
      </c>
      <c r="V293" s="37">
        <v>20838</v>
      </c>
      <c r="W293" s="34" t="s">
        <v>1794</v>
      </c>
      <c r="X293" s="35">
        <v>10006059</v>
      </c>
    </row>
    <row r="294" spans="1:24" ht="15.75" hidden="1" customHeight="1" x14ac:dyDescent="0.25">
      <c r="A294" s="34" t="s">
        <v>1220</v>
      </c>
      <c r="B294" s="34" t="s">
        <v>1451</v>
      </c>
      <c r="C294" s="34" t="s">
        <v>1222</v>
      </c>
      <c r="D294" s="35">
        <v>6460739</v>
      </c>
      <c r="E294" s="34" t="s">
        <v>1223</v>
      </c>
      <c r="F294" s="34" t="s">
        <v>100</v>
      </c>
      <c r="G294" s="34" t="s">
        <v>1224</v>
      </c>
      <c r="H294" s="36">
        <v>43915</v>
      </c>
      <c r="I294" s="36">
        <v>43945</v>
      </c>
      <c r="J294" s="36">
        <v>43922</v>
      </c>
      <c r="K294" s="36">
        <v>43952</v>
      </c>
      <c r="L294" s="34" t="s">
        <v>1220</v>
      </c>
      <c r="M294" s="34" t="s">
        <v>1225</v>
      </c>
      <c r="N294" s="34" t="s">
        <v>499</v>
      </c>
      <c r="O294" s="34" t="s">
        <v>1274</v>
      </c>
      <c r="P294" s="34" t="s">
        <v>1807</v>
      </c>
      <c r="Q294" s="34" t="s">
        <v>102</v>
      </c>
      <c r="R294" s="34" t="s">
        <v>1228</v>
      </c>
      <c r="S294" s="34" t="s">
        <v>1808</v>
      </c>
      <c r="T294" s="37">
        <v>5760530</v>
      </c>
      <c r="U294" s="35">
        <v>23</v>
      </c>
      <c r="V294" s="37">
        <v>5760530</v>
      </c>
      <c r="W294" s="34" t="s">
        <v>1808</v>
      </c>
      <c r="X294" s="35">
        <v>10328171</v>
      </c>
    </row>
    <row r="295" spans="1:24" ht="15.75" hidden="1" customHeight="1" x14ac:dyDescent="0.25">
      <c r="A295" s="34" t="s">
        <v>1220</v>
      </c>
      <c r="B295" s="34" t="s">
        <v>1451</v>
      </c>
      <c r="C295" s="34" t="s">
        <v>1222</v>
      </c>
      <c r="D295" s="35">
        <v>6460842</v>
      </c>
      <c r="E295" s="34" t="s">
        <v>1223</v>
      </c>
      <c r="F295" s="34" t="s">
        <v>100</v>
      </c>
      <c r="G295" s="34" t="s">
        <v>1224</v>
      </c>
      <c r="H295" s="36">
        <v>43915</v>
      </c>
      <c r="I295" s="36">
        <v>43945</v>
      </c>
      <c r="J295" s="36">
        <v>43922</v>
      </c>
      <c r="K295" s="36">
        <v>43952</v>
      </c>
      <c r="L295" s="34" t="s">
        <v>1220</v>
      </c>
      <c r="M295" s="34" t="s">
        <v>1225</v>
      </c>
      <c r="N295" s="34" t="s">
        <v>499</v>
      </c>
      <c r="O295" s="34" t="s">
        <v>1274</v>
      </c>
      <c r="P295" s="34" t="s">
        <v>1809</v>
      </c>
      <c r="Q295" s="34" t="s">
        <v>102</v>
      </c>
      <c r="R295" s="34" t="s">
        <v>1228</v>
      </c>
      <c r="S295" s="34" t="s">
        <v>1659</v>
      </c>
      <c r="T295" s="37">
        <v>1396068</v>
      </c>
      <c r="U295" s="35">
        <v>23</v>
      </c>
      <c r="V295" s="37">
        <v>1396068</v>
      </c>
      <c r="W295" s="34" t="s">
        <v>1660</v>
      </c>
      <c r="X295" s="35">
        <v>10310053</v>
      </c>
    </row>
    <row r="296" spans="1:24" ht="15.75" hidden="1" customHeight="1" x14ac:dyDescent="0.25">
      <c r="A296" s="34" t="s">
        <v>1220</v>
      </c>
      <c r="B296" s="34" t="s">
        <v>1451</v>
      </c>
      <c r="C296" s="34" t="s">
        <v>1222</v>
      </c>
      <c r="D296" s="35">
        <v>6461444</v>
      </c>
      <c r="E296" s="34" t="s">
        <v>1223</v>
      </c>
      <c r="F296" s="34" t="s">
        <v>100</v>
      </c>
      <c r="G296" s="34" t="s">
        <v>1224</v>
      </c>
      <c r="H296" s="36">
        <v>43916</v>
      </c>
      <c r="I296" s="36">
        <v>43946</v>
      </c>
      <c r="J296" s="36">
        <v>43958</v>
      </c>
      <c r="K296" s="36"/>
      <c r="L296" s="34" t="s">
        <v>1220</v>
      </c>
      <c r="M296" s="34" t="s">
        <v>1225</v>
      </c>
      <c r="N296" s="34" t="s">
        <v>499</v>
      </c>
      <c r="O296" s="34" t="s">
        <v>1274</v>
      </c>
      <c r="P296" s="34" t="s">
        <v>1810</v>
      </c>
      <c r="Q296" s="34" t="s">
        <v>143</v>
      </c>
      <c r="R296" s="34" t="s">
        <v>1228</v>
      </c>
      <c r="S296" s="34" t="s">
        <v>1632</v>
      </c>
      <c r="T296" s="37">
        <v>3097696</v>
      </c>
      <c r="U296" s="35">
        <v>59</v>
      </c>
      <c r="V296" s="37">
        <v>2883196</v>
      </c>
      <c r="W296" s="34" t="s">
        <v>1811</v>
      </c>
      <c r="X296" s="35">
        <v>10334442</v>
      </c>
    </row>
    <row r="297" spans="1:24" ht="15.75" hidden="1" customHeight="1" x14ac:dyDescent="0.25">
      <c r="A297" s="34" t="s">
        <v>1220</v>
      </c>
      <c r="B297" s="34" t="s">
        <v>1451</v>
      </c>
      <c r="C297" s="34" t="s">
        <v>1222</v>
      </c>
      <c r="D297" s="35">
        <v>6461963</v>
      </c>
      <c r="E297" s="34" t="s">
        <v>1223</v>
      </c>
      <c r="F297" s="34" t="s">
        <v>100</v>
      </c>
      <c r="G297" s="34" t="s">
        <v>1224</v>
      </c>
      <c r="H297" s="36">
        <v>43918</v>
      </c>
      <c r="I297" s="36">
        <v>43948</v>
      </c>
      <c r="J297" s="36">
        <v>43924</v>
      </c>
      <c r="K297" s="36">
        <v>43952</v>
      </c>
      <c r="L297" s="34" t="s">
        <v>1220</v>
      </c>
      <c r="M297" s="34" t="s">
        <v>1225</v>
      </c>
      <c r="N297" s="34" t="s">
        <v>499</v>
      </c>
      <c r="O297" s="34" t="s">
        <v>1274</v>
      </c>
      <c r="P297" s="34" t="s">
        <v>1812</v>
      </c>
      <c r="Q297" s="34" t="s">
        <v>102</v>
      </c>
      <c r="R297" s="34" t="s">
        <v>1228</v>
      </c>
      <c r="S297" s="34" t="s">
        <v>1422</v>
      </c>
      <c r="T297" s="37">
        <v>7497412</v>
      </c>
      <c r="U297" s="35">
        <v>23</v>
      </c>
      <c r="V297" s="37">
        <v>7497412</v>
      </c>
      <c r="W297" s="34" t="s">
        <v>1813</v>
      </c>
      <c r="X297" s="35">
        <v>10334149</v>
      </c>
    </row>
    <row r="298" spans="1:24" ht="15.75" hidden="1" customHeight="1" x14ac:dyDescent="0.25">
      <c r="A298" s="34" t="s">
        <v>1220</v>
      </c>
      <c r="B298" s="34" t="s">
        <v>1451</v>
      </c>
      <c r="C298" s="34" t="s">
        <v>1222</v>
      </c>
      <c r="D298" s="35">
        <v>6462135</v>
      </c>
      <c r="E298" s="34" t="s">
        <v>1223</v>
      </c>
      <c r="F298" s="34" t="s">
        <v>100</v>
      </c>
      <c r="G298" s="34" t="s">
        <v>1224</v>
      </c>
      <c r="H298" s="36">
        <v>43919</v>
      </c>
      <c r="I298" s="36">
        <v>43949</v>
      </c>
      <c r="J298" s="36">
        <v>43928</v>
      </c>
      <c r="K298" s="36">
        <v>43952</v>
      </c>
      <c r="L298" s="34" t="s">
        <v>1220</v>
      </c>
      <c r="M298" s="34" t="s">
        <v>1225</v>
      </c>
      <c r="N298" s="34" t="s">
        <v>499</v>
      </c>
      <c r="O298" s="34" t="s">
        <v>1274</v>
      </c>
      <c r="P298" s="34" t="s">
        <v>1421</v>
      </c>
      <c r="Q298" s="34" t="s">
        <v>102</v>
      </c>
      <c r="R298" s="34" t="s">
        <v>1228</v>
      </c>
      <c r="S298" s="34" t="s">
        <v>1422</v>
      </c>
      <c r="T298" s="37">
        <v>1855869</v>
      </c>
      <c r="U298" s="35">
        <v>23</v>
      </c>
      <c r="V298" s="37">
        <v>1855869</v>
      </c>
      <c r="W298" s="34" t="s">
        <v>1423</v>
      </c>
      <c r="X298" s="35">
        <v>10335161</v>
      </c>
    </row>
    <row r="299" spans="1:24" ht="15.75" hidden="1" customHeight="1" x14ac:dyDescent="0.25">
      <c r="A299" s="34" t="s">
        <v>1220</v>
      </c>
      <c r="B299" s="34" t="s">
        <v>1451</v>
      </c>
      <c r="C299" s="34" t="s">
        <v>1222</v>
      </c>
      <c r="D299" s="35">
        <v>6462444</v>
      </c>
      <c r="E299" s="34" t="s">
        <v>1223</v>
      </c>
      <c r="F299" s="34" t="s">
        <v>100</v>
      </c>
      <c r="G299" s="34" t="s">
        <v>1224</v>
      </c>
      <c r="H299" s="36">
        <v>43920</v>
      </c>
      <c r="I299" s="36">
        <v>43950</v>
      </c>
      <c r="J299" s="36">
        <v>43927</v>
      </c>
      <c r="K299" s="36">
        <v>43952</v>
      </c>
      <c r="L299" s="34" t="s">
        <v>1220</v>
      </c>
      <c r="M299" s="34" t="s">
        <v>1225</v>
      </c>
      <c r="N299" s="34" t="s">
        <v>499</v>
      </c>
      <c r="O299" s="34" t="s">
        <v>1274</v>
      </c>
      <c r="P299" s="34" t="s">
        <v>1434</v>
      </c>
      <c r="Q299" s="34" t="s">
        <v>102</v>
      </c>
      <c r="R299" s="34" t="s">
        <v>1228</v>
      </c>
      <c r="S299" s="34" t="s">
        <v>1435</v>
      </c>
      <c r="T299" s="37">
        <v>2235490</v>
      </c>
      <c r="U299" s="35">
        <v>23</v>
      </c>
      <c r="V299" s="37">
        <v>2235490</v>
      </c>
      <c r="W299" s="34" t="s">
        <v>1436</v>
      </c>
      <c r="X299" s="35">
        <v>10178258</v>
      </c>
    </row>
    <row r="300" spans="1:24" ht="15.75" hidden="1" customHeight="1" x14ac:dyDescent="0.25">
      <c r="A300" s="34" t="s">
        <v>1220</v>
      </c>
      <c r="B300" s="34" t="s">
        <v>1451</v>
      </c>
      <c r="C300" s="34" t="s">
        <v>1222</v>
      </c>
      <c r="D300" s="35">
        <v>6463243</v>
      </c>
      <c r="E300" s="34" t="s">
        <v>1223</v>
      </c>
      <c r="F300" s="34" t="s">
        <v>100</v>
      </c>
      <c r="G300" s="34" t="s">
        <v>1224</v>
      </c>
      <c r="H300" s="36">
        <v>43921</v>
      </c>
      <c r="I300" s="36">
        <v>43951</v>
      </c>
      <c r="J300" s="36">
        <v>43928</v>
      </c>
      <c r="K300" s="36">
        <v>43952</v>
      </c>
      <c r="L300" s="34" t="s">
        <v>1220</v>
      </c>
      <c r="M300" s="34" t="s">
        <v>1225</v>
      </c>
      <c r="N300" s="34" t="s">
        <v>499</v>
      </c>
      <c r="O300" s="34" t="s">
        <v>1274</v>
      </c>
      <c r="P300" s="34" t="s">
        <v>1814</v>
      </c>
      <c r="Q300" s="34" t="s">
        <v>102</v>
      </c>
      <c r="R300" s="38"/>
      <c r="S300" s="34" t="s">
        <v>1815</v>
      </c>
      <c r="T300" s="37">
        <v>41569297</v>
      </c>
      <c r="U300" s="35">
        <v>23</v>
      </c>
      <c r="V300" s="37">
        <v>41569297</v>
      </c>
      <c r="W300" s="34" t="s">
        <v>1815</v>
      </c>
      <c r="X300" s="35">
        <v>10328033</v>
      </c>
    </row>
    <row r="301" spans="1:24" ht="15.75" hidden="1" customHeight="1" x14ac:dyDescent="0.25">
      <c r="A301" s="34" t="s">
        <v>1220</v>
      </c>
      <c r="B301" s="34" t="s">
        <v>1451</v>
      </c>
      <c r="C301" s="34" t="s">
        <v>1222</v>
      </c>
      <c r="D301" s="35">
        <v>6463244</v>
      </c>
      <c r="E301" s="34" t="s">
        <v>1223</v>
      </c>
      <c r="F301" s="34" t="s">
        <v>100</v>
      </c>
      <c r="G301" s="34" t="s">
        <v>1224</v>
      </c>
      <c r="H301" s="36">
        <v>43921</v>
      </c>
      <c r="I301" s="36">
        <v>43951</v>
      </c>
      <c r="J301" s="36">
        <v>43934</v>
      </c>
      <c r="K301" s="36">
        <v>43952</v>
      </c>
      <c r="L301" s="34" t="s">
        <v>1220</v>
      </c>
      <c r="M301" s="34" t="s">
        <v>1225</v>
      </c>
      <c r="N301" s="34" t="s">
        <v>499</v>
      </c>
      <c r="O301" s="34" t="s">
        <v>1274</v>
      </c>
      <c r="P301" s="34" t="s">
        <v>1814</v>
      </c>
      <c r="Q301" s="34" t="s">
        <v>102</v>
      </c>
      <c r="R301" s="38"/>
      <c r="S301" s="34" t="s">
        <v>1815</v>
      </c>
      <c r="T301" s="37">
        <v>1686122</v>
      </c>
      <c r="U301" s="35">
        <v>23</v>
      </c>
      <c r="V301" s="37">
        <v>1686122</v>
      </c>
      <c r="W301" s="34" t="s">
        <v>1815</v>
      </c>
      <c r="X301" s="35">
        <v>10328033</v>
      </c>
    </row>
    <row r="302" spans="1:24" ht="15.75" hidden="1" customHeight="1" x14ac:dyDescent="0.25">
      <c r="A302" s="34" t="s">
        <v>1220</v>
      </c>
      <c r="B302" s="34" t="s">
        <v>1451</v>
      </c>
      <c r="C302" s="34" t="s">
        <v>1222</v>
      </c>
      <c r="D302" s="35">
        <v>6463407</v>
      </c>
      <c r="E302" s="34" t="s">
        <v>1223</v>
      </c>
      <c r="F302" s="34" t="s">
        <v>100</v>
      </c>
      <c r="G302" s="34" t="s">
        <v>1224</v>
      </c>
      <c r="H302" s="36">
        <v>43922</v>
      </c>
      <c r="I302" s="36">
        <v>43952</v>
      </c>
      <c r="J302" s="36">
        <v>43934</v>
      </c>
      <c r="K302" s="36">
        <v>43952</v>
      </c>
      <c r="L302" s="34" t="s">
        <v>1220</v>
      </c>
      <c r="M302" s="34" t="s">
        <v>1225</v>
      </c>
      <c r="N302" s="34" t="s">
        <v>499</v>
      </c>
      <c r="O302" s="34" t="s">
        <v>1274</v>
      </c>
      <c r="P302" s="34" t="s">
        <v>120</v>
      </c>
      <c r="Q302" s="34" t="s">
        <v>102</v>
      </c>
      <c r="R302" s="38"/>
      <c r="S302" s="34" t="s">
        <v>1610</v>
      </c>
      <c r="T302" s="37">
        <v>3754741</v>
      </c>
      <c r="U302" s="35">
        <v>23</v>
      </c>
      <c r="V302" s="37">
        <v>3754741</v>
      </c>
      <c r="W302" s="34" t="s">
        <v>1610</v>
      </c>
      <c r="X302" s="35">
        <v>10061776</v>
      </c>
    </row>
    <row r="303" spans="1:24" ht="15.75" hidden="1" customHeight="1" x14ac:dyDescent="0.25">
      <c r="A303" s="34" t="s">
        <v>1220</v>
      </c>
      <c r="B303" s="34" t="s">
        <v>1451</v>
      </c>
      <c r="C303" s="34" t="s">
        <v>1222</v>
      </c>
      <c r="D303" s="35">
        <v>6463727</v>
      </c>
      <c r="E303" s="34" t="s">
        <v>1223</v>
      </c>
      <c r="F303" s="34" t="s">
        <v>100</v>
      </c>
      <c r="G303" s="34" t="s">
        <v>1224</v>
      </c>
      <c r="H303" s="36">
        <v>43923</v>
      </c>
      <c r="I303" s="36">
        <v>43953</v>
      </c>
      <c r="J303" s="36">
        <v>43928</v>
      </c>
      <c r="K303" s="36">
        <v>43952</v>
      </c>
      <c r="L303" s="34" t="s">
        <v>1220</v>
      </c>
      <c r="M303" s="34" t="s">
        <v>1225</v>
      </c>
      <c r="N303" s="34" t="s">
        <v>499</v>
      </c>
      <c r="O303" s="34" t="s">
        <v>1274</v>
      </c>
      <c r="P303" s="34" t="s">
        <v>1816</v>
      </c>
      <c r="Q303" s="34" t="s">
        <v>102</v>
      </c>
      <c r="R303" s="38"/>
      <c r="S303" s="34" t="s">
        <v>1606</v>
      </c>
      <c r="T303" s="37">
        <v>6121869</v>
      </c>
      <c r="U303" s="35">
        <v>23</v>
      </c>
      <c r="V303" s="37">
        <v>6121869</v>
      </c>
      <c r="W303" s="34" t="s">
        <v>1817</v>
      </c>
      <c r="X303" s="35">
        <v>10310448</v>
      </c>
    </row>
    <row r="304" spans="1:24" ht="15.75" hidden="1" customHeight="1" x14ac:dyDescent="0.25">
      <c r="A304" s="34" t="s">
        <v>1220</v>
      </c>
      <c r="B304" s="34" t="s">
        <v>1451</v>
      </c>
      <c r="C304" s="34" t="s">
        <v>1222</v>
      </c>
      <c r="D304" s="35">
        <v>6463828</v>
      </c>
      <c r="E304" s="34" t="s">
        <v>1223</v>
      </c>
      <c r="F304" s="34" t="s">
        <v>100</v>
      </c>
      <c r="G304" s="34" t="s">
        <v>1224</v>
      </c>
      <c r="H304" s="36">
        <v>43923</v>
      </c>
      <c r="I304" s="36">
        <v>43953</v>
      </c>
      <c r="J304" s="36">
        <v>43928</v>
      </c>
      <c r="K304" s="36">
        <v>43952</v>
      </c>
      <c r="L304" s="34" t="s">
        <v>1220</v>
      </c>
      <c r="M304" s="34" t="s">
        <v>1225</v>
      </c>
      <c r="N304" s="34" t="s">
        <v>499</v>
      </c>
      <c r="O304" s="34" t="s">
        <v>1274</v>
      </c>
      <c r="P304" s="34" t="s">
        <v>1818</v>
      </c>
      <c r="Q304" s="34" t="s">
        <v>102</v>
      </c>
      <c r="R304" s="38"/>
      <c r="S304" s="34" t="s">
        <v>1742</v>
      </c>
      <c r="T304" s="37">
        <v>15730244</v>
      </c>
      <c r="U304" s="35">
        <v>23</v>
      </c>
      <c r="V304" s="37">
        <v>15730244</v>
      </c>
      <c r="W304" s="34" t="s">
        <v>1819</v>
      </c>
      <c r="X304" s="35">
        <v>10330715</v>
      </c>
    </row>
    <row r="305" spans="1:24" ht="15.75" hidden="1" customHeight="1" x14ac:dyDescent="0.25">
      <c r="A305" s="34" t="s">
        <v>1220</v>
      </c>
      <c r="B305" s="34" t="s">
        <v>1451</v>
      </c>
      <c r="C305" s="34" t="s">
        <v>1222</v>
      </c>
      <c r="D305" s="35">
        <v>6463859</v>
      </c>
      <c r="E305" s="34" t="s">
        <v>1223</v>
      </c>
      <c r="F305" s="34" t="s">
        <v>100</v>
      </c>
      <c r="G305" s="34" t="s">
        <v>1224</v>
      </c>
      <c r="H305" s="36">
        <v>43923</v>
      </c>
      <c r="I305" s="36">
        <v>43953</v>
      </c>
      <c r="J305" s="36">
        <v>43934</v>
      </c>
      <c r="K305" s="36">
        <v>43952</v>
      </c>
      <c r="L305" s="34" t="s">
        <v>1220</v>
      </c>
      <c r="M305" s="34" t="s">
        <v>1225</v>
      </c>
      <c r="N305" s="34" t="s">
        <v>499</v>
      </c>
      <c r="O305" s="34" t="s">
        <v>1274</v>
      </c>
      <c r="P305" s="34" t="s">
        <v>1818</v>
      </c>
      <c r="Q305" s="34" t="s">
        <v>102</v>
      </c>
      <c r="R305" s="38"/>
      <c r="S305" s="34" t="s">
        <v>1742</v>
      </c>
      <c r="T305" s="37">
        <v>923838</v>
      </c>
      <c r="U305" s="35">
        <v>23</v>
      </c>
      <c r="V305" s="37">
        <v>923838</v>
      </c>
      <c r="W305" s="34" t="s">
        <v>1819</v>
      </c>
      <c r="X305" s="35">
        <v>10330715</v>
      </c>
    </row>
    <row r="306" spans="1:24" ht="15.75" hidden="1" customHeight="1" x14ac:dyDescent="0.25">
      <c r="A306" s="34" t="s">
        <v>1220</v>
      </c>
      <c r="B306" s="34" t="s">
        <v>1451</v>
      </c>
      <c r="C306" s="34" t="s">
        <v>1222</v>
      </c>
      <c r="D306" s="35">
        <v>6465199</v>
      </c>
      <c r="E306" s="34" t="s">
        <v>1223</v>
      </c>
      <c r="F306" s="34" t="s">
        <v>100</v>
      </c>
      <c r="G306" s="34" t="s">
        <v>1224</v>
      </c>
      <c r="H306" s="36">
        <v>43928</v>
      </c>
      <c r="I306" s="36">
        <v>43958</v>
      </c>
      <c r="J306" s="36">
        <v>43936</v>
      </c>
      <c r="K306" s="36">
        <v>43952</v>
      </c>
      <c r="L306" s="34" t="s">
        <v>1220</v>
      </c>
      <c r="M306" s="34" t="s">
        <v>1225</v>
      </c>
      <c r="N306" s="34" t="s">
        <v>499</v>
      </c>
      <c r="O306" s="34" t="s">
        <v>1274</v>
      </c>
      <c r="P306" s="34" t="s">
        <v>1820</v>
      </c>
      <c r="Q306" s="34" t="s">
        <v>102</v>
      </c>
      <c r="R306" s="34" t="s">
        <v>1228</v>
      </c>
      <c r="S306" s="34" t="s">
        <v>1821</v>
      </c>
      <c r="T306" s="37">
        <v>798983</v>
      </c>
      <c r="U306" s="35">
        <v>23</v>
      </c>
      <c r="V306" s="37">
        <v>798983</v>
      </c>
      <c r="W306" s="34" t="s">
        <v>1822</v>
      </c>
      <c r="X306" s="35">
        <v>10335779</v>
      </c>
    </row>
    <row r="307" spans="1:24" ht="15.75" hidden="1" customHeight="1" x14ac:dyDescent="0.25">
      <c r="A307" s="34" t="s">
        <v>1220</v>
      </c>
      <c r="B307" s="34" t="s">
        <v>1451</v>
      </c>
      <c r="C307" s="34" t="s">
        <v>1222</v>
      </c>
      <c r="D307" s="35">
        <v>6466126</v>
      </c>
      <c r="E307" s="34" t="s">
        <v>1223</v>
      </c>
      <c r="F307" s="34" t="s">
        <v>100</v>
      </c>
      <c r="G307" s="34" t="s">
        <v>1224</v>
      </c>
      <c r="H307" s="36">
        <v>43931</v>
      </c>
      <c r="I307" s="36">
        <v>43961</v>
      </c>
      <c r="J307" s="36">
        <v>43936</v>
      </c>
      <c r="K307" s="36">
        <v>43952</v>
      </c>
      <c r="L307" s="34" t="s">
        <v>1220</v>
      </c>
      <c r="M307" s="34" t="s">
        <v>1225</v>
      </c>
      <c r="N307" s="34" t="s">
        <v>499</v>
      </c>
      <c r="O307" s="34" t="s">
        <v>1274</v>
      </c>
      <c r="P307" s="34" t="s">
        <v>1823</v>
      </c>
      <c r="Q307" s="34" t="s">
        <v>102</v>
      </c>
      <c r="R307" s="34" t="s">
        <v>1228</v>
      </c>
      <c r="S307" s="34" t="s">
        <v>1824</v>
      </c>
      <c r="T307" s="37">
        <v>6413816</v>
      </c>
      <c r="U307" s="35">
        <v>23</v>
      </c>
      <c r="V307" s="37">
        <v>6413816</v>
      </c>
      <c r="W307" s="34" t="s">
        <v>1825</v>
      </c>
      <c r="X307" s="35">
        <v>10334811</v>
      </c>
    </row>
    <row r="308" spans="1:24" ht="15.75" hidden="1" customHeight="1" x14ac:dyDescent="0.25">
      <c r="A308" s="34" t="s">
        <v>1220</v>
      </c>
      <c r="B308" s="34" t="s">
        <v>1451</v>
      </c>
      <c r="C308" s="34" t="s">
        <v>1222</v>
      </c>
      <c r="D308" s="35">
        <v>6466129</v>
      </c>
      <c r="E308" s="34" t="s">
        <v>1223</v>
      </c>
      <c r="F308" s="34" t="s">
        <v>100</v>
      </c>
      <c r="G308" s="34" t="s">
        <v>1224</v>
      </c>
      <c r="H308" s="36">
        <v>43931</v>
      </c>
      <c r="I308" s="36">
        <v>43961</v>
      </c>
      <c r="J308" s="36">
        <v>43936</v>
      </c>
      <c r="K308" s="36">
        <v>43952</v>
      </c>
      <c r="L308" s="34" t="s">
        <v>1220</v>
      </c>
      <c r="M308" s="34" t="s">
        <v>1225</v>
      </c>
      <c r="N308" s="34" t="s">
        <v>499</v>
      </c>
      <c r="O308" s="34" t="s">
        <v>1274</v>
      </c>
      <c r="P308" s="34" t="s">
        <v>1826</v>
      </c>
      <c r="Q308" s="34" t="s">
        <v>102</v>
      </c>
      <c r="R308" s="38"/>
      <c r="S308" s="34" t="s">
        <v>1827</v>
      </c>
      <c r="T308" s="37">
        <v>44192566</v>
      </c>
      <c r="U308" s="35">
        <v>23</v>
      </c>
      <c r="V308" s="37">
        <v>44192566</v>
      </c>
      <c r="W308" s="34" t="s">
        <v>1827</v>
      </c>
      <c r="X308" s="35">
        <v>10332065</v>
      </c>
    </row>
    <row r="309" spans="1:24" ht="15.75" hidden="1" customHeight="1" x14ac:dyDescent="0.25">
      <c r="A309" s="34" t="s">
        <v>1220</v>
      </c>
      <c r="B309" s="34" t="s">
        <v>1451</v>
      </c>
      <c r="C309" s="34" t="s">
        <v>1222</v>
      </c>
      <c r="D309" s="35">
        <v>6466173</v>
      </c>
      <c r="E309" s="34" t="s">
        <v>1223</v>
      </c>
      <c r="F309" s="34" t="s">
        <v>100</v>
      </c>
      <c r="G309" s="34" t="s">
        <v>1224</v>
      </c>
      <c r="H309" s="36">
        <v>43931</v>
      </c>
      <c r="I309" s="36">
        <v>43961</v>
      </c>
      <c r="J309" s="36">
        <v>43936</v>
      </c>
      <c r="K309" s="36">
        <v>43952</v>
      </c>
      <c r="L309" s="34" t="s">
        <v>1220</v>
      </c>
      <c r="M309" s="34" t="s">
        <v>1225</v>
      </c>
      <c r="N309" s="34" t="s">
        <v>499</v>
      </c>
      <c r="O309" s="34" t="s">
        <v>1274</v>
      </c>
      <c r="P309" s="34" t="s">
        <v>1828</v>
      </c>
      <c r="Q309" s="34" t="s">
        <v>102</v>
      </c>
      <c r="R309" s="38"/>
      <c r="S309" s="34" t="s">
        <v>1829</v>
      </c>
      <c r="T309" s="37">
        <v>16704246</v>
      </c>
      <c r="U309" s="35">
        <v>23</v>
      </c>
      <c r="V309" s="37">
        <v>16704246</v>
      </c>
      <c r="W309" s="34" t="s">
        <v>1829</v>
      </c>
      <c r="X309" s="35">
        <v>10335521</v>
      </c>
    </row>
    <row r="310" spans="1:24" ht="15.75" hidden="1" customHeight="1" x14ac:dyDescent="0.25">
      <c r="A310" s="34" t="s">
        <v>1220</v>
      </c>
      <c r="B310" s="34" t="s">
        <v>1451</v>
      </c>
      <c r="C310" s="34" t="s">
        <v>1222</v>
      </c>
      <c r="D310" s="35">
        <v>6466175</v>
      </c>
      <c r="E310" s="34" t="s">
        <v>1223</v>
      </c>
      <c r="F310" s="34" t="s">
        <v>100</v>
      </c>
      <c r="G310" s="34" t="s">
        <v>1224</v>
      </c>
      <c r="H310" s="36">
        <v>43931</v>
      </c>
      <c r="I310" s="36">
        <v>43961</v>
      </c>
      <c r="J310" s="36">
        <v>43938</v>
      </c>
      <c r="K310" s="36">
        <v>43952</v>
      </c>
      <c r="L310" s="34" t="s">
        <v>1220</v>
      </c>
      <c r="M310" s="34" t="s">
        <v>1225</v>
      </c>
      <c r="N310" s="34" t="s">
        <v>499</v>
      </c>
      <c r="O310" s="34" t="s">
        <v>1274</v>
      </c>
      <c r="P310" s="34" t="s">
        <v>1828</v>
      </c>
      <c r="Q310" s="34" t="s">
        <v>102</v>
      </c>
      <c r="R310" s="38"/>
      <c r="S310" s="34" t="s">
        <v>1829</v>
      </c>
      <c r="T310" s="37">
        <v>371592</v>
      </c>
      <c r="U310" s="35">
        <v>23</v>
      </c>
      <c r="V310" s="37">
        <v>371592</v>
      </c>
      <c r="W310" s="34" t="s">
        <v>1829</v>
      </c>
      <c r="X310" s="35">
        <v>10335521</v>
      </c>
    </row>
    <row r="311" spans="1:24" ht="15.75" hidden="1" customHeight="1" x14ac:dyDescent="0.25">
      <c r="A311" s="34" t="s">
        <v>1220</v>
      </c>
      <c r="B311" s="34" t="s">
        <v>1451</v>
      </c>
      <c r="C311" s="34" t="s">
        <v>1222</v>
      </c>
      <c r="D311" s="35">
        <v>6466389</v>
      </c>
      <c r="E311" s="34" t="s">
        <v>1223</v>
      </c>
      <c r="F311" s="34" t="s">
        <v>100</v>
      </c>
      <c r="G311" s="34" t="s">
        <v>1224</v>
      </c>
      <c r="H311" s="36">
        <v>43933</v>
      </c>
      <c r="I311" s="36">
        <v>43963</v>
      </c>
      <c r="J311" s="36">
        <v>43943</v>
      </c>
      <c r="K311" s="36">
        <v>43956</v>
      </c>
      <c r="L311" s="34" t="s">
        <v>1220</v>
      </c>
      <c r="M311" s="34" t="s">
        <v>1225</v>
      </c>
      <c r="N311" s="34" t="s">
        <v>499</v>
      </c>
      <c r="O311" s="34" t="s">
        <v>1274</v>
      </c>
      <c r="P311" s="34" t="s">
        <v>1830</v>
      </c>
      <c r="Q311" s="34" t="s">
        <v>102</v>
      </c>
      <c r="R311" s="34" t="s">
        <v>1228</v>
      </c>
      <c r="S311" s="34" t="s">
        <v>1831</v>
      </c>
      <c r="T311" s="37">
        <v>2057196</v>
      </c>
      <c r="U311" s="35">
        <v>19</v>
      </c>
      <c r="V311" s="37">
        <v>2057196</v>
      </c>
      <c r="W311" s="34" t="s">
        <v>1832</v>
      </c>
      <c r="X311" s="35">
        <v>10335940</v>
      </c>
    </row>
    <row r="312" spans="1:24" ht="15.75" hidden="1" customHeight="1" x14ac:dyDescent="0.25">
      <c r="A312" s="34" t="s">
        <v>1220</v>
      </c>
      <c r="B312" s="34" t="s">
        <v>1451</v>
      </c>
      <c r="C312" s="34" t="s">
        <v>1222</v>
      </c>
      <c r="D312" s="35">
        <v>6466647</v>
      </c>
      <c r="E312" s="34" t="s">
        <v>1223</v>
      </c>
      <c r="F312" s="34" t="s">
        <v>100</v>
      </c>
      <c r="G312" s="34" t="s">
        <v>1224</v>
      </c>
      <c r="H312" s="36">
        <v>43934</v>
      </c>
      <c r="I312" s="36">
        <v>43964</v>
      </c>
      <c r="J312" s="36">
        <v>43938</v>
      </c>
      <c r="K312" s="36">
        <v>43952</v>
      </c>
      <c r="L312" s="34" t="s">
        <v>1220</v>
      </c>
      <c r="M312" s="34" t="s">
        <v>1225</v>
      </c>
      <c r="N312" s="34" t="s">
        <v>499</v>
      </c>
      <c r="O312" s="34" t="s">
        <v>1274</v>
      </c>
      <c r="P312" s="34" t="s">
        <v>1833</v>
      </c>
      <c r="Q312" s="34" t="s">
        <v>102</v>
      </c>
      <c r="R312" s="34" t="s">
        <v>1228</v>
      </c>
      <c r="S312" s="34" t="s">
        <v>1834</v>
      </c>
      <c r="T312" s="37">
        <v>1339446</v>
      </c>
      <c r="U312" s="35">
        <v>23</v>
      </c>
      <c r="V312" s="37">
        <v>1339446</v>
      </c>
      <c r="W312" s="34" t="s">
        <v>1835</v>
      </c>
      <c r="X312" s="35">
        <v>10321672</v>
      </c>
    </row>
    <row r="313" spans="1:24" ht="15.75" hidden="1" customHeight="1" x14ac:dyDescent="0.25">
      <c r="A313" s="34" t="s">
        <v>1220</v>
      </c>
      <c r="B313" s="34" t="s">
        <v>1451</v>
      </c>
      <c r="C313" s="34" t="s">
        <v>1222</v>
      </c>
      <c r="D313" s="35">
        <v>6466899</v>
      </c>
      <c r="E313" s="34" t="s">
        <v>1223</v>
      </c>
      <c r="F313" s="34" t="s">
        <v>100</v>
      </c>
      <c r="G313" s="34" t="s">
        <v>1224</v>
      </c>
      <c r="H313" s="36">
        <v>43935</v>
      </c>
      <c r="I313" s="36">
        <v>43965</v>
      </c>
      <c r="J313" s="36">
        <v>43938</v>
      </c>
      <c r="K313" s="36">
        <v>43952</v>
      </c>
      <c r="L313" s="34" t="s">
        <v>1220</v>
      </c>
      <c r="M313" s="34" t="s">
        <v>1225</v>
      </c>
      <c r="N313" s="34" t="s">
        <v>499</v>
      </c>
      <c r="O313" s="34" t="s">
        <v>1274</v>
      </c>
      <c r="P313" s="34" t="s">
        <v>1836</v>
      </c>
      <c r="Q313" s="34" t="s">
        <v>102</v>
      </c>
      <c r="R313" s="34" t="s">
        <v>1228</v>
      </c>
      <c r="S313" s="34" t="s">
        <v>1422</v>
      </c>
      <c r="T313" s="37">
        <v>13638910</v>
      </c>
      <c r="U313" s="35">
        <v>23</v>
      </c>
      <c r="V313" s="37">
        <v>13638910</v>
      </c>
      <c r="W313" s="34" t="s">
        <v>1837</v>
      </c>
      <c r="X313" s="35">
        <v>10336002</v>
      </c>
    </row>
    <row r="314" spans="1:24" ht="15.75" hidden="1" customHeight="1" x14ac:dyDescent="0.25">
      <c r="A314" s="34" t="s">
        <v>1220</v>
      </c>
      <c r="B314" s="34" t="s">
        <v>1451</v>
      </c>
      <c r="C314" s="34" t="s">
        <v>1222</v>
      </c>
      <c r="D314" s="35">
        <v>6466901</v>
      </c>
      <c r="E314" s="34" t="s">
        <v>1223</v>
      </c>
      <c r="F314" s="34" t="s">
        <v>100</v>
      </c>
      <c r="G314" s="34" t="s">
        <v>1224</v>
      </c>
      <c r="H314" s="36">
        <v>43935</v>
      </c>
      <c r="I314" s="36">
        <v>43965</v>
      </c>
      <c r="J314" s="36">
        <v>43938</v>
      </c>
      <c r="K314" s="36">
        <v>43952</v>
      </c>
      <c r="L314" s="34" t="s">
        <v>1220</v>
      </c>
      <c r="M314" s="34" t="s">
        <v>1225</v>
      </c>
      <c r="N314" s="34" t="s">
        <v>499</v>
      </c>
      <c r="O314" s="34" t="s">
        <v>1274</v>
      </c>
      <c r="P314" s="34" t="s">
        <v>1836</v>
      </c>
      <c r="Q314" s="34" t="s">
        <v>102</v>
      </c>
      <c r="R314" s="34" t="s">
        <v>1228</v>
      </c>
      <c r="S314" s="34" t="s">
        <v>1422</v>
      </c>
      <c r="T314" s="37">
        <v>5640</v>
      </c>
      <c r="U314" s="35">
        <v>23</v>
      </c>
      <c r="V314" s="37">
        <v>5640</v>
      </c>
      <c r="W314" s="34" t="s">
        <v>1837</v>
      </c>
      <c r="X314" s="35">
        <v>10336002</v>
      </c>
    </row>
    <row r="315" spans="1:24" ht="15.75" hidden="1" customHeight="1" x14ac:dyDescent="0.25">
      <c r="A315" s="34" t="s">
        <v>1220</v>
      </c>
      <c r="B315" s="34" t="s">
        <v>1451</v>
      </c>
      <c r="C315" s="34" t="s">
        <v>1222</v>
      </c>
      <c r="D315" s="35">
        <v>6467889</v>
      </c>
      <c r="E315" s="34" t="s">
        <v>1223</v>
      </c>
      <c r="F315" s="34" t="s">
        <v>100</v>
      </c>
      <c r="G315" s="34" t="s">
        <v>1224</v>
      </c>
      <c r="H315" s="36">
        <v>43937</v>
      </c>
      <c r="I315" s="36">
        <v>43967</v>
      </c>
      <c r="J315" s="36">
        <v>43938</v>
      </c>
      <c r="K315" s="36">
        <v>43952</v>
      </c>
      <c r="L315" s="34" t="s">
        <v>1220</v>
      </c>
      <c r="M315" s="34" t="s">
        <v>1225</v>
      </c>
      <c r="N315" s="34" t="s">
        <v>499</v>
      </c>
      <c r="O315" s="34" t="s">
        <v>1274</v>
      </c>
      <c r="P315" s="34" t="s">
        <v>1757</v>
      </c>
      <c r="Q315" s="34" t="s">
        <v>102</v>
      </c>
      <c r="R315" s="34" t="s">
        <v>1228</v>
      </c>
      <c r="S315" s="34" t="s">
        <v>1758</v>
      </c>
      <c r="T315" s="37">
        <v>75000</v>
      </c>
      <c r="U315" s="35">
        <v>23</v>
      </c>
      <c r="V315" s="37">
        <v>75000</v>
      </c>
      <c r="W315" s="34" t="s">
        <v>1759</v>
      </c>
      <c r="X315" s="35">
        <v>10328351</v>
      </c>
    </row>
    <row r="316" spans="1:24" ht="15.75" hidden="1" customHeight="1" x14ac:dyDescent="0.25">
      <c r="A316" s="34" t="s">
        <v>1220</v>
      </c>
      <c r="B316" s="34" t="s">
        <v>1451</v>
      </c>
      <c r="C316" s="34" t="s">
        <v>1222</v>
      </c>
      <c r="D316" s="35">
        <v>6468475</v>
      </c>
      <c r="E316" s="34" t="s">
        <v>1223</v>
      </c>
      <c r="F316" s="34" t="s">
        <v>100</v>
      </c>
      <c r="G316" s="34" t="s">
        <v>1224</v>
      </c>
      <c r="H316" s="36">
        <v>43938</v>
      </c>
      <c r="I316" s="36">
        <v>43968</v>
      </c>
      <c r="J316" s="36">
        <v>43956</v>
      </c>
      <c r="K316" s="36"/>
      <c r="L316" s="34" t="s">
        <v>1220</v>
      </c>
      <c r="M316" s="34" t="s">
        <v>1225</v>
      </c>
      <c r="N316" s="34" t="s">
        <v>499</v>
      </c>
      <c r="O316" s="34" t="s">
        <v>1274</v>
      </c>
      <c r="P316" s="34" t="s">
        <v>1838</v>
      </c>
      <c r="Q316" s="34" t="s">
        <v>143</v>
      </c>
      <c r="R316" s="34" t="s">
        <v>1228</v>
      </c>
      <c r="S316" s="34" t="s">
        <v>1642</v>
      </c>
      <c r="T316" s="37">
        <v>14311165</v>
      </c>
      <c r="U316" s="35">
        <v>37</v>
      </c>
      <c r="V316" s="37">
        <v>14311165</v>
      </c>
      <c r="W316" s="34" t="s">
        <v>1839</v>
      </c>
      <c r="X316" s="35">
        <v>10335855</v>
      </c>
    </row>
    <row r="317" spans="1:24" ht="15.75" hidden="1" customHeight="1" x14ac:dyDescent="0.25">
      <c r="A317" s="34" t="s">
        <v>1220</v>
      </c>
      <c r="B317" s="34" t="s">
        <v>1451</v>
      </c>
      <c r="C317" s="34" t="s">
        <v>1222</v>
      </c>
      <c r="D317" s="35">
        <v>6468476</v>
      </c>
      <c r="E317" s="34" t="s">
        <v>1223</v>
      </c>
      <c r="F317" s="34" t="s">
        <v>100</v>
      </c>
      <c r="G317" s="34" t="s">
        <v>1224</v>
      </c>
      <c r="H317" s="36">
        <v>43938</v>
      </c>
      <c r="I317" s="36">
        <v>43968</v>
      </c>
      <c r="J317" s="36">
        <v>43945</v>
      </c>
      <c r="K317" s="36">
        <v>43956</v>
      </c>
      <c r="L317" s="34" t="s">
        <v>1220</v>
      </c>
      <c r="M317" s="34" t="s">
        <v>1225</v>
      </c>
      <c r="N317" s="34" t="s">
        <v>499</v>
      </c>
      <c r="O317" s="34" t="s">
        <v>1274</v>
      </c>
      <c r="P317" s="34" t="s">
        <v>1838</v>
      </c>
      <c r="Q317" s="34" t="s">
        <v>102</v>
      </c>
      <c r="R317" s="34" t="s">
        <v>1228</v>
      </c>
      <c r="S317" s="34" t="s">
        <v>1642</v>
      </c>
      <c r="T317" s="37">
        <v>1405954</v>
      </c>
      <c r="U317" s="35">
        <v>19</v>
      </c>
      <c r="V317" s="37">
        <v>1405954</v>
      </c>
      <c r="W317" s="34" t="s">
        <v>1839</v>
      </c>
      <c r="X317" s="35">
        <v>10335855</v>
      </c>
    </row>
    <row r="318" spans="1:24" ht="15.75" hidden="1" customHeight="1" x14ac:dyDescent="0.25">
      <c r="A318" s="34" t="s">
        <v>1220</v>
      </c>
      <c r="B318" s="34" t="s">
        <v>1451</v>
      </c>
      <c r="C318" s="34" t="s">
        <v>1222</v>
      </c>
      <c r="D318" s="35">
        <v>6468644</v>
      </c>
      <c r="E318" s="34" t="s">
        <v>1223</v>
      </c>
      <c r="F318" s="34" t="s">
        <v>100</v>
      </c>
      <c r="G318" s="34" t="s">
        <v>1224</v>
      </c>
      <c r="H318" s="36">
        <v>43939</v>
      </c>
      <c r="I318" s="36">
        <v>43969</v>
      </c>
      <c r="J318" s="36">
        <v>43945</v>
      </c>
      <c r="K318" s="36">
        <v>43956</v>
      </c>
      <c r="L318" s="34" t="s">
        <v>1220</v>
      </c>
      <c r="M318" s="34" t="s">
        <v>1225</v>
      </c>
      <c r="N318" s="34" t="s">
        <v>499</v>
      </c>
      <c r="O318" s="34" t="s">
        <v>1274</v>
      </c>
      <c r="P318" s="34" t="s">
        <v>1840</v>
      </c>
      <c r="Q318" s="34" t="s">
        <v>102</v>
      </c>
      <c r="R318" s="34" t="s">
        <v>1228</v>
      </c>
      <c r="S318" s="34" t="s">
        <v>1841</v>
      </c>
      <c r="T318" s="37">
        <v>29546640</v>
      </c>
      <c r="U318" s="35">
        <v>19</v>
      </c>
      <c r="V318" s="37">
        <v>29546640</v>
      </c>
      <c r="W318" s="34" t="s">
        <v>1842</v>
      </c>
      <c r="X318" s="35">
        <v>10335097</v>
      </c>
    </row>
    <row r="319" spans="1:24" ht="15.75" hidden="1" customHeight="1" x14ac:dyDescent="0.25">
      <c r="A319" s="34" t="s">
        <v>1220</v>
      </c>
      <c r="B319" s="34" t="s">
        <v>1451</v>
      </c>
      <c r="C319" s="34" t="s">
        <v>1222</v>
      </c>
      <c r="D319" s="35">
        <v>6468645</v>
      </c>
      <c r="E319" s="34" t="s">
        <v>1223</v>
      </c>
      <c r="F319" s="34" t="s">
        <v>100</v>
      </c>
      <c r="G319" s="34" t="s">
        <v>1224</v>
      </c>
      <c r="H319" s="36">
        <v>43939</v>
      </c>
      <c r="I319" s="36">
        <v>43969</v>
      </c>
      <c r="J319" s="36">
        <v>43943</v>
      </c>
      <c r="K319" s="36">
        <v>43956</v>
      </c>
      <c r="L319" s="34" t="s">
        <v>1220</v>
      </c>
      <c r="M319" s="34" t="s">
        <v>1225</v>
      </c>
      <c r="N319" s="34" t="s">
        <v>499</v>
      </c>
      <c r="O319" s="34" t="s">
        <v>1274</v>
      </c>
      <c r="P319" s="34" t="s">
        <v>1840</v>
      </c>
      <c r="Q319" s="34" t="s">
        <v>102</v>
      </c>
      <c r="R319" s="34" t="s">
        <v>1228</v>
      </c>
      <c r="S319" s="34" t="s">
        <v>1841</v>
      </c>
      <c r="T319" s="37">
        <v>5276400</v>
      </c>
      <c r="U319" s="35">
        <v>19</v>
      </c>
      <c r="V319" s="37">
        <v>5276400</v>
      </c>
      <c r="W319" s="34" t="s">
        <v>1842</v>
      </c>
      <c r="X319" s="35">
        <v>10335097</v>
      </c>
    </row>
    <row r="320" spans="1:24" ht="15.75" hidden="1" customHeight="1" x14ac:dyDescent="0.25">
      <c r="A320" s="34" t="s">
        <v>1220</v>
      </c>
      <c r="B320" s="34" t="s">
        <v>1451</v>
      </c>
      <c r="C320" s="34" t="s">
        <v>1222</v>
      </c>
      <c r="D320" s="35">
        <v>6470003</v>
      </c>
      <c r="E320" s="34" t="s">
        <v>1223</v>
      </c>
      <c r="F320" s="34" t="s">
        <v>100</v>
      </c>
      <c r="G320" s="34" t="s">
        <v>1224</v>
      </c>
      <c r="H320" s="36">
        <v>43943</v>
      </c>
      <c r="I320" s="36">
        <v>43973</v>
      </c>
      <c r="J320" s="36">
        <v>43945</v>
      </c>
      <c r="K320" s="36">
        <v>43956</v>
      </c>
      <c r="L320" s="34" t="s">
        <v>1220</v>
      </c>
      <c r="M320" s="34" t="s">
        <v>1225</v>
      </c>
      <c r="N320" s="34" t="s">
        <v>499</v>
      </c>
      <c r="O320" s="34" t="s">
        <v>1274</v>
      </c>
      <c r="P320" s="34" t="s">
        <v>1843</v>
      </c>
      <c r="Q320" s="34" t="s">
        <v>102</v>
      </c>
      <c r="R320" s="38"/>
      <c r="S320" s="34" t="s">
        <v>1844</v>
      </c>
      <c r="T320" s="37">
        <v>77803444</v>
      </c>
      <c r="U320" s="35">
        <v>19</v>
      </c>
      <c r="V320" s="37">
        <v>77803444</v>
      </c>
      <c r="W320" s="34" t="s">
        <v>1844</v>
      </c>
      <c r="X320" s="35">
        <v>10327055</v>
      </c>
    </row>
    <row r="321" spans="1:24" ht="15.75" hidden="1" customHeight="1" x14ac:dyDescent="0.25">
      <c r="A321" s="34" t="s">
        <v>1220</v>
      </c>
      <c r="B321" s="34" t="s">
        <v>1451</v>
      </c>
      <c r="C321" s="34" t="s">
        <v>1222</v>
      </c>
      <c r="D321" s="35">
        <v>6470007</v>
      </c>
      <c r="E321" s="34" t="s">
        <v>1223</v>
      </c>
      <c r="F321" s="34" t="s">
        <v>100</v>
      </c>
      <c r="G321" s="34" t="s">
        <v>1224</v>
      </c>
      <c r="H321" s="36">
        <v>43943</v>
      </c>
      <c r="I321" s="36">
        <v>43973</v>
      </c>
      <c r="J321" s="36">
        <v>43949</v>
      </c>
      <c r="K321" s="36">
        <v>43956</v>
      </c>
      <c r="L321" s="34" t="s">
        <v>1220</v>
      </c>
      <c r="M321" s="34" t="s">
        <v>1225</v>
      </c>
      <c r="N321" s="34" t="s">
        <v>499</v>
      </c>
      <c r="O321" s="34" t="s">
        <v>1274</v>
      </c>
      <c r="P321" s="34" t="s">
        <v>1843</v>
      </c>
      <c r="Q321" s="34" t="s">
        <v>102</v>
      </c>
      <c r="R321" s="38"/>
      <c r="S321" s="34" t="s">
        <v>1844</v>
      </c>
      <c r="T321" s="37">
        <v>20411580</v>
      </c>
      <c r="U321" s="35">
        <v>19</v>
      </c>
      <c r="V321" s="37">
        <v>20411580</v>
      </c>
      <c r="W321" s="34" t="s">
        <v>1844</v>
      </c>
      <c r="X321" s="35">
        <v>10327055</v>
      </c>
    </row>
    <row r="322" spans="1:24" ht="15.75" hidden="1" customHeight="1" x14ac:dyDescent="0.25">
      <c r="A322" s="34" t="s">
        <v>1220</v>
      </c>
      <c r="B322" s="34" t="s">
        <v>1451</v>
      </c>
      <c r="C322" s="34" t="s">
        <v>1222</v>
      </c>
      <c r="D322" s="35">
        <v>6470039</v>
      </c>
      <c r="E322" s="34" t="s">
        <v>1223</v>
      </c>
      <c r="F322" s="34" t="s">
        <v>100</v>
      </c>
      <c r="G322" s="34" t="s">
        <v>1224</v>
      </c>
      <c r="H322" s="36">
        <v>43944</v>
      </c>
      <c r="I322" s="36">
        <v>43974</v>
      </c>
      <c r="J322" s="36">
        <v>43985</v>
      </c>
      <c r="K322" s="36">
        <v>43990</v>
      </c>
      <c r="L322" s="34" t="s">
        <v>1220</v>
      </c>
      <c r="M322" s="34" t="s">
        <v>1225</v>
      </c>
      <c r="N322" s="34" t="s">
        <v>499</v>
      </c>
      <c r="O322" s="34" t="s">
        <v>1274</v>
      </c>
      <c r="P322" s="34" t="s">
        <v>1845</v>
      </c>
      <c r="Q322" s="34" t="s">
        <v>102</v>
      </c>
      <c r="R322" s="34" t="s">
        <v>1228</v>
      </c>
      <c r="S322" s="34" t="s">
        <v>1846</v>
      </c>
      <c r="T322" s="37">
        <v>8754239</v>
      </c>
      <c r="U322" s="35">
        <v>-15</v>
      </c>
      <c r="V322" s="37">
        <v>8754239</v>
      </c>
      <c r="W322" s="34" t="s">
        <v>1847</v>
      </c>
      <c r="X322" s="35">
        <v>10336441</v>
      </c>
    </row>
    <row r="323" spans="1:24" ht="15.75" hidden="1" customHeight="1" x14ac:dyDescent="0.25">
      <c r="A323" s="34" t="s">
        <v>1220</v>
      </c>
      <c r="B323" s="34" t="s">
        <v>1451</v>
      </c>
      <c r="C323" s="34" t="s">
        <v>1222</v>
      </c>
      <c r="D323" s="35">
        <v>6471866</v>
      </c>
      <c r="E323" s="34" t="s">
        <v>1243</v>
      </c>
      <c r="F323" s="34" t="s">
        <v>477</v>
      </c>
      <c r="G323" s="34" t="s">
        <v>1224</v>
      </c>
      <c r="H323" s="36">
        <v>43949</v>
      </c>
      <c r="I323" s="36">
        <v>43979</v>
      </c>
      <c r="J323" s="36">
        <v>43958</v>
      </c>
      <c r="K323" s="36"/>
      <c r="L323" s="34" t="s">
        <v>1244</v>
      </c>
      <c r="M323" s="34" t="s">
        <v>1245</v>
      </c>
      <c r="N323" s="34" t="s">
        <v>499</v>
      </c>
      <c r="O323" s="34" t="s">
        <v>1274</v>
      </c>
      <c r="P323" s="34" t="s">
        <v>1848</v>
      </c>
      <c r="Q323" s="34" t="s">
        <v>143</v>
      </c>
      <c r="R323" s="34" t="s">
        <v>1228</v>
      </c>
      <c r="S323" s="34" t="s">
        <v>1849</v>
      </c>
      <c r="T323" s="37">
        <v>2852181</v>
      </c>
      <c r="U323" s="35">
        <v>26</v>
      </c>
      <c r="V323" s="37">
        <v>2852181</v>
      </c>
      <c r="W323" s="34" t="s">
        <v>1849</v>
      </c>
      <c r="X323" s="35">
        <v>1394132</v>
      </c>
    </row>
    <row r="324" spans="1:24" ht="15.75" hidden="1" customHeight="1" x14ac:dyDescent="0.25">
      <c r="A324" s="34" t="s">
        <v>1220</v>
      </c>
      <c r="B324" s="34" t="s">
        <v>1451</v>
      </c>
      <c r="C324" s="34" t="s">
        <v>1222</v>
      </c>
      <c r="D324" s="35">
        <v>6474453</v>
      </c>
      <c r="E324" s="34" t="s">
        <v>1223</v>
      </c>
      <c r="F324" s="34" t="s">
        <v>100</v>
      </c>
      <c r="G324" s="34" t="s">
        <v>1224</v>
      </c>
      <c r="H324" s="36">
        <v>43956</v>
      </c>
      <c r="I324" s="36">
        <v>43986</v>
      </c>
      <c r="J324" s="36">
        <v>43963</v>
      </c>
      <c r="K324" s="36">
        <v>43985</v>
      </c>
      <c r="L324" s="34" t="s">
        <v>1220</v>
      </c>
      <c r="M324" s="34" t="s">
        <v>1225</v>
      </c>
      <c r="N324" s="34" t="s">
        <v>499</v>
      </c>
      <c r="O324" s="34" t="s">
        <v>1274</v>
      </c>
      <c r="P324" s="34" t="s">
        <v>1850</v>
      </c>
      <c r="Q324" s="34" t="s">
        <v>102</v>
      </c>
      <c r="R324" s="38"/>
      <c r="S324" s="34" t="s">
        <v>1851</v>
      </c>
      <c r="T324" s="37">
        <v>10885285</v>
      </c>
      <c r="U324" s="35">
        <v>-10</v>
      </c>
      <c r="V324" s="37">
        <v>10885285</v>
      </c>
      <c r="W324" s="34" t="s">
        <v>1852</v>
      </c>
      <c r="X324" s="35">
        <v>10335995</v>
      </c>
    </row>
    <row r="325" spans="1:24" ht="15.75" hidden="1" customHeight="1" x14ac:dyDescent="0.25">
      <c r="A325" s="34" t="s">
        <v>1220</v>
      </c>
      <c r="B325" s="34" t="s">
        <v>1451</v>
      </c>
      <c r="C325" s="34" t="s">
        <v>1222</v>
      </c>
      <c r="D325" s="35">
        <v>6479307</v>
      </c>
      <c r="E325" s="34" t="s">
        <v>1223</v>
      </c>
      <c r="F325" s="34" t="s">
        <v>100</v>
      </c>
      <c r="G325" s="34" t="s">
        <v>1224</v>
      </c>
      <c r="H325" s="36">
        <v>43968</v>
      </c>
      <c r="I325" s="36">
        <v>43998</v>
      </c>
      <c r="J325" s="36">
        <v>43977</v>
      </c>
      <c r="K325" s="36">
        <v>43985</v>
      </c>
      <c r="L325" s="34" t="s">
        <v>1220</v>
      </c>
      <c r="M325" s="34" t="s">
        <v>1225</v>
      </c>
      <c r="N325" s="34" t="s">
        <v>499</v>
      </c>
      <c r="O325" s="34" t="s">
        <v>1274</v>
      </c>
      <c r="P325" s="34" t="s">
        <v>1853</v>
      </c>
      <c r="Q325" s="34" t="s">
        <v>102</v>
      </c>
      <c r="R325" s="34" t="s">
        <v>1228</v>
      </c>
      <c r="S325" s="34" t="s">
        <v>1854</v>
      </c>
      <c r="T325" s="37">
        <v>12811872</v>
      </c>
      <c r="U325" s="35">
        <v>-10</v>
      </c>
      <c r="V325" s="37">
        <v>12811872</v>
      </c>
      <c r="W325" s="34" t="s">
        <v>1854</v>
      </c>
      <c r="X325" s="35">
        <v>10337220</v>
      </c>
    </row>
    <row r="326" spans="1:24" ht="15.75" hidden="1" customHeight="1" x14ac:dyDescent="0.25">
      <c r="A326" s="34" t="s">
        <v>1220</v>
      </c>
      <c r="B326" s="34" t="s">
        <v>1451</v>
      </c>
      <c r="C326" s="34" t="s">
        <v>1222</v>
      </c>
      <c r="D326" s="35">
        <v>6480962</v>
      </c>
      <c r="E326" s="34" t="s">
        <v>1223</v>
      </c>
      <c r="F326" s="34" t="s">
        <v>100</v>
      </c>
      <c r="G326" s="34" t="s">
        <v>1224</v>
      </c>
      <c r="H326" s="36">
        <v>43971</v>
      </c>
      <c r="I326" s="36">
        <v>44001</v>
      </c>
      <c r="J326" s="36">
        <v>43977</v>
      </c>
      <c r="K326" s="36">
        <v>43985</v>
      </c>
      <c r="L326" s="34" t="s">
        <v>1220</v>
      </c>
      <c r="M326" s="34" t="s">
        <v>1225</v>
      </c>
      <c r="N326" s="34" t="s">
        <v>499</v>
      </c>
      <c r="O326" s="34" t="s">
        <v>1274</v>
      </c>
      <c r="P326" s="34" t="s">
        <v>1407</v>
      </c>
      <c r="Q326" s="34" t="s">
        <v>102</v>
      </c>
      <c r="R326" s="34" t="s">
        <v>1228</v>
      </c>
      <c r="S326" s="34" t="s">
        <v>1408</v>
      </c>
      <c r="T326" s="37">
        <v>1443293</v>
      </c>
      <c r="U326" s="35">
        <v>-10</v>
      </c>
      <c r="V326" s="37">
        <v>1443293</v>
      </c>
      <c r="W326" s="34" t="s">
        <v>1408</v>
      </c>
      <c r="X326" s="35">
        <v>1646704</v>
      </c>
    </row>
    <row r="327" spans="1:24" ht="15.75" hidden="1" customHeight="1" x14ac:dyDescent="0.25">
      <c r="A327" s="34" t="s">
        <v>1220</v>
      </c>
      <c r="B327" s="34" t="s">
        <v>1451</v>
      </c>
      <c r="C327" s="34" t="s">
        <v>1222</v>
      </c>
      <c r="D327" s="35">
        <v>6481095</v>
      </c>
      <c r="E327" s="34" t="s">
        <v>1223</v>
      </c>
      <c r="F327" s="34" t="s">
        <v>100</v>
      </c>
      <c r="G327" s="34" t="s">
        <v>1224</v>
      </c>
      <c r="H327" s="36">
        <v>43971</v>
      </c>
      <c r="I327" s="36">
        <v>44001</v>
      </c>
      <c r="J327" s="36">
        <v>44000</v>
      </c>
      <c r="K327" s="36"/>
      <c r="L327" s="34" t="s">
        <v>1220</v>
      </c>
      <c r="M327" s="34" t="s">
        <v>1225</v>
      </c>
      <c r="N327" s="34" t="s">
        <v>499</v>
      </c>
      <c r="O327" s="34" t="s">
        <v>1274</v>
      </c>
      <c r="P327" s="34" t="s">
        <v>1295</v>
      </c>
      <c r="Q327" s="34" t="s">
        <v>143</v>
      </c>
      <c r="R327" s="34" t="s">
        <v>1228</v>
      </c>
      <c r="S327" s="34" t="s">
        <v>1296</v>
      </c>
      <c r="T327" s="37">
        <v>89552</v>
      </c>
      <c r="U327" s="35">
        <v>4</v>
      </c>
      <c r="V327" s="37">
        <v>89552</v>
      </c>
      <c r="W327" s="34" t="s">
        <v>1296</v>
      </c>
      <c r="X327" s="35">
        <v>10293447</v>
      </c>
    </row>
    <row r="328" spans="1:24" ht="15.75" hidden="1" customHeight="1" x14ac:dyDescent="0.25">
      <c r="A328" s="34" t="s">
        <v>1220</v>
      </c>
      <c r="B328" s="34" t="s">
        <v>1451</v>
      </c>
      <c r="C328" s="34" t="s">
        <v>1222</v>
      </c>
      <c r="D328" s="35">
        <v>6481096</v>
      </c>
      <c r="E328" s="34" t="s">
        <v>1223</v>
      </c>
      <c r="F328" s="34" t="s">
        <v>100</v>
      </c>
      <c r="G328" s="34" t="s">
        <v>1224</v>
      </c>
      <c r="H328" s="36">
        <v>43971</v>
      </c>
      <c r="I328" s="36">
        <v>44001</v>
      </c>
      <c r="J328" s="36">
        <v>43977</v>
      </c>
      <c r="K328" s="36">
        <v>43985</v>
      </c>
      <c r="L328" s="34" t="s">
        <v>1220</v>
      </c>
      <c r="M328" s="34" t="s">
        <v>1225</v>
      </c>
      <c r="N328" s="34" t="s">
        <v>499</v>
      </c>
      <c r="O328" s="34" t="s">
        <v>1274</v>
      </c>
      <c r="P328" s="34" t="s">
        <v>1855</v>
      </c>
      <c r="Q328" s="34" t="s">
        <v>102</v>
      </c>
      <c r="R328" s="34" t="s">
        <v>1228</v>
      </c>
      <c r="S328" s="34" t="s">
        <v>1856</v>
      </c>
      <c r="T328" s="37">
        <v>1002182</v>
      </c>
      <c r="U328" s="35">
        <v>-10</v>
      </c>
      <c r="V328" s="37">
        <v>1002182</v>
      </c>
      <c r="W328" s="34" t="s">
        <v>1857</v>
      </c>
      <c r="X328" s="35">
        <v>10338190</v>
      </c>
    </row>
    <row r="329" spans="1:24" ht="15.75" hidden="1" customHeight="1" x14ac:dyDescent="0.25">
      <c r="A329" s="34" t="s">
        <v>1220</v>
      </c>
      <c r="B329" s="34" t="s">
        <v>1451</v>
      </c>
      <c r="C329" s="34" t="s">
        <v>1222</v>
      </c>
      <c r="D329" s="35">
        <v>6482163</v>
      </c>
      <c r="E329" s="34" t="s">
        <v>1223</v>
      </c>
      <c r="F329" s="34" t="s">
        <v>100</v>
      </c>
      <c r="G329" s="34" t="s">
        <v>1224</v>
      </c>
      <c r="H329" s="36">
        <v>43973</v>
      </c>
      <c r="I329" s="36">
        <v>44003</v>
      </c>
      <c r="J329" s="36">
        <v>43977</v>
      </c>
      <c r="K329" s="36">
        <v>43985</v>
      </c>
      <c r="L329" s="34" t="s">
        <v>1220</v>
      </c>
      <c r="M329" s="34" t="s">
        <v>1225</v>
      </c>
      <c r="N329" s="34" t="s">
        <v>499</v>
      </c>
      <c r="O329" s="34" t="s">
        <v>1274</v>
      </c>
      <c r="P329" s="34" t="s">
        <v>1858</v>
      </c>
      <c r="Q329" s="34" t="s">
        <v>102</v>
      </c>
      <c r="R329" s="38"/>
      <c r="S329" s="34" t="s">
        <v>1859</v>
      </c>
      <c r="T329" s="37">
        <v>55124812</v>
      </c>
      <c r="U329" s="35">
        <v>-10</v>
      </c>
      <c r="V329" s="37">
        <v>55124812</v>
      </c>
      <c r="W329" s="34" t="s">
        <v>1859</v>
      </c>
      <c r="X329" s="35">
        <v>10335999</v>
      </c>
    </row>
    <row r="330" spans="1:24" ht="15.75" hidden="1" customHeight="1" x14ac:dyDescent="0.25">
      <c r="A330" s="34" t="s">
        <v>1220</v>
      </c>
      <c r="B330" s="34" t="s">
        <v>1451</v>
      </c>
      <c r="C330" s="34" t="s">
        <v>1222</v>
      </c>
      <c r="D330" s="35">
        <v>6482176</v>
      </c>
      <c r="E330" s="34" t="s">
        <v>1223</v>
      </c>
      <c r="F330" s="34" t="s">
        <v>100</v>
      </c>
      <c r="G330" s="34" t="s">
        <v>1224</v>
      </c>
      <c r="H330" s="36">
        <v>43973</v>
      </c>
      <c r="I330" s="36">
        <v>44003</v>
      </c>
      <c r="J330" s="36">
        <v>43980</v>
      </c>
      <c r="K330" s="36">
        <v>43985</v>
      </c>
      <c r="L330" s="34" t="s">
        <v>1220</v>
      </c>
      <c r="M330" s="34" t="s">
        <v>1225</v>
      </c>
      <c r="N330" s="34" t="s">
        <v>499</v>
      </c>
      <c r="O330" s="34" t="s">
        <v>1274</v>
      </c>
      <c r="P330" s="34" t="s">
        <v>1858</v>
      </c>
      <c r="Q330" s="34" t="s">
        <v>102</v>
      </c>
      <c r="R330" s="38"/>
      <c r="S330" s="34" t="s">
        <v>1859</v>
      </c>
      <c r="T330" s="37">
        <v>419778</v>
      </c>
      <c r="U330" s="35">
        <v>-10</v>
      </c>
      <c r="V330" s="37">
        <v>419778</v>
      </c>
      <c r="W330" s="34" t="s">
        <v>1859</v>
      </c>
      <c r="X330" s="35">
        <v>10335999</v>
      </c>
    </row>
    <row r="331" spans="1:24" ht="15.75" hidden="1" customHeight="1" x14ac:dyDescent="0.25">
      <c r="A331" s="34" t="s">
        <v>1220</v>
      </c>
      <c r="B331" s="34" t="s">
        <v>1451</v>
      </c>
      <c r="C331" s="34" t="s">
        <v>1222</v>
      </c>
      <c r="D331" s="35">
        <v>6482667</v>
      </c>
      <c r="E331" s="34" t="s">
        <v>1223</v>
      </c>
      <c r="F331" s="34" t="s">
        <v>100</v>
      </c>
      <c r="G331" s="34" t="s">
        <v>1224</v>
      </c>
      <c r="H331" s="36">
        <v>43976</v>
      </c>
      <c r="I331" s="36">
        <v>44006</v>
      </c>
      <c r="J331" s="36">
        <v>43980</v>
      </c>
      <c r="K331" s="36">
        <v>43985</v>
      </c>
      <c r="L331" s="34" t="s">
        <v>1220</v>
      </c>
      <c r="M331" s="34" t="s">
        <v>1225</v>
      </c>
      <c r="N331" s="34" t="s">
        <v>499</v>
      </c>
      <c r="O331" s="34" t="s">
        <v>1274</v>
      </c>
      <c r="P331" s="34" t="s">
        <v>1351</v>
      </c>
      <c r="Q331" s="34" t="s">
        <v>102</v>
      </c>
      <c r="R331" s="38"/>
      <c r="S331" s="34" t="s">
        <v>1352</v>
      </c>
      <c r="T331" s="37">
        <v>17203998</v>
      </c>
      <c r="U331" s="35">
        <v>-10</v>
      </c>
      <c r="V331" s="37">
        <v>17203998</v>
      </c>
      <c r="W331" s="34" t="s">
        <v>1352</v>
      </c>
      <c r="X331" s="35">
        <v>10058794</v>
      </c>
    </row>
    <row r="332" spans="1:24" ht="15.75" hidden="1" customHeight="1" x14ac:dyDescent="0.25">
      <c r="A332" s="34" t="s">
        <v>1220</v>
      </c>
      <c r="B332" s="34" t="s">
        <v>1451</v>
      </c>
      <c r="C332" s="34" t="s">
        <v>1222</v>
      </c>
      <c r="D332" s="35">
        <v>6488308</v>
      </c>
      <c r="E332" s="34" t="s">
        <v>1223</v>
      </c>
      <c r="F332" s="34" t="s">
        <v>100</v>
      </c>
      <c r="G332" s="34" t="s">
        <v>1224</v>
      </c>
      <c r="H332" s="36">
        <v>43986</v>
      </c>
      <c r="I332" s="36">
        <v>44016</v>
      </c>
      <c r="J332" s="36">
        <v>43992</v>
      </c>
      <c r="K332" s="36"/>
      <c r="L332" s="34" t="s">
        <v>1220</v>
      </c>
      <c r="M332" s="34" t="s">
        <v>1225</v>
      </c>
      <c r="N332" s="34" t="s">
        <v>499</v>
      </c>
      <c r="O332" s="34" t="s">
        <v>1274</v>
      </c>
      <c r="P332" s="34" t="s">
        <v>1763</v>
      </c>
      <c r="Q332" s="34" t="s">
        <v>143</v>
      </c>
      <c r="R332" s="34" t="s">
        <v>1228</v>
      </c>
      <c r="S332" s="34" t="s">
        <v>1764</v>
      </c>
      <c r="T332" s="37">
        <v>163737</v>
      </c>
      <c r="U332" s="35">
        <v>-11</v>
      </c>
      <c r="V332" s="37">
        <v>163737</v>
      </c>
      <c r="W332" s="34" t="s">
        <v>1764</v>
      </c>
      <c r="X332" s="35">
        <v>10328797</v>
      </c>
    </row>
    <row r="333" spans="1:24" ht="15.75" hidden="1" customHeight="1" x14ac:dyDescent="0.25">
      <c r="A333" s="34" t="s">
        <v>1220</v>
      </c>
      <c r="B333" s="34" t="s">
        <v>1451</v>
      </c>
      <c r="C333" s="34" t="s">
        <v>1222</v>
      </c>
      <c r="D333" s="35">
        <v>6489482</v>
      </c>
      <c r="E333" s="34" t="s">
        <v>1223</v>
      </c>
      <c r="F333" s="34" t="s">
        <v>100</v>
      </c>
      <c r="G333" s="34" t="s">
        <v>1224</v>
      </c>
      <c r="H333" s="36">
        <v>43988</v>
      </c>
      <c r="I333" s="36">
        <v>44018</v>
      </c>
      <c r="J333" s="36"/>
      <c r="K333" s="36"/>
      <c r="L333" s="34" t="s">
        <v>1220</v>
      </c>
      <c r="M333" s="34" t="s">
        <v>1225</v>
      </c>
      <c r="N333" s="34" t="s">
        <v>499</v>
      </c>
      <c r="O333" s="34" t="s">
        <v>1274</v>
      </c>
      <c r="P333" s="34" t="s">
        <v>1860</v>
      </c>
      <c r="Q333" s="34" t="s">
        <v>492</v>
      </c>
      <c r="R333" s="34" t="s">
        <v>1228</v>
      </c>
      <c r="S333" s="34" t="s">
        <v>1861</v>
      </c>
      <c r="T333" s="37">
        <v>4398715</v>
      </c>
      <c r="U333" s="35">
        <v>-13</v>
      </c>
      <c r="V333" s="37">
        <v>4398715</v>
      </c>
      <c r="W333" s="34" t="s">
        <v>1862</v>
      </c>
      <c r="X333" s="35">
        <v>10338919</v>
      </c>
    </row>
    <row r="334" spans="1:24" ht="15.75" hidden="1" customHeight="1" x14ac:dyDescent="0.25">
      <c r="A334" s="34" t="s">
        <v>1220</v>
      </c>
      <c r="B334" s="34" t="s">
        <v>1451</v>
      </c>
      <c r="C334" s="34" t="s">
        <v>1222</v>
      </c>
      <c r="D334" s="35">
        <v>6489483</v>
      </c>
      <c r="E334" s="34" t="s">
        <v>1223</v>
      </c>
      <c r="F334" s="34" t="s">
        <v>100</v>
      </c>
      <c r="G334" s="34" t="s">
        <v>1224</v>
      </c>
      <c r="H334" s="36">
        <v>43988</v>
      </c>
      <c r="I334" s="36">
        <v>44018</v>
      </c>
      <c r="J334" s="36">
        <v>43992</v>
      </c>
      <c r="K334" s="36"/>
      <c r="L334" s="34" t="s">
        <v>1220</v>
      </c>
      <c r="M334" s="34" t="s">
        <v>1225</v>
      </c>
      <c r="N334" s="34" t="s">
        <v>499</v>
      </c>
      <c r="O334" s="34" t="s">
        <v>1274</v>
      </c>
      <c r="P334" s="34" t="s">
        <v>1860</v>
      </c>
      <c r="Q334" s="34" t="s">
        <v>143</v>
      </c>
      <c r="R334" s="34" t="s">
        <v>1228</v>
      </c>
      <c r="S334" s="34" t="s">
        <v>1861</v>
      </c>
      <c r="T334" s="37">
        <v>157652</v>
      </c>
      <c r="U334" s="35">
        <v>-13</v>
      </c>
      <c r="V334" s="37">
        <v>157652</v>
      </c>
      <c r="W334" s="34" t="s">
        <v>1862</v>
      </c>
      <c r="X334" s="35">
        <v>10338919</v>
      </c>
    </row>
    <row r="335" spans="1:24" ht="15.75" hidden="1" customHeight="1" x14ac:dyDescent="0.25">
      <c r="A335" s="34" t="s">
        <v>1220</v>
      </c>
      <c r="B335" s="34" t="s">
        <v>1451</v>
      </c>
      <c r="C335" s="34" t="s">
        <v>1222</v>
      </c>
      <c r="D335" s="35">
        <v>6489658</v>
      </c>
      <c r="E335" s="34" t="s">
        <v>1223</v>
      </c>
      <c r="F335" s="34" t="s">
        <v>100</v>
      </c>
      <c r="G335" s="34" t="s">
        <v>1224</v>
      </c>
      <c r="H335" s="36">
        <v>43989</v>
      </c>
      <c r="I335" s="36">
        <v>44019</v>
      </c>
      <c r="J335" s="36">
        <v>43994</v>
      </c>
      <c r="K335" s="36"/>
      <c r="L335" s="34" t="s">
        <v>1220</v>
      </c>
      <c r="M335" s="34" t="s">
        <v>1225</v>
      </c>
      <c r="N335" s="34" t="s">
        <v>499</v>
      </c>
      <c r="O335" s="34" t="s">
        <v>1274</v>
      </c>
      <c r="P335" s="34" t="s">
        <v>1863</v>
      </c>
      <c r="Q335" s="34" t="s">
        <v>143</v>
      </c>
      <c r="R335" s="38"/>
      <c r="S335" s="34" t="s">
        <v>1864</v>
      </c>
      <c r="T335" s="37">
        <v>12188681</v>
      </c>
      <c r="U335" s="35">
        <v>-14</v>
      </c>
      <c r="V335" s="37">
        <v>12188681</v>
      </c>
      <c r="W335" s="34" t="s">
        <v>1864</v>
      </c>
      <c r="X335" s="35">
        <v>10178256</v>
      </c>
    </row>
    <row r="336" spans="1:24" ht="15.75" hidden="1" customHeight="1" x14ac:dyDescent="0.25">
      <c r="A336" s="34" t="s">
        <v>1220</v>
      </c>
      <c r="B336" s="34" t="s">
        <v>1451</v>
      </c>
      <c r="C336" s="34" t="s">
        <v>1222</v>
      </c>
      <c r="D336" s="35">
        <v>6489659</v>
      </c>
      <c r="E336" s="34" t="s">
        <v>1223</v>
      </c>
      <c r="F336" s="34" t="s">
        <v>100</v>
      </c>
      <c r="G336" s="34" t="s">
        <v>1224</v>
      </c>
      <c r="H336" s="36">
        <v>43989</v>
      </c>
      <c r="I336" s="36">
        <v>44019</v>
      </c>
      <c r="J336" s="36">
        <v>44000</v>
      </c>
      <c r="K336" s="36"/>
      <c r="L336" s="34" t="s">
        <v>1220</v>
      </c>
      <c r="M336" s="34" t="s">
        <v>1225</v>
      </c>
      <c r="N336" s="34" t="s">
        <v>499</v>
      </c>
      <c r="O336" s="34" t="s">
        <v>1274</v>
      </c>
      <c r="P336" s="34" t="s">
        <v>1863</v>
      </c>
      <c r="Q336" s="34" t="s">
        <v>143</v>
      </c>
      <c r="R336" s="38"/>
      <c r="S336" s="34" t="s">
        <v>1864</v>
      </c>
      <c r="T336" s="37">
        <v>312570</v>
      </c>
      <c r="U336" s="35">
        <v>-14</v>
      </c>
      <c r="V336" s="37">
        <v>312570</v>
      </c>
      <c r="W336" s="34" t="s">
        <v>1864</v>
      </c>
      <c r="X336" s="35">
        <v>10178256</v>
      </c>
    </row>
    <row r="337" spans="1:24" ht="15.75" hidden="1" customHeight="1" x14ac:dyDescent="0.25">
      <c r="A337" s="34" t="s">
        <v>1220</v>
      </c>
      <c r="B337" s="34" t="s">
        <v>1451</v>
      </c>
      <c r="C337" s="34" t="s">
        <v>1222</v>
      </c>
      <c r="D337" s="35">
        <v>6489794</v>
      </c>
      <c r="E337" s="34" t="s">
        <v>1223</v>
      </c>
      <c r="F337" s="34" t="s">
        <v>100</v>
      </c>
      <c r="G337" s="34" t="s">
        <v>1224</v>
      </c>
      <c r="H337" s="36">
        <v>43994</v>
      </c>
      <c r="I337" s="36">
        <v>44024</v>
      </c>
      <c r="J337" s="36">
        <v>44001</v>
      </c>
      <c r="K337" s="36"/>
      <c r="L337" s="34" t="s">
        <v>1220</v>
      </c>
      <c r="M337" s="34" t="s">
        <v>1225</v>
      </c>
      <c r="N337" s="34" t="s">
        <v>499</v>
      </c>
      <c r="O337" s="34" t="s">
        <v>1274</v>
      </c>
      <c r="P337" s="34" t="s">
        <v>1865</v>
      </c>
      <c r="Q337" s="34" t="s">
        <v>143</v>
      </c>
      <c r="R337" s="34" t="s">
        <v>1228</v>
      </c>
      <c r="S337" s="34" t="s">
        <v>1866</v>
      </c>
      <c r="T337" s="37">
        <v>13340309</v>
      </c>
      <c r="U337" s="35">
        <v>-19</v>
      </c>
      <c r="V337" s="37">
        <v>13340309</v>
      </c>
      <c r="W337" s="34" t="s">
        <v>1866</v>
      </c>
      <c r="X337" s="35">
        <v>10331727</v>
      </c>
    </row>
    <row r="338" spans="1:24" ht="15.75" hidden="1" customHeight="1" x14ac:dyDescent="0.25">
      <c r="A338" s="34" t="s">
        <v>1220</v>
      </c>
      <c r="B338" s="34" t="s">
        <v>1451</v>
      </c>
      <c r="C338" s="34" t="s">
        <v>1222</v>
      </c>
      <c r="D338" s="35">
        <v>6493389</v>
      </c>
      <c r="E338" s="34" t="s">
        <v>1223</v>
      </c>
      <c r="F338" s="34" t="s">
        <v>100</v>
      </c>
      <c r="G338" s="34" t="s">
        <v>1224</v>
      </c>
      <c r="H338" s="36">
        <v>44000</v>
      </c>
      <c r="I338" s="36">
        <v>44030</v>
      </c>
      <c r="J338" s="36"/>
      <c r="K338" s="36"/>
      <c r="L338" s="34" t="s">
        <v>1220</v>
      </c>
      <c r="M338" s="34" t="s">
        <v>1225</v>
      </c>
      <c r="N338" s="34" t="s">
        <v>499</v>
      </c>
      <c r="O338" s="34" t="s">
        <v>1274</v>
      </c>
      <c r="P338" s="34" t="s">
        <v>1867</v>
      </c>
      <c r="Q338" s="34" t="s">
        <v>1446</v>
      </c>
      <c r="R338" s="38"/>
      <c r="S338" s="34" t="s">
        <v>1868</v>
      </c>
      <c r="T338" s="37">
        <v>11141098</v>
      </c>
      <c r="U338" s="35">
        <v>-25</v>
      </c>
      <c r="V338" s="37">
        <v>11141098</v>
      </c>
      <c r="W338" s="34" t="s">
        <v>1868</v>
      </c>
      <c r="X338" s="35">
        <v>10338720</v>
      </c>
    </row>
    <row r="339" spans="1:24" ht="15.75" hidden="1" customHeight="1" x14ac:dyDescent="0.25">
      <c r="A339" s="34" t="s">
        <v>1220</v>
      </c>
      <c r="B339" s="34" t="s">
        <v>1222</v>
      </c>
      <c r="C339" s="34" t="s">
        <v>1222</v>
      </c>
      <c r="D339" s="35">
        <v>5150589</v>
      </c>
      <c r="E339" s="34" t="s">
        <v>1223</v>
      </c>
      <c r="F339" s="34" t="s">
        <v>100</v>
      </c>
      <c r="G339" s="34" t="s">
        <v>1224</v>
      </c>
      <c r="H339" s="36">
        <v>42730</v>
      </c>
      <c r="I339" s="36">
        <v>42760</v>
      </c>
      <c r="J339" s="36">
        <v>42746</v>
      </c>
      <c r="K339" s="36">
        <v>42752</v>
      </c>
      <c r="L339" s="34" t="s">
        <v>1220</v>
      </c>
      <c r="M339" s="34" t="s">
        <v>1225</v>
      </c>
      <c r="N339" s="34" t="s">
        <v>1869</v>
      </c>
      <c r="O339" s="34" t="s">
        <v>1870</v>
      </c>
      <c r="P339" s="34" t="s">
        <v>147</v>
      </c>
      <c r="Q339" s="34" t="s">
        <v>104</v>
      </c>
      <c r="R339" s="38"/>
      <c r="S339" s="34" t="s">
        <v>1871</v>
      </c>
      <c r="T339" s="37">
        <v>413000</v>
      </c>
      <c r="U339" s="35">
        <v>1223</v>
      </c>
      <c r="V339" s="37">
        <v>182924</v>
      </c>
      <c r="W339" s="34" t="s">
        <v>1872</v>
      </c>
      <c r="X339" s="35">
        <v>1774323</v>
      </c>
    </row>
    <row r="340" spans="1:24" ht="15.75" hidden="1" customHeight="1" x14ac:dyDescent="0.25">
      <c r="A340" s="34" t="s">
        <v>1220</v>
      </c>
      <c r="B340" s="34" t="s">
        <v>1222</v>
      </c>
      <c r="C340" s="34" t="s">
        <v>1222</v>
      </c>
      <c r="D340" s="35">
        <v>5330776</v>
      </c>
      <c r="E340" s="34" t="s">
        <v>1223</v>
      </c>
      <c r="F340" s="34" t="s">
        <v>100</v>
      </c>
      <c r="G340" s="34" t="s">
        <v>1224</v>
      </c>
      <c r="H340" s="36">
        <v>42943</v>
      </c>
      <c r="I340" s="36">
        <v>42973</v>
      </c>
      <c r="J340" s="36">
        <v>42947</v>
      </c>
      <c r="K340" s="36">
        <v>42949</v>
      </c>
      <c r="L340" s="34" t="s">
        <v>1220</v>
      </c>
      <c r="M340" s="34" t="s">
        <v>1225</v>
      </c>
      <c r="N340" s="34" t="s">
        <v>1869</v>
      </c>
      <c r="O340" s="34" t="s">
        <v>1870</v>
      </c>
      <c r="P340" s="34" t="s">
        <v>150</v>
      </c>
      <c r="Q340" s="34" t="s">
        <v>102</v>
      </c>
      <c r="R340" s="38"/>
      <c r="S340" s="34" t="s">
        <v>1873</v>
      </c>
      <c r="T340" s="37">
        <v>62400</v>
      </c>
      <c r="U340" s="35">
        <v>1026</v>
      </c>
      <c r="V340" s="37">
        <v>43680</v>
      </c>
      <c r="W340" s="34" t="s">
        <v>1874</v>
      </c>
      <c r="X340" s="35">
        <v>10065399</v>
      </c>
    </row>
    <row r="341" spans="1:24" ht="15.75" hidden="1" customHeight="1" x14ac:dyDescent="0.25">
      <c r="A341" s="34" t="s">
        <v>1220</v>
      </c>
      <c r="B341" s="34" t="s">
        <v>1222</v>
      </c>
      <c r="C341" s="34" t="s">
        <v>1222</v>
      </c>
      <c r="D341" s="35">
        <v>5350218</v>
      </c>
      <c r="E341" s="34" t="s">
        <v>1223</v>
      </c>
      <c r="F341" s="34" t="s">
        <v>100</v>
      </c>
      <c r="G341" s="34" t="s">
        <v>1224</v>
      </c>
      <c r="H341" s="36">
        <v>42964</v>
      </c>
      <c r="I341" s="36">
        <v>42994</v>
      </c>
      <c r="J341" s="36">
        <v>43003</v>
      </c>
      <c r="K341" s="36">
        <v>43014</v>
      </c>
      <c r="L341" s="34" t="s">
        <v>1220</v>
      </c>
      <c r="M341" s="34" t="s">
        <v>1225</v>
      </c>
      <c r="N341" s="34" t="s">
        <v>1869</v>
      </c>
      <c r="O341" s="34" t="s">
        <v>1870</v>
      </c>
      <c r="P341" s="34" t="s">
        <v>152</v>
      </c>
      <c r="Q341" s="34" t="s">
        <v>104</v>
      </c>
      <c r="R341" s="38"/>
      <c r="S341" s="34" t="s">
        <v>1875</v>
      </c>
      <c r="T341" s="37">
        <v>85000</v>
      </c>
      <c r="U341" s="35">
        <v>961</v>
      </c>
      <c r="V341" s="37">
        <v>30940</v>
      </c>
      <c r="W341" s="34" t="s">
        <v>1876</v>
      </c>
      <c r="X341" s="35">
        <v>10037335</v>
      </c>
    </row>
    <row r="342" spans="1:24" ht="15.75" customHeight="1" x14ac:dyDescent="0.25">
      <c r="A342" s="34" t="s">
        <v>1220</v>
      </c>
      <c r="B342" s="34" t="s">
        <v>1222</v>
      </c>
      <c r="C342" s="34" t="s">
        <v>1222</v>
      </c>
      <c r="D342" s="35">
        <v>6088142</v>
      </c>
      <c r="E342" s="34" t="s">
        <v>476</v>
      </c>
      <c r="F342" s="34" t="s">
        <v>479</v>
      </c>
      <c r="G342" s="34" t="s">
        <v>1224</v>
      </c>
      <c r="H342" s="36">
        <v>43571</v>
      </c>
      <c r="I342" s="36">
        <v>43601</v>
      </c>
      <c r="J342" s="36">
        <v>43703</v>
      </c>
      <c r="K342" s="36"/>
      <c r="L342" s="34" t="s">
        <v>1220</v>
      </c>
      <c r="M342" s="34" t="s">
        <v>1225</v>
      </c>
      <c r="N342" s="34" t="s">
        <v>1877</v>
      </c>
      <c r="O342" s="34" t="s">
        <v>1878</v>
      </c>
      <c r="P342" s="34" t="s">
        <v>1879</v>
      </c>
      <c r="Q342" s="34" t="s">
        <v>117</v>
      </c>
      <c r="R342" s="38"/>
      <c r="S342" s="34" t="s">
        <v>1880</v>
      </c>
      <c r="T342" s="37">
        <v>198525</v>
      </c>
      <c r="U342" s="35">
        <v>404</v>
      </c>
      <c r="V342" s="37">
        <v>198525</v>
      </c>
      <c r="W342" s="34" t="s">
        <v>1881</v>
      </c>
      <c r="X342" s="35">
        <v>1866937</v>
      </c>
    </row>
    <row r="343" spans="1:24" ht="15.75" customHeight="1" x14ac:dyDescent="0.25">
      <c r="A343" s="34" t="s">
        <v>1220</v>
      </c>
      <c r="B343" s="34" t="s">
        <v>1222</v>
      </c>
      <c r="C343" s="34" t="s">
        <v>1222</v>
      </c>
      <c r="D343" s="35">
        <v>6098162</v>
      </c>
      <c r="E343" s="34" t="s">
        <v>1253</v>
      </c>
      <c r="F343" s="34" t="s">
        <v>478</v>
      </c>
      <c r="G343" s="34" t="s">
        <v>1224</v>
      </c>
      <c r="H343" s="36">
        <v>43580</v>
      </c>
      <c r="I343" s="36">
        <v>43610</v>
      </c>
      <c r="J343" s="36">
        <v>43714</v>
      </c>
      <c r="K343" s="36"/>
      <c r="L343" s="34" t="s">
        <v>1220</v>
      </c>
      <c r="M343" s="34" t="s">
        <v>1225</v>
      </c>
      <c r="N343" s="34" t="s">
        <v>1869</v>
      </c>
      <c r="O343" s="34" t="s">
        <v>1870</v>
      </c>
      <c r="P343" s="34" t="s">
        <v>1882</v>
      </c>
      <c r="Q343" s="34" t="s">
        <v>117</v>
      </c>
      <c r="R343" s="38"/>
      <c r="S343" s="34" t="s">
        <v>1883</v>
      </c>
      <c r="T343" s="37">
        <v>1300000</v>
      </c>
      <c r="U343" s="35">
        <v>395</v>
      </c>
      <c r="V343" s="37">
        <v>1300000</v>
      </c>
      <c r="W343" s="34" t="s">
        <v>1884</v>
      </c>
      <c r="X343" s="35">
        <v>10267067</v>
      </c>
    </row>
    <row r="344" spans="1:24" ht="15.75" hidden="1" customHeight="1" x14ac:dyDescent="0.25">
      <c r="A344" s="34" t="s">
        <v>1220</v>
      </c>
      <c r="B344" s="34" t="s">
        <v>1222</v>
      </c>
      <c r="C344" s="34" t="s">
        <v>1222</v>
      </c>
      <c r="D344" s="35">
        <v>6107432</v>
      </c>
      <c r="E344" s="34" t="s">
        <v>1253</v>
      </c>
      <c r="F344" s="34" t="s">
        <v>478</v>
      </c>
      <c r="G344" s="34" t="s">
        <v>1224</v>
      </c>
      <c r="H344" s="36">
        <v>43588</v>
      </c>
      <c r="I344" s="36">
        <v>43618</v>
      </c>
      <c r="J344" s="36">
        <v>43630</v>
      </c>
      <c r="K344" s="36">
        <v>43634</v>
      </c>
      <c r="L344" s="34" t="s">
        <v>1220</v>
      </c>
      <c r="M344" s="34" t="s">
        <v>1225</v>
      </c>
      <c r="N344" s="34" t="s">
        <v>1869</v>
      </c>
      <c r="O344" s="34" t="s">
        <v>1870</v>
      </c>
      <c r="P344" s="34" t="s">
        <v>1885</v>
      </c>
      <c r="Q344" s="34" t="s">
        <v>104</v>
      </c>
      <c r="R344" s="38"/>
      <c r="S344" s="34" t="s">
        <v>1883</v>
      </c>
      <c r="T344" s="37">
        <v>1300000</v>
      </c>
      <c r="U344" s="35">
        <v>341</v>
      </c>
      <c r="V344" s="37">
        <v>1300000</v>
      </c>
      <c r="W344" s="34" t="s">
        <v>1886</v>
      </c>
      <c r="X344" s="35">
        <v>10269991</v>
      </c>
    </row>
    <row r="345" spans="1:24" ht="15.75" hidden="1" customHeight="1" x14ac:dyDescent="0.25">
      <c r="A345" s="34" t="s">
        <v>1220</v>
      </c>
      <c r="B345" s="34" t="s">
        <v>1222</v>
      </c>
      <c r="C345" s="34" t="s">
        <v>1222</v>
      </c>
      <c r="D345" s="35">
        <v>6111224</v>
      </c>
      <c r="E345" s="34" t="s">
        <v>1253</v>
      </c>
      <c r="F345" s="34" t="s">
        <v>478</v>
      </c>
      <c r="G345" s="34" t="s">
        <v>1224</v>
      </c>
      <c r="H345" s="36">
        <v>43592</v>
      </c>
      <c r="I345" s="36">
        <v>43622</v>
      </c>
      <c r="J345" s="36">
        <v>43703</v>
      </c>
      <c r="K345" s="36">
        <v>43713</v>
      </c>
      <c r="L345" s="34" t="s">
        <v>1220</v>
      </c>
      <c r="M345" s="34" t="s">
        <v>1225</v>
      </c>
      <c r="N345" s="34" t="s">
        <v>1869</v>
      </c>
      <c r="O345" s="34" t="s">
        <v>1870</v>
      </c>
      <c r="P345" s="34" t="s">
        <v>1887</v>
      </c>
      <c r="Q345" s="34" t="s">
        <v>114</v>
      </c>
      <c r="R345" s="38"/>
      <c r="S345" s="34" t="s">
        <v>1883</v>
      </c>
      <c r="T345" s="37">
        <v>1300000</v>
      </c>
      <c r="U345" s="35">
        <v>262</v>
      </c>
      <c r="V345" s="37">
        <v>1300000</v>
      </c>
      <c r="W345" s="34" t="s">
        <v>1888</v>
      </c>
      <c r="X345" s="35">
        <v>10271097</v>
      </c>
    </row>
    <row r="346" spans="1:24" ht="15.75" hidden="1" customHeight="1" x14ac:dyDescent="0.25">
      <c r="A346" s="34" t="s">
        <v>1220</v>
      </c>
      <c r="B346" s="34" t="s">
        <v>1222</v>
      </c>
      <c r="C346" s="34" t="s">
        <v>1222</v>
      </c>
      <c r="D346" s="35">
        <v>6269581</v>
      </c>
      <c r="E346" s="34" t="s">
        <v>1243</v>
      </c>
      <c r="F346" s="34" t="s">
        <v>477</v>
      </c>
      <c r="G346" s="34" t="s">
        <v>1224</v>
      </c>
      <c r="H346" s="36">
        <v>43725</v>
      </c>
      <c r="I346" s="36">
        <v>43755</v>
      </c>
      <c r="J346" s="36">
        <v>43734</v>
      </c>
      <c r="K346" s="36">
        <v>43754</v>
      </c>
      <c r="L346" s="34" t="s">
        <v>1244</v>
      </c>
      <c r="M346" s="34" t="s">
        <v>1245</v>
      </c>
      <c r="N346" s="34" t="s">
        <v>1869</v>
      </c>
      <c r="O346" s="34" t="s">
        <v>1870</v>
      </c>
      <c r="P346" s="34" t="s">
        <v>1889</v>
      </c>
      <c r="Q346" s="34" t="s">
        <v>107</v>
      </c>
      <c r="R346" s="38"/>
      <c r="S346" s="34" t="s">
        <v>1890</v>
      </c>
      <c r="T346" s="37">
        <v>333136</v>
      </c>
      <c r="U346" s="35">
        <v>221</v>
      </c>
      <c r="V346" s="37">
        <v>158719</v>
      </c>
      <c r="W346" s="34" t="s">
        <v>1891</v>
      </c>
      <c r="X346" s="35">
        <v>10291795</v>
      </c>
    </row>
    <row r="347" spans="1:24" ht="15.75" hidden="1" customHeight="1" x14ac:dyDescent="0.25">
      <c r="A347" s="34" t="s">
        <v>1220</v>
      </c>
      <c r="B347" s="34" t="s">
        <v>1222</v>
      </c>
      <c r="C347" s="34" t="s">
        <v>1222</v>
      </c>
      <c r="D347" s="35">
        <v>6269674</v>
      </c>
      <c r="E347" s="34" t="s">
        <v>1243</v>
      </c>
      <c r="F347" s="34" t="s">
        <v>477</v>
      </c>
      <c r="G347" s="34" t="s">
        <v>1224</v>
      </c>
      <c r="H347" s="36">
        <v>43725</v>
      </c>
      <c r="I347" s="36">
        <v>43755</v>
      </c>
      <c r="J347" s="36">
        <v>43734</v>
      </c>
      <c r="K347" s="36">
        <v>43754</v>
      </c>
      <c r="L347" s="34" t="s">
        <v>1244</v>
      </c>
      <c r="M347" s="34" t="s">
        <v>1245</v>
      </c>
      <c r="N347" s="34" t="s">
        <v>1869</v>
      </c>
      <c r="O347" s="34" t="s">
        <v>1870</v>
      </c>
      <c r="P347" s="34" t="s">
        <v>1892</v>
      </c>
      <c r="Q347" s="34" t="s">
        <v>107</v>
      </c>
      <c r="R347" s="38"/>
      <c r="S347" s="34" t="s">
        <v>1890</v>
      </c>
      <c r="T347" s="37">
        <v>343861</v>
      </c>
      <c r="U347" s="35">
        <v>221</v>
      </c>
      <c r="V347" s="37">
        <v>108786</v>
      </c>
      <c r="W347" s="34" t="s">
        <v>1893</v>
      </c>
      <c r="X347" s="35">
        <v>10295531</v>
      </c>
    </row>
    <row r="348" spans="1:24" ht="15.75" hidden="1" customHeight="1" x14ac:dyDescent="0.25">
      <c r="A348" s="34" t="s">
        <v>1220</v>
      </c>
      <c r="B348" s="34" t="s">
        <v>1222</v>
      </c>
      <c r="C348" s="34" t="s">
        <v>1222</v>
      </c>
      <c r="D348" s="35">
        <v>6314966</v>
      </c>
      <c r="E348" s="34" t="s">
        <v>1223</v>
      </c>
      <c r="F348" s="34" t="s">
        <v>100</v>
      </c>
      <c r="G348" s="34" t="s">
        <v>1224</v>
      </c>
      <c r="H348" s="36">
        <v>43763</v>
      </c>
      <c r="I348" s="36">
        <v>43793</v>
      </c>
      <c r="J348" s="36">
        <v>43770</v>
      </c>
      <c r="K348" s="36">
        <v>43788</v>
      </c>
      <c r="L348" s="34" t="s">
        <v>1220</v>
      </c>
      <c r="M348" s="34" t="s">
        <v>1225</v>
      </c>
      <c r="N348" s="34" t="s">
        <v>1869</v>
      </c>
      <c r="O348" s="34" t="s">
        <v>1870</v>
      </c>
      <c r="P348" s="34" t="s">
        <v>1295</v>
      </c>
      <c r="Q348" s="34" t="s">
        <v>107</v>
      </c>
      <c r="R348" s="38"/>
      <c r="S348" s="34" t="s">
        <v>1894</v>
      </c>
      <c r="T348" s="37">
        <v>2033166</v>
      </c>
      <c r="U348" s="35">
        <v>187</v>
      </c>
      <c r="V348" s="37">
        <v>469720</v>
      </c>
      <c r="W348" s="34" t="s">
        <v>1296</v>
      </c>
      <c r="X348" s="35">
        <v>10293447</v>
      </c>
    </row>
    <row r="349" spans="1:24" ht="15.75" hidden="1" customHeight="1" x14ac:dyDescent="0.25">
      <c r="A349" s="34" t="s">
        <v>1220</v>
      </c>
      <c r="B349" s="34" t="s">
        <v>1222</v>
      </c>
      <c r="C349" s="34" t="s">
        <v>1222</v>
      </c>
      <c r="D349" s="35">
        <v>6334274</v>
      </c>
      <c r="E349" s="34" t="s">
        <v>1223</v>
      </c>
      <c r="F349" s="34" t="s">
        <v>100</v>
      </c>
      <c r="G349" s="34" t="s">
        <v>1224</v>
      </c>
      <c r="H349" s="36">
        <v>43782</v>
      </c>
      <c r="I349" s="36">
        <v>43812</v>
      </c>
      <c r="J349" s="36">
        <v>43784</v>
      </c>
      <c r="K349" s="36">
        <v>43788</v>
      </c>
      <c r="L349" s="34" t="s">
        <v>1220</v>
      </c>
      <c r="M349" s="34" t="s">
        <v>1225</v>
      </c>
      <c r="N349" s="34" t="s">
        <v>1869</v>
      </c>
      <c r="O349" s="34" t="s">
        <v>1870</v>
      </c>
      <c r="P349" s="34" t="s">
        <v>1412</v>
      </c>
      <c r="Q349" s="34" t="s">
        <v>107</v>
      </c>
      <c r="R349" s="38"/>
      <c r="S349" s="34" t="s">
        <v>1895</v>
      </c>
      <c r="T349" s="37">
        <v>150870</v>
      </c>
      <c r="U349" s="35">
        <v>187</v>
      </c>
      <c r="V349" s="37">
        <v>5515</v>
      </c>
      <c r="W349" s="34" t="s">
        <v>1413</v>
      </c>
      <c r="X349" s="35">
        <v>1857746</v>
      </c>
    </row>
    <row r="350" spans="1:24" ht="15.75" hidden="1" customHeight="1" x14ac:dyDescent="0.25">
      <c r="A350" s="34" t="s">
        <v>1220</v>
      </c>
      <c r="B350" s="34" t="s">
        <v>1222</v>
      </c>
      <c r="C350" s="34" t="s">
        <v>1222</v>
      </c>
      <c r="D350" s="35">
        <v>6346054</v>
      </c>
      <c r="E350" s="34" t="s">
        <v>1223</v>
      </c>
      <c r="F350" s="34" t="s">
        <v>100</v>
      </c>
      <c r="G350" s="34" t="s">
        <v>1224</v>
      </c>
      <c r="H350" s="36">
        <v>43795</v>
      </c>
      <c r="I350" s="36">
        <v>43825</v>
      </c>
      <c r="J350" s="36">
        <v>43801</v>
      </c>
      <c r="K350" s="36">
        <v>43809</v>
      </c>
      <c r="L350" s="34" t="s">
        <v>1220</v>
      </c>
      <c r="M350" s="34" t="s">
        <v>1225</v>
      </c>
      <c r="N350" s="34" t="s">
        <v>1869</v>
      </c>
      <c r="O350" s="34" t="s">
        <v>1870</v>
      </c>
      <c r="P350" s="34" t="s">
        <v>1896</v>
      </c>
      <c r="Q350" s="34" t="s">
        <v>107</v>
      </c>
      <c r="R350" s="38"/>
      <c r="S350" s="34" t="s">
        <v>1897</v>
      </c>
      <c r="T350" s="37">
        <v>35670</v>
      </c>
      <c r="U350" s="35">
        <v>166</v>
      </c>
      <c r="V350" s="37">
        <v>7360</v>
      </c>
      <c r="W350" s="34" t="s">
        <v>1657</v>
      </c>
      <c r="X350" s="35">
        <v>10311174</v>
      </c>
    </row>
    <row r="351" spans="1:24" ht="15.75" hidden="1" customHeight="1" x14ac:dyDescent="0.25">
      <c r="A351" s="34" t="s">
        <v>1220</v>
      </c>
      <c r="B351" s="34" t="s">
        <v>1222</v>
      </c>
      <c r="C351" s="34" t="s">
        <v>1222</v>
      </c>
      <c r="D351" s="35">
        <v>6353091</v>
      </c>
      <c r="E351" s="34" t="s">
        <v>1243</v>
      </c>
      <c r="F351" s="34" t="s">
        <v>477</v>
      </c>
      <c r="G351" s="34" t="s">
        <v>1224</v>
      </c>
      <c r="H351" s="36">
        <v>43801</v>
      </c>
      <c r="I351" s="36">
        <v>43831</v>
      </c>
      <c r="J351" s="36">
        <v>43808</v>
      </c>
      <c r="K351" s="36">
        <v>43817</v>
      </c>
      <c r="L351" s="34" t="s">
        <v>1244</v>
      </c>
      <c r="M351" s="34" t="s">
        <v>1245</v>
      </c>
      <c r="N351" s="34" t="s">
        <v>1869</v>
      </c>
      <c r="O351" s="34" t="s">
        <v>1870</v>
      </c>
      <c r="P351" s="34" t="s">
        <v>1898</v>
      </c>
      <c r="Q351" s="34" t="s">
        <v>107</v>
      </c>
      <c r="R351" s="38"/>
      <c r="S351" s="34" t="s">
        <v>1899</v>
      </c>
      <c r="T351" s="37">
        <v>541383</v>
      </c>
      <c r="U351" s="35">
        <v>158</v>
      </c>
      <c r="V351" s="37">
        <v>157107</v>
      </c>
      <c r="W351" s="34" t="s">
        <v>1900</v>
      </c>
      <c r="X351" s="35">
        <v>10317068</v>
      </c>
    </row>
    <row r="352" spans="1:24" ht="15.75" hidden="1" customHeight="1" x14ac:dyDescent="0.25">
      <c r="A352" s="34" t="s">
        <v>1220</v>
      </c>
      <c r="B352" s="34" t="s">
        <v>1222</v>
      </c>
      <c r="C352" s="34" t="s">
        <v>1222</v>
      </c>
      <c r="D352" s="35">
        <v>6360369</v>
      </c>
      <c r="E352" s="34" t="s">
        <v>1223</v>
      </c>
      <c r="F352" s="34" t="s">
        <v>100</v>
      </c>
      <c r="G352" s="34" t="s">
        <v>1224</v>
      </c>
      <c r="H352" s="36">
        <v>43809</v>
      </c>
      <c r="I352" s="36">
        <v>43839</v>
      </c>
      <c r="J352" s="36">
        <v>43817</v>
      </c>
      <c r="K352" s="36">
        <v>43819</v>
      </c>
      <c r="L352" s="34" t="s">
        <v>1220</v>
      </c>
      <c r="M352" s="34" t="s">
        <v>1225</v>
      </c>
      <c r="N352" s="34" t="s">
        <v>1869</v>
      </c>
      <c r="O352" s="34" t="s">
        <v>1870</v>
      </c>
      <c r="P352" s="34" t="s">
        <v>1286</v>
      </c>
      <c r="Q352" s="34" t="s">
        <v>102</v>
      </c>
      <c r="R352" s="38"/>
      <c r="S352" s="34" t="s">
        <v>1901</v>
      </c>
      <c r="T352" s="37">
        <v>123215</v>
      </c>
      <c r="U352" s="35">
        <v>156</v>
      </c>
      <c r="V352" s="37">
        <v>123215</v>
      </c>
      <c r="W352" s="34" t="s">
        <v>1288</v>
      </c>
      <c r="X352" s="35">
        <v>10121687</v>
      </c>
    </row>
    <row r="353" spans="1:24" ht="15.75" hidden="1" customHeight="1" x14ac:dyDescent="0.25">
      <c r="A353" s="34" t="s">
        <v>1220</v>
      </c>
      <c r="B353" s="34" t="s">
        <v>1222</v>
      </c>
      <c r="C353" s="34" t="s">
        <v>1222</v>
      </c>
      <c r="D353" s="35">
        <v>6360686</v>
      </c>
      <c r="E353" s="34" t="s">
        <v>1223</v>
      </c>
      <c r="F353" s="34" t="s">
        <v>100</v>
      </c>
      <c r="G353" s="34" t="s">
        <v>1224</v>
      </c>
      <c r="H353" s="36">
        <v>43809</v>
      </c>
      <c r="I353" s="36">
        <v>43839</v>
      </c>
      <c r="J353" s="36"/>
      <c r="K353" s="36"/>
      <c r="L353" s="34" t="s">
        <v>1220</v>
      </c>
      <c r="M353" s="34" t="s">
        <v>1225</v>
      </c>
      <c r="N353" s="34" t="s">
        <v>1869</v>
      </c>
      <c r="O353" s="34" t="s">
        <v>1870</v>
      </c>
      <c r="P353" s="34" t="s">
        <v>1902</v>
      </c>
      <c r="Q353" s="34" t="s">
        <v>110</v>
      </c>
      <c r="R353" s="38"/>
      <c r="S353" s="34" t="s">
        <v>1901</v>
      </c>
      <c r="T353" s="37">
        <v>2000000</v>
      </c>
      <c r="U353" s="35">
        <v>166</v>
      </c>
      <c r="V353" s="37">
        <v>2000000</v>
      </c>
      <c r="W353" s="34" t="s">
        <v>1903</v>
      </c>
      <c r="X353" s="35">
        <v>10320202</v>
      </c>
    </row>
    <row r="354" spans="1:24" ht="15.75" hidden="1" customHeight="1" x14ac:dyDescent="0.25">
      <c r="A354" s="34" t="s">
        <v>1220</v>
      </c>
      <c r="B354" s="34" t="s">
        <v>1222</v>
      </c>
      <c r="C354" s="34" t="s">
        <v>1222</v>
      </c>
      <c r="D354" s="35">
        <v>6373007</v>
      </c>
      <c r="E354" s="34" t="s">
        <v>1243</v>
      </c>
      <c r="F354" s="34" t="s">
        <v>477</v>
      </c>
      <c r="G354" s="34" t="s">
        <v>1224</v>
      </c>
      <c r="H354" s="36">
        <v>43822</v>
      </c>
      <c r="I354" s="36">
        <v>43852</v>
      </c>
      <c r="J354" s="36">
        <v>43910</v>
      </c>
      <c r="K354" s="36">
        <v>43935</v>
      </c>
      <c r="L354" s="34" t="s">
        <v>1244</v>
      </c>
      <c r="M354" s="34" t="s">
        <v>1245</v>
      </c>
      <c r="N354" s="34" t="s">
        <v>1869</v>
      </c>
      <c r="O354" s="34" t="s">
        <v>1870</v>
      </c>
      <c r="P354" s="34" t="s">
        <v>1904</v>
      </c>
      <c r="Q354" s="34" t="s">
        <v>114</v>
      </c>
      <c r="R354" s="38"/>
      <c r="S354" s="34" t="s">
        <v>1905</v>
      </c>
      <c r="T354" s="37">
        <v>141386</v>
      </c>
      <c r="U354" s="35">
        <v>40</v>
      </c>
      <c r="V354" s="37">
        <v>141386</v>
      </c>
      <c r="W354" s="34" t="s">
        <v>1787</v>
      </c>
      <c r="X354" s="35">
        <v>10168544</v>
      </c>
    </row>
    <row r="355" spans="1:24" ht="15.75" hidden="1" customHeight="1" x14ac:dyDescent="0.25">
      <c r="A355" s="34" t="s">
        <v>1220</v>
      </c>
      <c r="B355" s="34" t="s">
        <v>1222</v>
      </c>
      <c r="C355" s="34" t="s">
        <v>1222</v>
      </c>
      <c r="D355" s="35">
        <v>6373043</v>
      </c>
      <c r="E355" s="34" t="s">
        <v>1243</v>
      </c>
      <c r="F355" s="34" t="s">
        <v>477</v>
      </c>
      <c r="G355" s="34" t="s">
        <v>1224</v>
      </c>
      <c r="H355" s="36">
        <v>43822</v>
      </c>
      <c r="I355" s="36">
        <v>43852</v>
      </c>
      <c r="J355" s="36">
        <v>43910</v>
      </c>
      <c r="K355" s="36">
        <v>43935</v>
      </c>
      <c r="L355" s="34" t="s">
        <v>1244</v>
      </c>
      <c r="M355" s="34" t="s">
        <v>1245</v>
      </c>
      <c r="N355" s="34" t="s">
        <v>1869</v>
      </c>
      <c r="O355" s="34" t="s">
        <v>1870</v>
      </c>
      <c r="P355" s="34" t="s">
        <v>1904</v>
      </c>
      <c r="Q355" s="34" t="s">
        <v>114</v>
      </c>
      <c r="R355" s="38"/>
      <c r="S355" s="34" t="s">
        <v>1905</v>
      </c>
      <c r="T355" s="37">
        <v>138873</v>
      </c>
      <c r="U355" s="35">
        <v>40</v>
      </c>
      <c r="V355" s="37">
        <v>138873</v>
      </c>
      <c r="W355" s="34" t="s">
        <v>1787</v>
      </c>
      <c r="X355" s="35">
        <v>10168544</v>
      </c>
    </row>
    <row r="356" spans="1:24" ht="15.75" hidden="1" customHeight="1" x14ac:dyDescent="0.25">
      <c r="A356" s="34" t="s">
        <v>1220</v>
      </c>
      <c r="B356" s="34" t="s">
        <v>1222</v>
      </c>
      <c r="C356" s="34" t="s">
        <v>1222</v>
      </c>
      <c r="D356" s="35">
        <v>6373477</v>
      </c>
      <c r="E356" s="34" t="s">
        <v>1223</v>
      </c>
      <c r="F356" s="34" t="s">
        <v>100</v>
      </c>
      <c r="G356" s="34" t="s">
        <v>1224</v>
      </c>
      <c r="H356" s="36">
        <v>43823</v>
      </c>
      <c r="I356" s="36">
        <v>43853</v>
      </c>
      <c r="J356" s="36">
        <v>43910</v>
      </c>
      <c r="K356" s="36">
        <v>43935</v>
      </c>
      <c r="L356" s="34" t="s">
        <v>1220</v>
      </c>
      <c r="M356" s="34" t="s">
        <v>1225</v>
      </c>
      <c r="N356" s="34" t="s">
        <v>1869</v>
      </c>
      <c r="O356" s="34" t="s">
        <v>1870</v>
      </c>
      <c r="P356" s="34" t="s">
        <v>1800</v>
      </c>
      <c r="Q356" s="34" t="s">
        <v>114</v>
      </c>
      <c r="R356" s="38"/>
      <c r="S356" s="34" t="s">
        <v>1905</v>
      </c>
      <c r="T356" s="37">
        <v>31655</v>
      </c>
      <c r="U356" s="35">
        <v>40</v>
      </c>
      <c r="V356" s="37">
        <v>31655</v>
      </c>
      <c r="W356" s="34" t="s">
        <v>1801</v>
      </c>
      <c r="X356" s="35">
        <v>10140140</v>
      </c>
    </row>
    <row r="357" spans="1:24" ht="15.75" hidden="1" customHeight="1" x14ac:dyDescent="0.25">
      <c r="A357" s="34" t="s">
        <v>1220</v>
      </c>
      <c r="B357" s="34" t="s">
        <v>1222</v>
      </c>
      <c r="C357" s="34" t="s">
        <v>1222</v>
      </c>
      <c r="D357" s="35">
        <v>6373482</v>
      </c>
      <c r="E357" s="34" t="s">
        <v>1223</v>
      </c>
      <c r="F357" s="34" t="s">
        <v>100</v>
      </c>
      <c r="G357" s="34" t="s">
        <v>1224</v>
      </c>
      <c r="H357" s="36">
        <v>43823</v>
      </c>
      <c r="I357" s="36">
        <v>43853</v>
      </c>
      <c r="J357" s="36">
        <v>43910</v>
      </c>
      <c r="K357" s="36">
        <v>43935</v>
      </c>
      <c r="L357" s="34" t="s">
        <v>1220</v>
      </c>
      <c r="M357" s="34" t="s">
        <v>1225</v>
      </c>
      <c r="N357" s="34" t="s">
        <v>1869</v>
      </c>
      <c r="O357" s="34" t="s">
        <v>1870</v>
      </c>
      <c r="P357" s="34" t="s">
        <v>1906</v>
      </c>
      <c r="Q357" s="34" t="s">
        <v>114</v>
      </c>
      <c r="R357" s="38"/>
      <c r="S357" s="34" t="s">
        <v>1905</v>
      </c>
      <c r="T357" s="37">
        <v>27915</v>
      </c>
      <c r="U357" s="35">
        <v>40</v>
      </c>
      <c r="V357" s="37">
        <v>27915</v>
      </c>
      <c r="W357" s="34" t="s">
        <v>1864</v>
      </c>
      <c r="X357" s="35">
        <v>10178256</v>
      </c>
    </row>
    <row r="358" spans="1:24" ht="15.75" hidden="1" customHeight="1" x14ac:dyDescent="0.25">
      <c r="A358" s="34" t="s">
        <v>1220</v>
      </c>
      <c r="B358" s="34" t="s">
        <v>1222</v>
      </c>
      <c r="C358" s="34" t="s">
        <v>1222</v>
      </c>
      <c r="D358" s="35">
        <v>6373487</v>
      </c>
      <c r="E358" s="34" t="s">
        <v>1223</v>
      </c>
      <c r="F358" s="34" t="s">
        <v>100</v>
      </c>
      <c r="G358" s="34" t="s">
        <v>1224</v>
      </c>
      <c r="H358" s="36">
        <v>43823</v>
      </c>
      <c r="I358" s="36">
        <v>43853</v>
      </c>
      <c r="J358" s="36">
        <v>43910</v>
      </c>
      <c r="K358" s="36">
        <v>43935</v>
      </c>
      <c r="L358" s="34" t="s">
        <v>1220</v>
      </c>
      <c r="M358" s="34" t="s">
        <v>1225</v>
      </c>
      <c r="N358" s="34" t="s">
        <v>1869</v>
      </c>
      <c r="O358" s="34" t="s">
        <v>1870</v>
      </c>
      <c r="P358" s="34" t="s">
        <v>1907</v>
      </c>
      <c r="Q358" s="34" t="s">
        <v>114</v>
      </c>
      <c r="R358" s="38"/>
      <c r="S358" s="34" t="s">
        <v>1905</v>
      </c>
      <c r="T358" s="37">
        <v>37770</v>
      </c>
      <c r="U358" s="35">
        <v>40</v>
      </c>
      <c r="V358" s="37">
        <v>37770</v>
      </c>
      <c r="W358" s="34" t="s">
        <v>1908</v>
      </c>
      <c r="X358" s="35">
        <v>10122450</v>
      </c>
    </row>
    <row r="359" spans="1:24" ht="15.75" hidden="1" customHeight="1" x14ac:dyDescent="0.25">
      <c r="A359" s="34" t="s">
        <v>1220</v>
      </c>
      <c r="B359" s="34" t="s">
        <v>1222</v>
      </c>
      <c r="C359" s="34" t="s">
        <v>1222</v>
      </c>
      <c r="D359" s="35">
        <v>6377135</v>
      </c>
      <c r="E359" s="34" t="s">
        <v>1223</v>
      </c>
      <c r="F359" s="34" t="s">
        <v>100</v>
      </c>
      <c r="G359" s="34" t="s">
        <v>1224</v>
      </c>
      <c r="H359" s="36">
        <v>43829</v>
      </c>
      <c r="I359" s="36">
        <v>43859</v>
      </c>
      <c r="J359" s="36">
        <v>43910</v>
      </c>
      <c r="K359" s="36">
        <v>43935</v>
      </c>
      <c r="L359" s="34" t="s">
        <v>1220</v>
      </c>
      <c r="M359" s="34" t="s">
        <v>1225</v>
      </c>
      <c r="N359" s="34" t="s">
        <v>1869</v>
      </c>
      <c r="O359" s="34" t="s">
        <v>1870</v>
      </c>
      <c r="P359" s="34" t="s">
        <v>1644</v>
      </c>
      <c r="Q359" s="34" t="s">
        <v>1360</v>
      </c>
      <c r="R359" s="38"/>
      <c r="S359" s="34" t="s">
        <v>1905</v>
      </c>
      <c r="T359" s="37">
        <v>11015</v>
      </c>
      <c r="U359" s="35">
        <v>40</v>
      </c>
      <c r="V359" s="37">
        <v>11015</v>
      </c>
      <c r="W359" s="34" t="s">
        <v>1646</v>
      </c>
      <c r="X359" s="35">
        <v>10312508</v>
      </c>
    </row>
    <row r="360" spans="1:24" ht="15.75" hidden="1" customHeight="1" x14ac:dyDescent="0.25">
      <c r="A360" s="34" t="s">
        <v>1220</v>
      </c>
      <c r="B360" s="34" t="s">
        <v>1222</v>
      </c>
      <c r="C360" s="34" t="s">
        <v>1222</v>
      </c>
      <c r="D360" s="35">
        <v>6382253</v>
      </c>
      <c r="E360" s="34" t="s">
        <v>1223</v>
      </c>
      <c r="F360" s="34" t="s">
        <v>100</v>
      </c>
      <c r="G360" s="34" t="s">
        <v>1224</v>
      </c>
      <c r="H360" s="36">
        <v>43838</v>
      </c>
      <c r="I360" s="36">
        <v>43868</v>
      </c>
      <c r="J360" s="36">
        <v>43851</v>
      </c>
      <c r="K360" s="36">
        <v>43867</v>
      </c>
      <c r="L360" s="34" t="s">
        <v>1220</v>
      </c>
      <c r="M360" s="34" t="s">
        <v>1225</v>
      </c>
      <c r="N360" s="34" t="s">
        <v>1869</v>
      </c>
      <c r="O360" s="34" t="s">
        <v>1870</v>
      </c>
      <c r="P360" s="34" t="s">
        <v>1909</v>
      </c>
      <c r="Q360" s="34" t="s">
        <v>102</v>
      </c>
      <c r="R360" s="38"/>
      <c r="S360" s="34" t="s">
        <v>1910</v>
      </c>
      <c r="T360" s="37">
        <v>51366</v>
      </c>
      <c r="U360" s="35">
        <v>108</v>
      </c>
      <c r="V360" s="37">
        <v>51366</v>
      </c>
      <c r="W360" s="34" t="s">
        <v>1911</v>
      </c>
      <c r="X360" s="35">
        <v>10322974</v>
      </c>
    </row>
    <row r="361" spans="1:24" ht="15.75" hidden="1" customHeight="1" x14ac:dyDescent="0.25">
      <c r="A361" s="34" t="s">
        <v>1220</v>
      </c>
      <c r="B361" s="34" t="s">
        <v>1222</v>
      </c>
      <c r="C361" s="34" t="s">
        <v>1222</v>
      </c>
      <c r="D361" s="35">
        <v>6384218</v>
      </c>
      <c r="E361" s="34" t="s">
        <v>1223</v>
      </c>
      <c r="F361" s="34" t="s">
        <v>100</v>
      </c>
      <c r="G361" s="34" t="s">
        <v>1224</v>
      </c>
      <c r="H361" s="36">
        <v>43840</v>
      </c>
      <c r="I361" s="36">
        <v>43870</v>
      </c>
      <c r="J361" s="36">
        <v>43910</v>
      </c>
      <c r="K361" s="36">
        <v>43935</v>
      </c>
      <c r="L361" s="34" t="s">
        <v>1220</v>
      </c>
      <c r="M361" s="34" t="s">
        <v>1225</v>
      </c>
      <c r="N361" s="34" t="s">
        <v>1869</v>
      </c>
      <c r="O361" s="34" t="s">
        <v>1870</v>
      </c>
      <c r="P361" s="34" t="s">
        <v>1912</v>
      </c>
      <c r="Q361" s="34" t="s">
        <v>114</v>
      </c>
      <c r="R361" s="38"/>
      <c r="S361" s="34" t="s">
        <v>1913</v>
      </c>
      <c r="T361" s="37">
        <v>2000000</v>
      </c>
      <c r="U361" s="35">
        <v>40</v>
      </c>
      <c r="V361" s="37">
        <v>2000000</v>
      </c>
      <c r="W361" s="34" t="s">
        <v>1914</v>
      </c>
      <c r="X361" s="35">
        <v>10323502</v>
      </c>
    </row>
    <row r="362" spans="1:24" ht="15.75" hidden="1" customHeight="1" x14ac:dyDescent="0.25">
      <c r="A362" s="34" t="s">
        <v>1220</v>
      </c>
      <c r="B362" s="34" t="s">
        <v>1222</v>
      </c>
      <c r="C362" s="34" t="s">
        <v>1222</v>
      </c>
      <c r="D362" s="35">
        <v>6387467</v>
      </c>
      <c r="E362" s="34" t="s">
        <v>1223</v>
      </c>
      <c r="F362" s="34" t="s">
        <v>100</v>
      </c>
      <c r="G362" s="34" t="s">
        <v>1224</v>
      </c>
      <c r="H362" s="36">
        <v>43844</v>
      </c>
      <c r="I362" s="36">
        <v>43874</v>
      </c>
      <c r="J362" s="36">
        <v>43851</v>
      </c>
      <c r="K362" s="36">
        <v>43867</v>
      </c>
      <c r="L362" s="34" t="s">
        <v>1220</v>
      </c>
      <c r="M362" s="34" t="s">
        <v>1225</v>
      </c>
      <c r="N362" s="34" t="s">
        <v>1869</v>
      </c>
      <c r="O362" s="34" t="s">
        <v>1870</v>
      </c>
      <c r="P362" s="34" t="s">
        <v>1915</v>
      </c>
      <c r="Q362" s="34" t="s">
        <v>102</v>
      </c>
      <c r="R362" s="38"/>
      <c r="S362" s="34" t="s">
        <v>1916</v>
      </c>
      <c r="T362" s="37">
        <v>55939</v>
      </c>
      <c r="U362" s="35">
        <v>108</v>
      </c>
      <c r="V362" s="37">
        <v>55939</v>
      </c>
      <c r="W362" s="34" t="s">
        <v>1917</v>
      </c>
      <c r="X362" s="35">
        <v>10185589</v>
      </c>
    </row>
    <row r="363" spans="1:24" ht="15.75" hidden="1" customHeight="1" x14ac:dyDescent="0.25">
      <c r="A363" s="34" t="s">
        <v>1220</v>
      </c>
      <c r="B363" s="34" t="s">
        <v>1222</v>
      </c>
      <c r="C363" s="34" t="s">
        <v>1222</v>
      </c>
      <c r="D363" s="35">
        <v>6387566</v>
      </c>
      <c r="E363" s="34" t="s">
        <v>1223</v>
      </c>
      <c r="F363" s="34" t="s">
        <v>100</v>
      </c>
      <c r="G363" s="34" t="s">
        <v>1224</v>
      </c>
      <c r="H363" s="36">
        <v>43844</v>
      </c>
      <c r="I363" s="36">
        <v>43874</v>
      </c>
      <c r="J363" s="36">
        <v>43851</v>
      </c>
      <c r="K363" s="36">
        <v>43867</v>
      </c>
      <c r="L363" s="34" t="s">
        <v>1220</v>
      </c>
      <c r="M363" s="34" t="s">
        <v>1225</v>
      </c>
      <c r="N363" s="34" t="s">
        <v>1869</v>
      </c>
      <c r="O363" s="34" t="s">
        <v>1870</v>
      </c>
      <c r="P363" s="34" t="s">
        <v>1918</v>
      </c>
      <c r="Q363" s="34" t="s">
        <v>132</v>
      </c>
      <c r="R363" s="38"/>
      <c r="S363" s="34" t="s">
        <v>1916</v>
      </c>
      <c r="T363" s="37">
        <v>229963</v>
      </c>
      <c r="U363" s="35">
        <v>108</v>
      </c>
      <c r="V363" s="37">
        <v>229963</v>
      </c>
      <c r="W363" s="34" t="s">
        <v>1817</v>
      </c>
      <c r="X363" s="35">
        <v>10310448</v>
      </c>
    </row>
    <row r="364" spans="1:24" ht="15.75" hidden="1" customHeight="1" x14ac:dyDescent="0.25">
      <c r="A364" s="34" t="s">
        <v>1220</v>
      </c>
      <c r="B364" s="34" t="s">
        <v>1222</v>
      </c>
      <c r="C364" s="34" t="s">
        <v>1222</v>
      </c>
      <c r="D364" s="35">
        <v>6390501</v>
      </c>
      <c r="E364" s="34" t="s">
        <v>1223</v>
      </c>
      <c r="F364" s="34" t="s">
        <v>100</v>
      </c>
      <c r="G364" s="34" t="s">
        <v>1224</v>
      </c>
      <c r="H364" s="36">
        <v>43846</v>
      </c>
      <c r="I364" s="36">
        <v>43876</v>
      </c>
      <c r="J364" s="36">
        <v>43851</v>
      </c>
      <c r="K364" s="36">
        <v>43867</v>
      </c>
      <c r="L364" s="34" t="s">
        <v>1220</v>
      </c>
      <c r="M364" s="34" t="s">
        <v>1225</v>
      </c>
      <c r="N364" s="34" t="s">
        <v>1869</v>
      </c>
      <c r="O364" s="34" t="s">
        <v>1870</v>
      </c>
      <c r="P364" s="34" t="s">
        <v>164</v>
      </c>
      <c r="Q364" s="34" t="s">
        <v>107</v>
      </c>
      <c r="R364" s="38"/>
      <c r="S364" s="34" t="s">
        <v>1919</v>
      </c>
      <c r="T364" s="37">
        <v>321111</v>
      </c>
      <c r="U364" s="35">
        <v>108</v>
      </c>
      <c r="V364" s="37">
        <v>321111</v>
      </c>
      <c r="W364" s="34" t="s">
        <v>1610</v>
      </c>
      <c r="X364" s="35">
        <v>10061776</v>
      </c>
    </row>
    <row r="365" spans="1:24" ht="15.75" hidden="1" customHeight="1" x14ac:dyDescent="0.25">
      <c r="A365" s="34" t="s">
        <v>1220</v>
      </c>
      <c r="B365" s="34" t="s">
        <v>1222</v>
      </c>
      <c r="C365" s="34" t="s">
        <v>1222</v>
      </c>
      <c r="D365" s="35">
        <v>6391631</v>
      </c>
      <c r="E365" s="34" t="s">
        <v>1223</v>
      </c>
      <c r="F365" s="34" t="s">
        <v>100</v>
      </c>
      <c r="G365" s="34" t="s">
        <v>1224</v>
      </c>
      <c r="H365" s="36">
        <v>43847</v>
      </c>
      <c r="I365" s="36">
        <v>43877</v>
      </c>
      <c r="J365" s="36">
        <v>43851</v>
      </c>
      <c r="K365" s="36">
        <v>43867</v>
      </c>
      <c r="L365" s="34" t="s">
        <v>1220</v>
      </c>
      <c r="M365" s="34" t="s">
        <v>1225</v>
      </c>
      <c r="N365" s="34" t="s">
        <v>1869</v>
      </c>
      <c r="O365" s="34" t="s">
        <v>1870</v>
      </c>
      <c r="P365" s="34" t="s">
        <v>148</v>
      </c>
      <c r="Q365" s="34" t="s">
        <v>102</v>
      </c>
      <c r="R365" s="38"/>
      <c r="S365" s="34" t="s">
        <v>1919</v>
      </c>
      <c r="T365" s="37">
        <v>392632</v>
      </c>
      <c r="U365" s="35">
        <v>108</v>
      </c>
      <c r="V365" s="37">
        <v>392632</v>
      </c>
      <c r="W365" s="34" t="s">
        <v>1920</v>
      </c>
      <c r="X365" s="35">
        <v>10031754</v>
      </c>
    </row>
    <row r="366" spans="1:24" ht="15.75" hidden="1" customHeight="1" x14ac:dyDescent="0.25">
      <c r="A366" s="34" t="s">
        <v>1220</v>
      </c>
      <c r="B366" s="34" t="s">
        <v>1222</v>
      </c>
      <c r="C366" s="34" t="s">
        <v>1222</v>
      </c>
      <c r="D366" s="35">
        <v>6393031</v>
      </c>
      <c r="E366" s="34" t="s">
        <v>1223</v>
      </c>
      <c r="F366" s="34" t="s">
        <v>100</v>
      </c>
      <c r="G366" s="34" t="s">
        <v>1224</v>
      </c>
      <c r="H366" s="36">
        <v>43850</v>
      </c>
      <c r="I366" s="36">
        <v>43880</v>
      </c>
      <c r="J366" s="36">
        <v>43857</v>
      </c>
      <c r="K366" s="36">
        <v>43867</v>
      </c>
      <c r="L366" s="34" t="s">
        <v>1220</v>
      </c>
      <c r="M366" s="34" t="s">
        <v>1225</v>
      </c>
      <c r="N366" s="34" t="s">
        <v>1869</v>
      </c>
      <c r="O366" s="34" t="s">
        <v>1870</v>
      </c>
      <c r="P366" s="34" t="s">
        <v>160</v>
      </c>
      <c r="Q366" s="34" t="s">
        <v>102</v>
      </c>
      <c r="R366" s="38"/>
      <c r="S366" s="34" t="s">
        <v>1919</v>
      </c>
      <c r="T366" s="37">
        <v>36499</v>
      </c>
      <c r="U366" s="35">
        <v>108</v>
      </c>
      <c r="V366" s="37">
        <v>36499</v>
      </c>
      <c r="W366" s="34" t="s">
        <v>1921</v>
      </c>
      <c r="X366" s="35">
        <v>1769509</v>
      </c>
    </row>
    <row r="367" spans="1:24" ht="15.75" hidden="1" customHeight="1" x14ac:dyDescent="0.25">
      <c r="A367" s="34" t="s">
        <v>1220</v>
      </c>
      <c r="B367" s="34" t="s">
        <v>1222</v>
      </c>
      <c r="C367" s="34" t="s">
        <v>1222</v>
      </c>
      <c r="D367" s="35">
        <v>6394449</v>
      </c>
      <c r="E367" s="34" t="s">
        <v>1223</v>
      </c>
      <c r="F367" s="34" t="s">
        <v>100</v>
      </c>
      <c r="G367" s="34" t="s">
        <v>1224</v>
      </c>
      <c r="H367" s="36">
        <v>43851</v>
      </c>
      <c r="I367" s="36">
        <v>43881</v>
      </c>
      <c r="J367" s="36">
        <v>43857</v>
      </c>
      <c r="K367" s="36">
        <v>43867</v>
      </c>
      <c r="L367" s="34" t="s">
        <v>1220</v>
      </c>
      <c r="M367" s="34" t="s">
        <v>1225</v>
      </c>
      <c r="N367" s="34" t="s">
        <v>1869</v>
      </c>
      <c r="O367" s="34" t="s">
        <v>1870</v>
      </c>
      <c r="P367" s="34" t="s">
        <v>1922</v>
      </c>
      <c r="Q367" s="34" t="s">
        <v>102</v>
      </c>
      <c r="R367" s="38"/>
      <c r="S367" s="34" t="s">
        <v>1923</v>
      </c>
      <c r="T367" s="37">
        <v>33945</v>
      </c>
      <c r="U367" s="35">
        <v>108</v>
      </c>
      <c r="V367" s="37">
        <v>33945</v>
      </c>
      <c r="W367" s="34" t="s">
        <v>1924</v>
      </c>
      <c r="X367" s="35">
        <v>1761959</v>
      </c>
    </row>
    <row r="368" spans="1:24" ht="15.75" hidden="1" customHeight="1" x14ac:dyDescent="0.25">
      <c r="A368" s="34" t="s">
        <v>1220</v>
      </c>
      <c r="B368" s="34" t="s">
        <v>1222</v>
      </c>
      <c r="C368" s="34" t="s">
        <v>1222</v>
      </c>
      <c r="D368" s="35">
        <v>6400287</v>
      </c>
      <c r="E368" s="34" t="s">
        <v>1223</v>
      </c>
      <c r="F368" s="34" t="s">
        <v>100</v>
      </c>
      <c r="G368" s="34" t="s">
        <v>1224</v>
      </c>
      <c r="H368" s="36">
        <v>43856</v>
      </c>
      <c r="I368" s="36">
        <v>43886</v>
      </c>
      <c r="J368" s="36">
        <v>43857</v>
      </c>
      <c r="K368" s="36">
        <v>43867</v>
      </c>
      <c r="L368" s="34" t="s">
        <v>1220</v>
      </c>
      <c r="M368" s="34" t="s">
        <v>1225</v>
      </c>
      <c r="N368" s="34" t="s">
        <v>1869</v>
      </c>
      <c r="O368" s="34" t="s">
        <v>1870</v>
      </c>
      <c r="P368" s="34" t="s">
        <v>1915</v>
      </c>
      <c r="Q368" s="34" t="s">
        <v>102</v>
      </c>
      <c r="R368" s="38"/>
      <c r="S368" s="34" t="s">
        <v>1925</v>
      </c>
      <c r="T368" s="37">
        <v>82195</v>
      </c>
      <c r="U368" s="35">
        <v>108</v>
      </c>
      <c r="V368" s="37">
        <v>82195</v>
      </c>
      <c r="W368" s="34" t="s">
        <v>1917</v>
      </c>
      <c r="X368" s="35">
        <v>10185589</v>
      </c>
    </row>
    <row r="369" spans="1:24" ht="15.75" hidden="1" customHeight="1" x14ac:dyDescent="0.25">
      <c r="A369" s="34" t="s">
        <v>1220</v>
      </c>
      <c r="B369" s="34" t="s">
        <v>1222</v>
      </c>
      <c r="C369" s="34" t="s">
        <v>1222</v>
      </c>
      <c r="D369" s="35">
        <v>6400288</v>
      </c>
      <c r="E369" s="34" t="s">
        <v>1223</v>
      </c>
      <c r="F369" s="34" t="s">
        <v>100</v>
      </c>
      <c r="G369" s="34" t="s">
        <v>1224</v>
      </c>
      <c r="H369" s="36">
        <v>43856</v>
      </c>
      <c r="I369" s="36">
        <v>43886</v>
      </c>
      <c r="J369" s="36">
        <v>43857</v>
      </c>
      <c r="K369" s="36">
        <v>43867</v>
      </c>
      <c r="L369" s="34" t="s">
        <v>1220</v>
      </c>
      <c r="M369" s="34" t="s">
        <v>1225</v>
      </c>
      <c r="N369" s="34" t="s">
        <v>1869</v>
      </c>
      <c r="O369" s="34" t="s">
        <v>1870</v>
      </c>
      <c r="P369" s="34" t="s">
        <v>1926</v>
      </c>
      <c r="Q369" s="34" t="s">
        <v>102</v>
      </c>
      <c r="R369" s="38"/>
      <c r="S369" s="34" t="s">
        <v>1925</v>
      </c>
      <c r="T369" s="37">
        <v>14495</v>
      </c>
      <c r="U369" s="35">
        <v>108</v>
      </c>
      <c r="V369" s="37">
        <v>14495</v>
      </c>
      <c r="W369" s="34" t="s">
        <v>1927</v>
      </c>
      <c r="X369" s="35">
        <v>10094656</v>
      </c>
    </row>
    <row r="370" spans="1:24" ht="15.75" hidden="1" customHeight="1" x14ac:dyDescent="0.25">
      <c r="A370" s="34" t="s">
        <v>1220</v>
      </c>
      <c r="B370" s="34" t="s">
        <v>1222</v>
      </c>
      <c r="C370" s="34" t="s">
        <v>1222</v>
      </c>
      <c r="D370" s="35">
        <v>6400289</v>
      </c>
      <c r="E370" s="34" t="s">
        <v>1223</v>
      </c>
      <c r="F370" s="34" t="s">
        <v>100</v>
      </c>
      <c r="G370" s="34" t="s">
        <v>1224</v>
      </c>
      <c r="H370" s="36">
        <v>43856</v>
      </c>
      <c r="I370" s="36">
        <v>43886</v>
      </c>
      <c r="J370" s="36">
        <v>43857</v>
      </c>
      <c r="K370" s="36">
        <v>43867</v>
      </c>
      <c r="L370" s="34" t="s">
        <v>1220</v>
      </c>
      <c r="M370" s="34" t="s">
        <v>1225</v>
      </c>
      <c r="N370" s="34" t="s">
        <v>1869</v>
      </c>
      <c r="O370" s="34" t="s">
        <v>1870</v>
      </c>
      <c r="P370" s="34" t="s">
        <v>1928</v>
      </c>
      <c r="Q370" s="34" t="s">
        <v>102</v>
      </c>
      <c r="R370" s="38"/>
      <c r="S370" s="34" t="s">
        <v>1925</v>
      </c>
      <c r="T370" s="37">
        <v>58430</v>
      </c>
      <c r="U370" s="35">
        <v>108</v>
      </c>
      <c r="V370" s="37">
        <v>58430</v>
      </c>
      <c r="W370" s="34" t="s">
        <v>1929</v>
      </c>
      <c r="X370" s="35">
        <v>1869613</v>
      </c>
    </row>
    <row r="371" spans="1:24" ht="15.75" hidden="1" customHeight="1" x14ac:dyDescent="0.25">
      <c r="A371" s="34" t="s">
        <v>1220</v>
      </c>
      <c r="B371" s="34" t="s">
        <v>1222</v>
      </c>
      <c r="C371" s="34" t="s">
        <v>1222</v>
      </c>
      <c r="D371" s="35">
        <v>6400292</v>
      </c>
      <c r="E371" s="34" t="s">
        <v>1223</v>
      </c>
      <c r="F371" s="34" t="s">
        <v>100</v>
      </c>
      <c r="G371" s="34" t="s">
        <v>1224</v>
      </c>
      <c r="H371" s="36">
        <v>43856</v>
      </c>
      <c r="I371" s="36">
        <v>43886</v>
      </c>
      <c r="J371" s="36">
        <v>43857</v>
      </c>
      <c r="K371" s="36">
        <v>43867</v>
      </c>
      <c r="L371" s="34" t="s">
        <v>1220</v>
      </c>
      <c r="M371" s="34" t="s">
        <v>1225</v>
      </c>
      <c r="N371" s="34" t="s">
        <v>1869</v>
      </c>
      <c r="O371" s="34" t="s">
        <v>1870</v>
      </c>
      <c r="P371" s="34" t="s">
        <v>1930</v>
      </c>
      <c r="Q371" s="34" t="s">
        <v>132</v>
      </c>
      <c r="R371" s="38"/>
      <c r="S371" s="34" t="s">
        <v>1925</v>
      </c>
      <c r="T371" s="37">
        <v>6760</v>
      </c>
      <c r="U371" s="35">
        <v>108</v>
      </c>
      <c r="V371" s="37">
        <v>6760</v>
      </c>
      <c r="W371" s="34" t="s">
        <v>1931</v>
      </c>
      <c r="X371" s="35">
        <v>10323244</v>
      </c>
    </row>
    <row r="372" spans="1:24" ht="15.75" hidden="1" customHeight="1" x14ac:dyDescent="0.25">
      <c r="A372" s="34" t="s">
        <v>1220</v>
      </c>
      <c r="B372" s="34" t="s">
        <v>1222</v>
      </c>
      <c r="C372" s="34" t="s">
        <v>1222</v>
      </c>
      <c r="D372" s="35">
        <v>6400298</v>
      </c>
      <c r="E372" s="34" t="s">
        <v>1223</v>
      </c>
      <c r="F372" s="34" t="s">
        <v>100</v>
      </c>
      <c r="G372" s="34" t="s">
        <v>1224</v>
      </c>
      <c r="H372" s="36">
        <v>43856</v>
      </c>
      <c r="I372" s="36">
        <v>43886</v>
      </c>
      <c r="J372" s="36">
        <v>43857</v>
      </c>
      <c r="K372" s="36">
        <v>43867</v>
      </c>
      <c r="L372" s="34" t="s">
        <v>1220</v>
      </c>
      <c r="M372" s="34" t="s">
        <v>1225</v>
      </c>
      <c r="N372" s="34" t="s">
        <v>1869</v>
      </c>
      <c r="O372" s="34" t="s">
        <v>1870</v>
      </c>
      <c r="P372" s="34" t="s">
        <v>1932</v>
      </c>
      <c r="Q372" s="34" t="s">
        <v>102</v>
      </c>
      <c r="R372" s="38"/>
      <c r="S372" s="34" t="s">
        <v>1925</v>
      </c>
      <c r="T372" s="37">
        <v>105615</v>
      </c>
      <c r="U372" s="35">
        <v>108</v>
      </c>
      <c r="V372" s="37">
        <v>105615</v>
      </c>
      <c r="W372" s="34" t="s">
        <v>1365</v>
      </c>
      <c r="X372" s="35">
        <v>710921</v>
      </c>
    </row>
    <row r="373" spans="1:24" ht="15.75" hidden="1" customHeight="1" x14ac:dyDescent="0.25">
      <c r="A373" s="34" t="s">
        <v>1220</v>
      </c>
      <c r="B373" s="34" t="s">
        <v>1222</v>
      </c>
      <c r="C373" s="34" t="s">
        <v>1222</v>
      </c>
      <c r="D373" s="35">
        <v>6400299</v>
      </c>
      <c r="E373" s="34" t="s">
        <v>1223</v>
      </c>
      <c r="F373" s="34" t="s">
        <v>100</v>
      </c>
      <c r="G373" s="34" t="s">
        <v>1224</v>
      </c>
      <c r="H373" s="36">
        <v>43856</v>
      </c>
      <c r="I373" s="36">
        <v>43886</v>
      </c>
      <c r="J373" s="36">
        <v>43857</v>
      </c>
      <c r="K373" s="36">
        <v>43867</v>
      </c>
      <c r="L373" s="34" t="s">
        <v>1220</v>
      </c>
      <c r="M373" s="34" t="s">
        <v>1225</v>
      </c>
      <c r="N373" s="34" t="s">
        <v>1869</v>
      </c>
      <c r="O373" s="34" t="s">
        <v>1870</v>
      </c>
      <c r="P373" s="34" t="s">
        <v>160</v>
      </c>
      <c r="Q373" s="34" t="s">
        <v>132</v>
      </c>
      <c r="R373" s="38"/>
      <c r="S373" s="34" t="s">
        <v>1925</v>
      </c>
      <c r="T373" s="37">
        <v>17505</v>
      </c>
      <c r="U373" s="35">
        <v>108</v>
      </c>
      <c r="V373" s="37">
        <v>17505</v>
      </c>
      <c r="W373" s="34" t="s">
        <v>1921</v>
      </c>
      <c r="X373" s="35">
        <v>1769509</v>
      </c>
    </row>
    <row r="374" spans="1:24" ht="15.75" hidden="1" customHeight="1" x14ac:dyDescent="0.25">
      <c r="A374" s="34" t="s">
        <v>1220</v>
      </c>
      <c r="B374" s="34" t="s">
        <v>1222</v>
      </c>
      <c r="C374" s="34" t="s">
        <v>1222</v>
      </c>
      <c r="D374" s="35">
        <v>6403998</v>
      </c>
      <c r="E374" s="34" t="s">
        <v>1223</v>
      </c>
      <c r="F374" s="34" t="s">
        <v>100</v>
      </c>
      <c r="G374" s="34" t="s">
        <v>1224</v>
      </c>
      <c r="H374" s="36">
        <v>43859</v>
      </c>
      <c r="I374" s="36">
        <v>43889</v>
      </c>
      <c r="J374" s="36">
        <v>43867</v>
      </c>
      <c r="K374" s="36">
        <v>43871</v>
      </c>
      <c r="L374" s="34" t="s">
        <v>1220</v>
      </c>
      <c r="M374" s="34" t="s">
        <v>1225</v>
      </c>
      <c r="N374" s="34" t="s">
        <v>1869</v>
      </c>
      <c r="O374" s="34" t="s">
        <v>1870</v>
      </c>
      <c r="P374" s="34" t="s">
        <v>1792</v>
      </c>
      <c r="Q374" s="34" t="s">
        <v>102</v>
      </c>
      <c r="R374" s="38"/>
      <c r="S374" s="34" t="s">
        <v>1910</v>
      </c>
      <c r="T374" s="37">
        <v>50082</v>
      </c>
      <c r="U374" s="35">
        <v>104</v>
      </c>
      <c r="V374" s="37">
        <v>50082</v>
      </c>
      <c r="W374" s="34" t="s">
        <v>1794</v>
      </c>
      <c r="X374" s="35">
        <v>10006059</v>
      </c>
    </row>
    <row r="375" spans="1:24" ht="15.75" hidden="1" customHeight="1" x14ac:dyDescent="0.25">
      <c r="A375" s="34" t="s">
        <v>1220</v>
      </c>
      <c r="B375" s="34" t="s">
        <v>1222</v>
      </c>
      <c r="C375" s="34" t="s">
        <v>1222</v>
      </c>
      <c r="D375" s="35">
        <v>6410765</v>
      </c>
      <c r="E375" s="34" t="s">
        <v>1223</v>
      </c>
      <c r="F375" s="34" t="s">
        <v>100</v>
      </c>
      <c r="G375" s="34" t="s">
        <v>1224</v>
      </c>
      <c r="H375" s="36">
        <v>43866</v>
      </c>
      <c r="I375" s="36">
        <v>43896</v>
      </c>
      <c r="J375" s="36">
        <v>43885</v>
      </c>
      <c r="K375" s="36">
        <v>43894</v>
      </c>
      <c r="L375" s="34" t="s">
        <v>1220</v>
      </c>
      <c r="M375" s="34" t="s">
        <v>1225</v>
      </c>
      <c r="N375" s="34" t="s">
        <v>1869</v>
      </c>
      <c r="O375" s="34" t="s">
        <v>1870</v>
      </c>
      <c r="P375" s="34" t="s">
        <v>1933</v>
      </c>
      <c r="Q375" s="34" t="s">
        <v>102</v>
      </c>
      <c r="R375" s="38"/>
      <c r="S375" s="34" t="s">
        <v>1934</v>
      </c>
      <c r="T375" s="37">
        <v>723580</v>
      </c>
      <c r="U375" s="35">
        <v>81</v>
      </c>
      <c r="V375" s="37">
        <v>723580</v>
      </c>
      <c r="W375" s="34" t="s">
        <v>1935</v>
      </c>
      <c r="X375" s="35">
        <v>10135524</v>
      </c>
    </row>
    <row r="376" spans="1:24" ht="15.75" hidden="1" customHeight="1" x14ac:dyDescent="0.25">
      <c r="A376" s="34" t="s">
        <v>1220</v>
      </c>
      <c r="B376" s="34" t="s">
        <v>1222</v>
      </c>
      <c r="C376" s="34" t="s">
        <v>1222</v>
      </c>
      <c r="D376" s="35">
        <v>6410807</v>
      </c>
      <c r="E376" s="34" t="s">
        <v>1223</v>
      </c>
      <c r="F376" s="34" t="s">
        <v>100</v>
      </c>
      <c r="G376" s="34" t="s">
        <v>1224</v>
      </c>
      <c r="H376" s="36">
        <v>43866</v>
      </c>
      <c r="I376" s="36">
        <v>43896</v>
      </c>
      <c r="J376" s="36">
        <v>43873</v>
      </c>
      <c r="K376" s="36">
        <v>43894</v>
      </c>
      <c r="L376" s="34" t="s">
        <v>1220</v>
      </c>
      <c r="M376" s="34" t="s">
        <v>1225</v>
      </c>
      <c r="N376" s="34" t="s">
        <v>1869</v>
      </c>
      <c r="O376" s="34" t="s">
        <v>1870</v>
      </c>
      <c r="P376" s="34" t="s">
        <v>1936</v>
      </c>
      <c r="Q376" s="34" t="s">
        <v>102</v>
      </c>
      <c r="R376" s="38"/>
      <c r="S376" s="34" t="s">
        <v>1934</v>
      </c>
      <c r="T376" s="37">
        <v>18665</v>
      </c>
      <c r="U376" s="35">
        <v>81</v>
      </c>
      <c r="V376" s="37">
        <v>18665</v>
      </c>
      <c r="W376" s="34" t="s">
        <v>1937</v>
      </c>
      <c r="X376" s="35">
        <v>10327646</v>
      </c>
    </row>
    <row r="377" spans="1:24" ht="15.75" hidden="1" customHeight="1" x14ac:dyDescent="0.25">
      <c r="A377" s="34" t="s">
        <v>1220</v>
      </c>
      <c r="B377" s="34" t="s">
        <v>1222</v>
      </c>
      <c r="C377" s="34" t="s">
        <v>1222</v>
      </c>
      <c r="D377" s="35">
        <v>6410822</v>
      </c>
      <c r="E377" s="34" t="s">
        <v>1223</v>
      </c>
      <c r="F377" s="34" t="s">
        <v>100</v>
      </c>
      <c r="G377" s="34" t="s">
        <v>1224</v>
      </c>
      <c r="H377" s="36">
        <v>43866</v>
      </c>
      <c r="I377" s="36">
        <v>43896</v>
      </c>
      <c r="J377" s="36">
        <v>43873</v>
      </c>
      <c r="K377" s="36">
        <v>43894</v>
      </c>
      <c r="L377" s="34" t="s">
        <v>1220</v>
      </c>
      <c r="M377" s="34" t="s">
        <v>1225</v>
      </c>
      <c r="N377" s="34" t="s">
        <v>1869</v>
      </c>
      <c r="O377" s="34" t="s">
        <v>1870</v>
      </c>
      <c r="P377" s="34" t="s">
        <v>1938</v>
      </c>
      <c r="Q377" s="34" t="s">
        <v>102</v>
      </c>
      <c r="R377" s="38"/>
      <c r="S377" s="34" t="s">
        <v>1934</v>
      </c>
      <c r="T377" s="37">
        <v>20870</v>
      </c>
      <c r="U377" s="35">
        <v>81</v>
      </c>
      <c r="V377" s="37">
        <v>20870</v>
      </c>
      <c r="W377" s="34" t="s">
        <v>1939</v>
      </c>
      <c r="X377" s="35">
        <v>10319612</v>
      </c>
    </row>
    <row r="378" spans="1:24" ht="15.75" hidden="1" customHeight="1" x14ac:dyDescent="0.25">
      <c r="A378" s="34" t="s">
        <v>1220</v>
      </c>
      <c r="B378" s="34" t="s">
        <v>1222</v>
      </c>
      <c r="C378" s="34" t="s">
        <v>1222</v>
      </c>
      <c r="D378" s="35">
        <v>6411180</v>
      </c>
      <c r="E378" s="34" t="s">
        <v>1223</v>
      </c>
      <c r="F378" s="34" t="s">
        <v>100</v>
      </c>
      <c r="G378" s="34" t="s">
        <v>1224</v>
      </c>
      <c r="H378" s="36">
        <v>43866</v>
      </c>
      <c r="I378" s="36">
        <v>43896</v>
      </c>
      <c r="J378" s="36">
        <v>43956</v>
      </c>
      <c r="K378" s="36"/>
      <c r="L378" s="34" t="s">
        <v>1220</v>
      </c>
      <c r="M378" s="34" t="s">
        <v>1225</v>
      </c>
      <c r="N378" s="34" t="s">
        <v>1869</v>
      </c>
      <c r="O378" s="34" t="s">
        <v>1870</v>
      </c>
      <c r="P378" s="34" t="s">
        <v>1940</v>
      </c>
      <c r="Q378" s="34" t="s">
        <v>143</v>
      </c>
      <c r="R378" s="38"/>
      <c r="S378" s="34" t="s">
        <v>1934</v>
      </c>
      <c r="T378" s="37">
        <v>37390</v>
      </c>
      <c r="U378" s="35">
        <v>109</v>
      </c>
      <c r="V378" s="37">
        <v>37390</v>
      </c>
      <c r="W378" s="34" t="s">
        <v>1941</v>
      </c>
      <c r="X378" s="35">
        <v>10118589</v>
      </c>
    </row>
    <row r="379" spans="1:24" ht="15.75" customHeight="1" x14ac:dyDescent="0.25">
      <c r="A379" s="34" t="s">
        <v>1220</v>
      </c>
      <c r="B379" s="34" t="s">
        <v>1222</v>
      </c>
      <c r="C379" s="34" t="s">
        <v>1222</v>
      </c>
      <c r="D379" s="35">
        <v>6411214</v>
      </c>
      <c r="E379" s="34" t="s">
        <v>1223</v>
      </c>
      <c r="F379" s="34" t="s">
        <v>100</v>
      </c>
      <c r="G379" s="34" t="s">
        <v>1224</v>
      </c>
      <c r="H379" s="36">
        <v>43866</v>
      </c>
      <c r="I379" s="36">
        <v>43896</v>
      </c>
      <c r="J379" s="36">
        <v>44000</v>
      </c>
      <c r="K379" s="36"/>
      <c r="L379" s="34" t="s">
        <v>1220</v>
      </c>
      <c r="M379" s="34" t="s">
        <v>1225</v>
      </c>
      <c r="N379" s="34" t="s">
        <v>1869</v>
      </c>
      <c r="O379" s="34" t="s">
        <v>1870</v>
      </c>
      <c r="P379" s="34" t="s">
        <v>1940</v>
      </c>
      <c r="Q379" s="34" t="s">
        <v>117</v>
      </c>
      <c r="R379" s="38"/>
      <c r="S379" s="34" t="s">
        <v>1934</v>
      </c>
      <c r="T379" s="37">
        <v>36499</v>
      </c>
      <c r="U379" s="35">
        <v>109</v>
      </c>
      <c r="V379" s="37">
        <v>36499</v>
      </c>
      <c r="W379" s="34" t="s">
        <v>1941</v>
      </c>
      <c r="X379" s="35">
        <v>10118589</v>
      </c>
    </row>
    <row r="380" spans="1:24" ht="15.75" hidden="1" customHeight="1" x14ac:dyDescent="0.25">
      <c r="A380" s="34" t="s">
        <v>1220</v>
      </c>
      <c r="B380" s="34" t="s">
        <v>1222</v>
      </c>
      <c r="C380" s="34" t="s">
        <v>1222</v>
      </c>
      <c r="D380" s="35">
        <v>6413508</v>
      </c>
      <c r="E380" s="34" t="s">
        <v>1243</v>
      </c>
      <c r="F380" s="34" t="s">
        <v>477</v>
      </c>
      <c r="G380" s="34" t="s">
        <v>1224</v>
      </c>
      <c r="H380" s="36">
        <v>43868</v>
      </c>
      <c r="I380" s="36">
        <v>43898</v>
      </c>
      <c r="J380" s="36">
        <v>43879</v>
      </c>
      <c r="K380" s="36">
        <v>43894</v>
      </c>
      <c r="L380" s="34" t="s">
        <v>1244</v>
      </c>
      <c r="M380" s="34" t="s">
        <v>1245</v>
      </c>
      <c r="N380" s="34" t="s">
        <v>1869</v>
      </c>
      <c r="O380" s="34" t="s">
        <v>1870</v>
      </c>
      <c r="P380" s="34" t="s">
        <v>1942</v>
      </c>
      <c r="Q380" s="34" t="s">
        <v>132</v>
      </c>
      <c r="R380" s="38"/>
      <c r="S380" s="34" t="s">
        <v>1943</v>
      </c>
      <c r="T380" s="37">
        <v>48545</v>
      </c>
      <c r="U380" s="35">
        <v>81</v>
      </c>
      <c r="V380" s="37">
        <v>48545</v>
      </c>
      <c r="W380" s="34" t="s">
        <v>1944</v>
      </c>
      <c r="X380" s="35">
        <v>10183660</v>
      </c>
    </row>
    <row r="381" spans="1:24" ht="15.75" hidden="1" customHeight="1" x14ac:dyDescent="0.25">
      <c r="A381" s="34" t="s">
        <v>1220</v>
      </c>
      <c r="B381" s="34" t="s">
        <v>1222</v>
      </c>
      <c r="C381" s="34" t="s">
        <v>1222</v>
      </c>
      <c r="D381" s="35">
        <v>6415180</v>
      </c>
      <c r="E381" s="34" t="s">
        <v>1223</v>
      </c>
      <c r="F381" s="34" t="s">
        <v>100</v>
      </c>
      <c r="G381" s="34" t="s">
        <v>1224</v>
      </c>
      <c r="H381" s="36">
        <v>43871</v>
      </c>
      <c r="I381" s="36">
        <v>43901</v>
      </c>
      <c r="J381" s="36">
        <v>43873</v>
      </c>
      <c r="K381" s="36">
        <v>43894</v>
      </c>
      <c r="L381" s="34" t="s">
        <v>1220</v>
      </c>
      <c r="M381" s="34" t="s">
        <v>1225</v>
      </c>
      <c r="N381" s="34" t="s">
        <v>1869</v>
      </c>
      <c r="O381" s="34" t="s">
        <v>1870</v>
      </c>
      <c r="P381" s="34" t="s">
        <v>154</v>
      </c>
      <c r="Q381" s="34" t="s">
        <v>102</v>
      </c>
      <c r="R381" s="38"/>
      <c r="S381" s="34" t="s">
        <v>1945</v>
      </c>
      <c r="T381" s="37">
        <v>11015</v>
      </c>
      <c r="U381" s="35">
        <v>81</v>
      </c>
      <c r="V381" s="37">
        <v>11015</v>
      </c>
      <c r="W381" s="34" t="s">
        <v>1946</v>
      </c>
      <c r="X381" s="35">
        <v>10055873</v>
      </c>
    </row>
    <row r="382" spans="1:24" ht="15.75" hidden="1" customHeight="1" x14ac:dyDescent="0.25">
      <c r="A382" s="34" t="s">
        <v>1220</v>
      </c>
      <c r="B382" s="34" t="s">
        <v>1222</v>
      </c>
      <c r="C382" s="34" t="s">
        <v>1222</v>
      </c>
      <c r="D382" s="35">
        <v>6415241</v>
      </c>
      <c r="E382" s="34" t="s">
        <v>1223</v>
      </c>
      <c r="F382" s="34" t="s">
        <v>100</v>
      </c>
      <c r="G382" s="34" t="s">
        <v>1224</v>
      </c>
      <c r="H382" s="36">
        <v>43871</v>
      </c>
      <c r="I382" s="36">
        <v>43901</v>
      </c>
      <c r="J382" s="36">
        <v>43873</v>
      </c>
      <c r="K382" s="36">
        <v>43894</v>
      </c>
      <c r="L382" s="34" t="s">
        <v>1220</v>
      </c>
      <c r="M382" s="34" t="s">
        <v>1225</v>
      </c>
      <c r="N382" s="34" t="s">
        <v>1869</v>
      </c>
      <c r="O382" s="34" t="s">
        <v>1870</v>
      </c>
      <c r="P382" s="34" t="s">
        <v>1947</v>
      </c>
      <c r="Q382" s="34" t="s">
        <v>102</v>
      </c>
      <c r="R382" s="38"/>
      <c r="S382" s="34" t="s">
        <v>1945</v>
      </c>
      <c r="T382" s="37">
        <v>20870</v>
      </c>
      <c r="U382" s="35">
        <v>81</v>
      </c>
      <c r="V382" s="37">
        <v>20870</v>
      </c>
      <c r="W382" s="34" t="s">
        <v>1948</v>
      </c>
      <c r="X382" s="35">
        <v>10327403</v>
      </c>
    </row>
    <row r="383" spans="1:24" ht="15.75" hidden="1" customHeight="1" x14ac:dyDescent="0.25">
      <c r="A383" s="34" t="s">
        <v>1220</v>
      </c>
      <c r="B383" s="34" t="s">
        <v>1222</v>
      </c>
      <c r="C383" s="34" t="s">
        <v>1222</v>
      </c>
      <c r="D383" s="35">
        <v>6415349</v>
      </c>
      <c r="E383" s="34" t="s">
        <v>1223</v>
      </c>
      <c r="F383" s="34" t="s">
        <v>100</v>
      </c>
      <c r="G383" s="34" t="s">
        <v>1224</v>
      </c>
      <c r="H383" s="36">
        <v>43871</v>
      </c>
      <c r="I383" s="36">
        <v>43901</v>
      </c>
      <c r="J383" s="36">
        <v>43873</v>
      </c>
      <c r="K383" s="36">
        <v>43894</v>
      </c>
      <c r="L383" s="34" t="s">
        <v>1220</v>
      </c>
      <c r="M383" s="34" t="s">
        <v>1225</v>
      </c>
      <c r="N383" s="34" t="s">
        <v>1869</v>
      </c>
      <c r="O383" s="34" t="s">
        <v>1870</v>
      </c>
      <c r="P383" s="34" t="s">
        <v>1949</v>
      </c>
      <c r="Q383" s="34" t="s">
        <v>102</v>
      </c>
      <c r="R383" s="38"/>
      <c r="S383" s="34" t="s">
        <v>1945</v>
      </c>
      <c r="T383" s="37">
        <v>27915</v>
      </c>
      <c r="U383" s="35">
        <v>81</v>
      </c>
      <c r="V383" s="37">
        <v>27915</v>
      </c>
      <c r="W383" s="34" t="s">
        <v>1950</v>
      </c>
      <c r="X383" s="35">
        <v>10327920</v>
      </c>
    </row>
    <row r="384" spans="1:24" ht="15.75" hidden="1" customHeight="1" x14ac:dyDescent="0.25">
      <c r="A384" s="34" t="s">
        <v>1220</v>
      </c>
      <c r="B384" s="34" t="s">
        <v>1222</v>
      </c>
      <c r="C384" s="34" t="s">
        <v>1222</v>
      </c>
      <c r="D384" s="35">
        <v>6415507</v>
      </c>
      <c r="E384" s="34" t="s">
        <v>1223</v>
      </c>
      <c r="F384" s="34" t="s">
        <v>100</v>
      </c>
      <c r="G384" s="34" t="s">
        <v>1224</v>
      </c>
      <c r="H384" s="36">
        <v>43871</v>
      </c>
      <c r="I384" s="36">
        <v>43901</v>
      </c>
      <c r="J384" s="36">
        <v>43873</v>
      </c>
      <c r="K384" s="36">
        <v>43894</v>
      </c>
      <c r="L384" s="34" t="s">
        <v>1220</v>
      </c>
      <c r="M384" s="34" t="s">
        <v>1225</v>
      </c>
      <c r="N384" s="34" t="s">
        <v>1869</v>
      </c>
      <c r="O384" s="34" t="s">
        <v>1870</v>
      </c>
      <c r="P384" s="34" t="s">
        <v>1949</v>
      </c>
      <c r="Q384" s="34" t="s">
        <v>102</v>
      </c>
      <c r="R384" s="38"/>
      <c r="S384" s="34" t="s">
        <v>1945</v>
      </c>
      <c r="T384" s="37">
        <v>35122</v>
      </c>
      <c r="U384" s="35">
        <v>81</v>
      </c>
      <c r="V384" s="37">
        <v>35122</v>
      </c>
      <c r="W384" s="34" t="s">
        <v>1950</v>
      </c>
      <c r="X384" s="35">
        <v>10327920</v>
      </c>
    </row>
    <row r="385" spans="1:24" ht="15.75" hidden="1" customHeight="1" x14ac:dyDescent="0.25">
      <c r="A385" s="34" t="s">
        <v>1220</v>
      </c>
      <c r="B385" s="34" t="s">
        <v>1222</v>
      </c>
      <c r="C385" s="34" t="s">
        <v>1222</v>
      </c>
      <c r="D385" s="35">
        <v>6416534</v>
      </c>
      <c r="E385" s="34" t="s">
        <v>1223</v>
      </c>
      <c r="F385" s="34" t="s">
        <v>100</v>
      </c>
      <c r="G385" s="34" t="s">
        <v>1224</v>
      </c>
      <c r="H385" s="36">
        <v>43872</v>
      </c>
      <c r="I385" s="36">
        <v>43902</v>
      </c>
      <c r="J385" s="36"/>
      <c r="K385" s="36"/>
      <c r="L385" s="34" t="s">
        <v>1220</v>
      </c>
      <c r="M385" s="34" t="s">
        <v>1225</v>
      </c>
      <c r="N385" s="34" t="s">
        <v>1869</v>
      </c>
      <c r="O385" s="34" t="s">
        <v>1870</v>
      </c>
      <c r="P385" s="34" t="s">
        <v>1933</v>
      </c>
      <c r="Q385" s="34" t="s">
        <v>110</v>
      </c>
      <c r="R385" s="38"/>
      <c r="S385" s="34" t="s">
        <v>1951</v>
      </c>
      <c r="T385" s="37">
        <v>162640</v>
      </c>
      <c r="U385" s="35">
        <v>103</v>
      </c>
      <c r="V385" s="37">
        <v>162640</v>
      </c>
      <c r="W385" s="34" t="s">
        <v>1935</v>
      </c>
      <c r="X385" s="35">
        <v>10135524</v>
      </c>
    </row>
    <row r="386" spans="1:24" ht="15.75" hidden="1" customHeight="1" x14ac:dyDescent="0.25">
      <c r="A386" s="34" t="s">
        <v>1220</v>
      </c>
      <c r="B386" s="34" t="s">
        <v>1222</v>
      </c>
      <c r="C386" s="34" t="s">
        <v>1222</v>
      </c>
      <c r="D386" s="35">
        <v>6416609</v>
      </c>
      <c r="E386" s="34" t="s">
        <v>1223</v>
      </c>
      <c r="F386" s="34" t="s">
        <v>100</v>
      </c>
      <c r="G386" s="34" t="s">
        <v>1224</v>
      </c>
      <c r="H386" s="36">
        <v>43872</v>
      </c>
      <c r="I386" s="36">
        <v>43902</v>
      </c>
      <c r="J386" s="36">
        <v>43879</v>
      </c>
      <c r="K386" s="36">
        <v>43894</v>
      </c>
      <c r="L386" s="34" t="s">
        <v>1220</v>
      </c>
      <c r="M386" s="34" t="s">
        <v>1225</v>
      </c>
      <c r="N386" s="34" t="s">
        <v>1869</v>
      </c>
      <c r="O386" s="34" t="s">
        <v>1870</v>
      </c>
      <c r="P386" s="34" t="s">
        <v>1952</v>
      </c>
      <c r="Q386" s="34" t="s">
        <v>102</v>
      </c>
      <c r="R386" s="38"/>
      <c r="S386" s="34" t="s">
        <v>1951</v>
      </c>
      <c r="T386" s="37">
        <v>32105</v>
      </c>
      <c r="U386" s="35">
        <v>81</v>
      </c>
      <c r="V386" s="37">
        <v>32105</v>
      </c>
      <c r="W386" s="34" t="s">
        <v>1953</v>
      </c>
      <c r="X386" s="35">
        <v>10315311</v>
      </c>
    </row>
    <row r="387" spans="1:24" ht="15.75" hidden="1" customHeight="1" x14ac:dyDescent="0.25">
      <c r="A387" s="34" t="s">
        <v>1220</v>
      </c>
      <c r="B387" s="34" t="s">
        <v>1222</v>
      </c>
      <c r="C387" s="34" t="s">
        <v>1222</v>
      </c>
      <c r="D387" s="35">
        <v>6416639</v>
      </c>
      <c r="E387" s="34" t="s">
        <v>1223</v>
      </c>
      <c r="F387" s="34" t="s">
        <v>100</v>
      </c>
      <c r="G387" s="34" t="s">
        <v>1224</v>
      </c>
      <c r="H387" s="36">
        <v>43872</v>
      </c>
      <c r="I387" s="36">
        <v>43902</v>
      </c>
      <c r="J387" s="36">
        <v>43879</v>
      </c>
      <c r="K387" s="36">
        <v>43894</v>
      </c>
      <c r="L387" s="34" t="s">
        <v>1220</v>
      </c>
      <c r="M387" s="34" t="s">
        <v>1225</v>
      </c>
      <c r="N387" s="34" t="s">
        <v>1869</v>
      </c>
      <c r="O387" s="34" t="s">
        <v>1870</v>
      </c>
      <c r="P387" s="34" t="s">
        <v>1728</v>
      </c>
      <c r="Q387" s="34" t="s">
        <v>102</v>
      </c>
      <c r="R387" s="38"/>
      <c r="S387" s="34" t="s">
        <v>1951</v>
      </c>
      <c r="T387" s="37">
        <v>58055</v>
      </c>
      <c r="U387" s="35">
        <v>81</v>
      </c>
      <c r="V387" s="37">
        <v>58055</v>
      </c>
      <c r="W387" s="34" t="s">
        <v>1730</v>
      </c>
      <c r="X387" s="35">
        <v>10327039</v>
      </c>
    </row>
    <row r="388" spans="1:24" ht="15.75" hidden="1" customHeight="1" x14ac:dyDescent="0.25">
      <c r="A388" s="34" t="s">
        <v>1220</v>
      </c>
      <c r="B388" s="34" t="s">
        <v>1222</v>
      </c>
      <c r="C388" s="34" t="s">
        <v>1222</v>
      </c>
      <c r="D388" s="35">
        <v>6418071</v>
      </c>
      <c r="E388" s="34" t="s">
        <v>1223</v>
      </c>
      <c r="F388" s="34" t="s">
        <v>100</v>
      </c>
      <c r="G388" s="34" t="s">
        <v>1224</v>
      </c>
      <c r="H388" s="36">
        <v>43873</v>
      </c>
      <c r="I388" s="36">
        <v>43903</v>
      </c>
      <c r="J388" s="36">
        <v>43894</v>
      </c>
      <c r="K388" s="36">
        <v>43899</v>
      </c>
      <c r="L388" s="34" t="s">
        <v>1220</v>
      </c>
      <c r="M388" s="34" t="s">
        <v>1225</v>
      </c>
      <c r="N388" s="34" t="s">
        <v>1869</v>
      </c>
      <c r="O388" s="34" t="s">
        <v>1870</v>
      </c>
      <c r="P388" s="34" t="s">
        <v>1429</v>
      </c>
      <c r="Q388" s="34" t="s">
        <v>102</v>
      </c>
      <c r="R388" s="38"/>
      <c r="S388" s="34" t="s">
        <v>1951</v>
      </c>
      <c r="T388" s="37">
        <v>3095</v>
      </c>
      <c r="U388" s="35">
        <v>76</v>
      </c>
      <c r="V388" s="37">
        <v>3095</v>
      </c>
      <c r="W388" s="34" t="s">
        <v>1430</v>
      </c>
      <c r="X388" s="35">
        <v>10211640</v>
      </c>
    </row>
    <row r="389" spans="1:24" ht="15.75" hidden="1" customHeight="1" x14ac:dyDescent="0.25">
      <c r="A389" s="34" t="s">
        <v>1220</v>
      </c>
      <c r="B389" s="34" t="s">
        <v>1222</v>
      </c>
      <c r="C389" s="34" t="s">
        <v>1222</v>
      </c>
      <c r="D389" s="35">
        <v>6418934</v>
      </c>
      <c r="E389" s="34" t="s">
        <v>1223</v>
      </c>
      <c r="F389" s="34" t="s">
        <v>100</v>
      </c>
      <c r="G389" s="34" t="s">
        <v>1224</v>
      </c>
      <c r="H389" s="36">
        <v>43873</v>
      </c>
      <c r="I389" s="36">
        <v>43903</v>
      </c>
      <c r="J389" s="36">
        <v>43879</v>
      </c>
      <c r="K389" s="36">
        <v>43894</v>
      </c>
      <c r="L389" s="34" t="s">
        <v>1220</v>
      </c>
      <c r="M389" s="34" t="s">
        <v>1225</v>
      </c>
      <c r="N389" s="34" t="s">
        <v>1869</v>
      </c>
      <c r="O389" s="34" t="s">
        <v>1870</v>
      </c>
      <c r="P389" s="34" t="s">
        <v>1952</v>
      </c>
      <c r="Q389" s="34" t="s">
        <v>102</v>
      </c>
      <c r="R389" s="38"/>
      <c r="S389" s="34" t="s">
        <v>1951</v>
      </c>
      <c r="T389" s="37">
        <v>40758</v>
      </c>
      <c r="U389" s="35">
        <v>81</v>
      </c>
      <c r="V389" s="37">
        <v>40758</v>
      </c>
      <c r="W389" s="34" t="s">
        <v>1953</v>
      </c>
      <c r="X389" s="35">
        <v>10315311</v>
      </c>
    </row>
    <row r="390" spans="1:24" ht="15.75" hidden="1" customHeight="1" x14ac:dyDescent="0.25">
      <c r="A390" s="34" t="s">
        <v>1220</v>
      </c>
      <c r="B390" s="34" t="s">
        <v>1222</v>
      </c>
      <c r="C390" s="34" t="s">
        <v>1222</v>
      </c>
      <c r="D390" s="35">
        <v>6419711</v>
      </c>
      <c r="E390" s="34" t="s">
        <v>1223</v>
      </c>
      <c r="F390" s="34" t="s">
        <v>100</v>
      </c>
      <c r="G390" s="34" t="s">
        <v>1224</v>
      </c>
      <c r="H390" s="36">
        <v>43874</v>
      </c>
      <c r="I390" s="36">
        <v>43904</v>
      </c>
      <c r="J390" s="36">
        <v>43885</v>
      </c>
      <c r="K390" s="36">
        <v>43894</v>
      </c>
      <c r="L390" s="34" t="s">
        <v>1220</v>
      </c>
      <c r="M390" s="34" t="s">
        <v>1225</v>
      </c>
      <c r="N390" s="34" t="s">
        <v>1869</v>
      </c>
      <c r="O390" s="34" t="s">
        <v>1870</v>
      </c>
      <c r="P390" s="34" t="s">
        <v>160</v>
      </c>
      <c r="Q390" s="34" t="s">
        <v>102</v>
      </c>
      <c r="R390" s="38"/>
      <c r="S390" s="34" t="s">
        <v>1951</v>
      </c>
      <c r="T390" s="37">
        <v>57220</v>
      </c>
      <c r="U390" s="35">
        <v>81</v>
      </c>
      <c r="V390" s="37">
        <v>57220</v>
      </c>
      <c r="W390" s="34" t="s">
        <v>1921</v>
      </c>
      <c r="X390" s="35">
        <v>1769509</v>
      </c>
    </row>
    <row r="391" spans="1:24" ht="15.75" customHeight="1" x14ac:dyDescent="0.25">
      <c r="A391" s="34" t="s">
        <v>1220</v>
      </c>
      <c r="B391" s="34" t="s">
        <v>1222</v>
      </c>
      <c r="C391" s="34" t="s">
        <v>1222</v>
      </c>
      <c r="D391" s="35">
        <v>6419935</v>
      </c>
      <c r="E391" s="34" t="s">
        <v>1243</v>
      </c>
      <c r="F391" s="34" t="s">
        <v>477</v>
      </c>
      <c r="G391" s="34" t="s">
        <v>1224</v>
      </c>
      <c r="H391" s="36">
        <v>43874</v>
      </c>
      <c r="I391" s="36">
        <v>43904</v>
      </c>
      <c r="J391" s="36">
        <v>44000</v>
      </c>
      <c r="K391" s="36"/>
      <c r="L391" s="34" t="s">
        <v>1244</v>
      </c>
      <c r="M391" s="34" t="s">
        <v>1245</v>
      </c>
      <c r="N391" s="34" t="s">
        <v>1869</v>
      </c>
      <c r="O391" s="34" t="s">
        <v>1870</v>
      </c>
      <c r="P391" s="34" t="s">
        <v>1954</v>
      </c>
      <c r="Q391" s="34" t="s">
        <v>117</v>
      </c>
      <c r="R391" s="38"/>
      <c r="S391" s="34" t="s">
        <v>1951</v>
      </c>
      <c r="T391" s="37">
        <v>920530</v>
      </c>
      <c r="U391" s="35">
        <v>101</v>
      </c>
      <c r="V391" s="37">
        <v>920530</v>
      </c>
      <c r="W391" s="34" t="s">
        <v>1955</v>
      </c>
      <c r="X391" s="35">
        <v>1451974</v>
      </c>
    </row>
    <row r="392" spans="1:24" ht="15.75" customHeight="1" x14ac:dyDescent="0.25">
      <c r="A392" s="34" t="s">
        <v>1220</v>
      </c>
      <c r="B392" s="34" t="s">
        <v>1222</v>
      </c>
      <c r="C392" s="34" t="s">
        <v>1222</v>
      </c>
      <c r="D392" s="35">
        <v>6421169</v>
      </c>
      <c r="E392" s="34" t="s">
        <v>1223</v>
      </c>
      <c r="F392" s="34" t="s">
        <v>100</v>
      </c>
      <c r="G392" s="34" t="s">
        <v>1224</v>
      </c>
      <c r="H392" s="36">
        <v>43875</v>
      </c>
      <c r="I392" s="36">
        <v>43905</v>
      </c>
      <c r="J392" s="36">
        <v>44000</v>
      </c>
      <c r="K392" s="36"/>
      <c r="L392" s="34" t="s">
        <v>1220</v>
      </c>
      <c r="M392" s="34" t="s">
        <v>1225</v>
      </c>
      <c r="N392" s="34" t="s">
        <v>1869</v>
      </c>
      <c r="O392" s="34" t="s">
        <v>1870</v>
      </c>
      <c r="P392" s="34" t="s">
        <v>1956</v>
      </c>
      <c r="Q392" s="34" t="s">
        <v>117</v>
      </c>
      <c r="R392" s="38"/>
      <c r="S392" s="34" t="s">
        <v>1951</v>
      </c>
      <c r="T392" s="37">
        <v>2000000</v>
      </c>
      <c r="U392" s="35">
        <v>100</v>
      </c>
      <c r="V392" s="37">
        <v>2000000</v>
      </c>
      <c r="W392" s="34" t="s">
        <v>1957</v>
      </c>
      <c r="X392" s="35">
        <v>10329393</v>
      </c>
    </row>
    <row r="393" spans="1:24" ht="15.75" customHeight="1" x14ac:dyDescent="0.25">
      <c r="A393" s="34" t="s">
        <v>1220</v>
      </c>
      <c r="B393" s="34" t="s">
        <v>1222</v>
      </c>
      <c r="C393" s="34" t="s">
        <v>1222</v>
      </c>
      <c r="D393" s="35">
        <v>6421195</v>
      </c>
      <c r="E393" s="34" t="s">
        <v>1223</v>
      </c>
      <c r="F393" s="34" t="s">
        <v>100</v>
      </c>
      <c r="G393" s="34" t="s">
        <v>1224</v>
      </c>
      <c r="H393" s="36">
        <v>43875</v>
      </c>
      <c r="I393" s="36">
        <v>43905</v>
      </c>
      <c r="J393" s="36">
        <v>44000</v>
      </c>
      <c r="K393" s="36"/>
      <c r="L393" s="34" t="s">
        <v>1220</v>
      </c>
      <c r="M393" s="34" t="s">
        <v>1225</v>
      </c>
      <c r="N393" s="34" t="s">
        <v>1869</v>
      </c>
      <c r="O393" s="34" t="s">
        <v>1870</v>
      </c>
      <c r="P393" s="34" t="s">
        <v>1958</v>
      </c>
      <c r="Q393" s="34" t="s">
        <v>117</v>
      </c>
      <c r="R393" s="38"/>
      <c r="S393" s="34" t="s">
        <v>1951</v>
      </c>
      <c r="T393" s="37">
        <v>2000000</v>
      </c>
      <c r="U393" s="35">
        <v>100</v>
      </c>
      <c r="V393" s="37">
        <v>2000000</v>
      </c>
      <c r="W393" s="34" t="s">
        <v>1959</v>
      </c>
      <c r="X393" s="35">
        <v>656773</v>
      </c>
    </row>
    <row r="394" spans="1:24" ht="15.75" customHeight="1" x14ac:dyDescent="0.25">
      <c r="A394" s="34" t="s">
        <v>1220</v>
      </c>
      <c r="B394" s="34" t="s">
        <v>1222</v>
      </c>
      <c r="C394" s="34" t="s">
        <v>1222</v>
      </c>
      <c r="D394" s="35">
        <v>6423204</v>
      </c>
      <c r="E394" s="34" t="s">
        <v>1223</v>
      </c>
      <c r="F394" s="34" t="s">
        <v>100</v>
      </c>
      <c r="G394" s="34" t="s">
        <v>1224</v>
      </c>
      <c r="H394" s="36">
        <v>43878</v>
      </c>
      <c r="I394" s="36">
        <v>43908</v>
      </c>
      <c r="J394" s="36">
        <v>44000</v>
      </c>
      <c r="K394" s="36"/>
      <c r="L394" s="34" t="s">
        <v>1220</v>
      </c>
      <c r="M394" s="34" t="s">
        <v>1225</v>
      </c>
      <c r="N394" s="34" t="s">
        <v>1869</v>
      </c>
      <c r="O394" s="34" t="s">
        <v>1870</v>
      </c>
      <c r="P394" s="34" t="s">
        <v>1960</v>
      </c>
      <c r="Q394" s="34" t="s">
        <v>117</v>
      </c>
      <c r="R394" s="38"/>
      <c r="S394" s="34" t="s">
        <v>1951</v>
      </c>
      <c r="T394" s="37">
        <v>2000000</v>
      </c>
      <c r="U394" s="35">
        <v>97</v>
      </c>
      <c r="V394" s="37">
        <v>2000000</v>
      </c>
      <c r="W394" s="34" t="s">
        <v>1961</v>
      </c>
      <c r="X394" s="35">
        <v>10329782</v>
      </c>
    </row>
    <row r="395" spans="1:24" ht="15.75" hidden="1" customHeight="1" x14ac:dyDescent="0.25">
      <c r="A395" s="34" t="s">
        <v>1220</v>
      </c>
      <c r="B395" s="34" t="s">
        <v>1222</v>
      </c>
      <c r="C395" s="34" t="s">
        <v>1222</v>
      </c>
      <c r="D395" s="35">
        <v>6425201</v>
      </c>
      <c r="E395" s="34" t="s">
        <v>1223</v>
      </c>
      <c r="F395" s="34" t="s">
        <v>100</v>
      </c>
      <c r="G395" s="34" t="s">
        <v>1224</v>
      </c>
      <c r="H395" s="36">
        <v>43880</v>
      </c>
      <c r="I395" s="36">
        <v>43910</v>
      </c>
      <c r="J395" s="36">
        <v>43885</v>
      </c>
      <c r="K395" s="36">
        <v>43894</v>
      </c>
      <c r="L395" s="34" t="s">
        <v>1220</v>
      </c>
      <c r="M395" s="34" t="s">
        <v>1225</v>
      </c>
      <c r="N395" s="34" t="s">
        <v>1869</v>
      </c>
      <c r="O395" s="34" t="s">
        <v>1870</v>
      </c>
      <c r="P395" s="34" t="s">
        <v>1807</v>
      </c>
      <c r="Q395" s="34" t="s">
        <v>1360</v>
      </c>
      <c r="R395" s="38"/>
      <c r="S395" s="34" t="s">
        <v>1962</v>
      </c>
      <c r="T395" s="37">
        <v>67365</v>
      </c>
      <c r="U395" s="35">
        <v>81</v>
      </c>
      <c r="V395" s="37">
        <v>67365</v>
      </c>
      <c r="W395" s="34" t="s">
        <v>1808</v>
      </c>
      <c r="X395" s="35">
        <v>10328171</v>
      </c>
    </row>
    <row r="396" spans="1:24" ht="15.75" customHeight="1" x14ac:dyDescent="0.25">
      <c r="A396" s="34" t="s">
        <v>1220</v>
      </c>
      <c r="B396" s="34" t="s">
        <v>1222</v>
      </c>
      <c r="C396" s="34" t="s">
        <v>1222</v>
      </c>
      <c r="D396" s="35">
        <v>6426247</v>
      </c>
      <c r="E396" s="34" t="s">
        <v>1243</v>
      </c>
      <c r="F396" s="34" t="s">
        <v>477</v>
      </c>
      <c r="G396" s="34" t="s">
        <v>1224</v>
      </c>
      <c r="H396" s="36">
        <v>43880</v>
      </c>
      <c r="I396" s="36">
        <v>43910</v>
      </c>
      <c r="J396" s="36">
        <v>44000</v>
      </c>
      <c r="K396" s="36"/>
      <c r="L396" s="34" t="s">
        <v>1244</v>
      </c>
      <c r="M396" s="34" t="s">
        <v>1245</v>
      </c>
      <c r="N396" s="34" t="s">
        <v>1869</v>
      </c>
      <c r="O396" s="34" t="s">
        <v>1870</v>
      </c>
      <c r="P396" s="34" t="s">
        <v>1963</v>
      </c>
      <c r="Q396" s="34" t="s">
        <v>117</v>
      </c>
      <c r="R396" s="38"/>
      <c r="S396" s="34" t="s">
        <v>1934</v>
      </c>
      <c r="T396" s="37">
        <v>293674</v>
      </c>
      <c r="U396" s="35">
        <v>95</v>
      </c>
      <c r="V396" s="37">
        <v>293674</v>
      </c>
      <c r="W396" s="34" t="s">
        <v>1964</v>
      </c>
      <c r="X396" s="35">
        <v>703876</v>
      </c>
    </row>
    <row r="397" spans="1:24" ht="15.75" hidden="1" customHeight="1" x14ac:dyDescent="0.25">
      <c r="A397" s="34" t="s">
        <v>1220</v>
      </c>
      <c r="B397" s="34" t="s">
        <v>1222</v>
      </c>
      <c r="C397" s="34" t="s">
        <v>1222</v>
      </c>
      <c r="D397" s="35">
        <v>6426762</v>
      </c>
      <c r="E397" s="34" t="s">
        <v>1223</v>
      </c>
      <c r="F397" s="34" t="s">
        <v>100</v>
      </c>
      <c r="G397" s="34" t="s">
        <v>1224</v>
      </c>
      <c r="H397" s="36">
        <v>43881</v>
      </c>
      <c r="I397" s="36">
        <v>43911</v>
      </c>
      <c r="J397" s="36">
        <v>43889</v>
      </c>
      <c r="K397" s="36">
        <v>43895</v>
      </c>
      <c r="L397" s="34" t="s">
        <v>1220</v>
      </c>
      <c r="M397" s="34" t="s">
        <v>1225</v>
      </c>
      <c r="N397" s="34" t="s">
        <v>1869</v>
      </c>
      <c r="O397" s="34" t="s">
        <v>1870</v>
      </c>
      <c r="P397" s="34" t="s">
        <v>1918</v>
      </c>
      <c r="Q397" s="34" t="s">
        <v>102</v>
      </c>
      <c r="R397" s="38"/>
      <c r="S397" s="34" t="s">
        <v>1934</v>
      </c>
      <c r="T397" s="37">
        <v>37770</v>
      </c>
      <c r="U397" s="35">
        <v>80</v>
      </c>
      <c r="V397" s="37">
        <v>37770</v>
      </c>
      <c r="W397" s="34" t="s">
        <v>1817</v>
      </c>
      <c r="X397" s="35">
        <v>10310448</v>
      </c>
    </row>
    <row r="398" spans="1:24" ht="15.75" hidden="1" customHeight="1" x14ac:dyDescent="0.25">
      <c r="A398" s="34" t="s">
        <v>1220</v>
      </c>
      <c r="B398" s="34" t="s">
        <v>1222</v>
      </c>
      <c r="C398" s="34" t="s">
        <v>1222</v>
      </c>
      <c r="D398" s="35">
        <v>6427098</v>
      </c>
      <c r="E398" s="34" t="s">
        <v>1223</v>
      </c>
      <c r="F398" s="34" t="s">
        <v>100</v>
      </c>
      <c r="G398" s="34" t="s">
        <v>1224</v>
      </c>
      <c r="H398" s="36">
        <v>43881</v>
      </c>
      <c r="I398" s="36">
        <v>43911</v>
      </c>
      <c r="J398" s="36">
        <v>43889</v>
      </c>
      <c r="K398" s="36">
        <v>43895</v>
      </c>
      <c r="L398" s="34" t="s">
        <v>1220</v>
      </c>
      <c r="M398" s="34" t="s">
        <v>1225</v>
      </c>
      <c r="N398" s="34" t="s">
        <v>1869</v>
      </c>
      <c r="O398" s="34" t="s">
        <v>1870</v>
      </c>
      <c r="P398" s="34" t="s">
        <v>1351</v>
      </c>
      <c r="Q398" s="34" t="s">
        <v>102</v>
      </c>
      <c r="R398" s="38"/>
      <c r="S398" s="34" t="s">
        <v>1934</v>
      </c>
      <c r="T398" s="37">
        <v>80610</v>
      </c>
      <c r="U398" s="35">
        <v>80</v>
      </c>
      <c r="V398" s="37">
        <v>80610</v>
      </c>
      <c r="W398" s="34" t="s">
        <v>1352</v>
      </c>
      <c r="X398" s="35">
        <v>10058794</v>
      </c>
    </row>
    <row r="399" spans="1:24" ht="15.75" hidden="1" customHeight="1" x14ac:dyDescent="0.25">
      <c r="A399" s="34" t="s">
        <v>1220</v>
      </c>
      <c r="B399" s="34" t="s">
        <v>1222</v>
      </c>
      <c r="C399" s="34" t="s">
        <v>1222</v>
      </c>
      <c r="D399" s="35">
        <v>6428488</v>
      </c>
      <c r="E399" s="34" t="s">
        <v>1243</v>
      </c>
      <c r="F399" s="34" t="s">
        <v>477</v>
      </c>
      <c r="G399" s="34" t="s">
        <v>1224</v>
      </c>
      <c r="H399" s="36">
        <v>43882</v>
      </c>
      <c r="I399" s="36">
        <v>43912</v>
      </c>
      <c r="J399" s="36">
        <v>43894</v>
      </c>
      <c r="K399" s="36">
        <v>43899</v>
      </c>
      <c r="L399" s="34" t="s">
        <v>1244</v>
      </c>
      <c r="M399" s="34" t="s">
        <v>1245</v>
      </c>
      <c r="N399" s="34" t="s">
        <v>1869</v>
      </c>
      <c r="O399" s="34" t="s">
        <v>1870</v>
      </c>
      <c r="P399" s="34" t="s">
        <v>1965</v>
      </c>
      <c r="Q399" s="34" t="s">
        <v>102</v>
      </c>
      <c r="R399" s="38"/>
      <c r="S399" s="34" t="s">
        <v>1934</v>
      </c>
      <c r="T399" s="37">
        <v>12021</v>
      </c>
      <c r="U399" s="35">
        <v>76</v>
      </c>
      <c r="V399" s="37">
        <v>12021</v>
      </c>
      <c r="W399" s="34" t="s">
        <v>1966</v>
      </c>
      <c r="X399" s="35">
        <v>10330380</v>
      </c>
    </row>
    <row r="400" spans="1:24" ht="15.75" hidden="1" customHeight="1" x14ac:dyDescent="0.25">
      <c r="A400" s="34" t="s">
        <v>1220</v>
      </c>
      <c r="B400" s="34" t="s">
        <v>1222</v>
      </c>
      <c r="C400" s="34" t="s">
        <v>1222</v>
      </c>
      <c r="D400" s="35">
        <v>6429624</v>
      </c>
      <c r="E400" s="34" t="s">
        <v>1223</v>
      </c>
      <c r="F400" s="34" t="s">
        <v>100</v>
      </c>
      <c r="G400" s="34" t="s">
        <v>1224</v>
      </c>
      <c r="H400" s="36">
        <v>43883</v>
      </c>
      <c r="I400" s="36">
        <v>43913</v>
      </c>
      <c r="J400" s="36">
        <v>43895</v>
      </c>
      <c r="K400" s="36">
        <v>43899</v>
      </c>
      <c r="L400" s="34" t="s">
        <v>1220</v>
      </c>
      <c r="M400" s="34" t="s">
        <v>1225</v>
      </c>
      <c r="N400" s="34" t="s">
        <v>1869</v>
      </c>
      <c r="O400" s="34" t="s">
        <v>1870</v>
      </c>
      <c r="P400" s="34" t="s">
        <v>1967</v>
      </c>
      <c r="Q400" s="34" t="s">
        <v>102</v>
      </c>
      <c r="R400" s="38"/>
      <c r="S400" s="34" t="s">
        <v>1934</v>
      </c>
      <c r="T400" s="37">
        <v>178665</v>
      </c>
      <c r="U400" s="35">
        <v>76</v>
      </c>
      <c r="V400" s="37">
        <v>178665</v>
      </c>
      <c r="W400" s="34" t="s">
        <v>1764</v>
      </c>
      <c r="X400" s="35">
        <v>10328797</v>
      </c>
    </row>
    <row r="401" spans="1:24" ht="15.75" hidden="1" customHeight="1" x14ac:dyDescent="0.25">
      <c r="A401" s="34" t="s">
        <v>1220</v>
      </c>
      <c r="B401" s="34" t="s">
        <v>1222</v>
      </c>
      <c r="C401" s="34" t="s">
        <v>1222</v>
      </c>
      <c r="D401" s="35">
        <v>6430344</v>
      </c>
      <c r="E401" s="34" t="s">
        <v>1223</v>
      </c>
      <c r="F401" s="34" t="s">
        <v>100</v>
      </c>
      <c r="G401" s="34" t="s">
        <v>1224</v>
      </c>
      <c r="H401" s="36">
        <v>43885</v>
      </c>
      <c r="I401" s="36">
        <v>43915</v>
      </c>
      <c r="J401" s="36">
        <v>43889</v>
      </c>
      <c r="K401" s="36">
        <v>43895</v>
      </c>
      <c r="L401" s="34" t="s">
        <v>1220</v>
      </c>
      <c r="M401" s="34" t="s">
        <v>1225</v>
      </c>
      <c r="N401" s="34" t="s">
        <v>1869</v>
      </c>
      <c r="O401" s="34" t="s">
        <v>1870</v>
      </c>
      <c r="P401" s="34" t="s">
        <v>1429</v>
      </c>
      <c r="Q401" s="34" t="s">
        <v>1360</v>
      </c>
      <c r="R401" s="38"/>
      <c r="S401" s="34" t="s">
        <v>1934</v>
      </c>
      <c r="T401" s="37">
        <v>552415</v>
      </c>
      <c r="U401" s="35">
        <v>80</v>
      </c>
      <c r="V401" s="37">
        <v>552415</v>
      </c>
      <c r="W401" s="34" t="s">
        <v>1430</v>
      </c>
      <c r="X401" s="35">
        <v>10211640</v>
      </c>
    </row>
    <row r="402" spans="1:24" ht="15.75" hidden="1" customHeight="1" x14ac:dyDescent="0.25">
      <c r="A402" s="34" t="s">
        <v>1220</v>
      </c>
      <c r="B402" s="34" t="s">
        <v>1222</v>
      </c>
      <c r="C402" s="34" t="s">
        <v>1222</v>
      </c>
      <c r="D402" s="35">
        <v>6430451</v>
      </c>
      <c r="E402" s="34" t="s">
        <v>1223</v>
      </c>
      <c r="F402" s="34" t="s">
        <v>100</v>
      </c>
      <c r="G402" s="34" t="s">
        <v>1224</v>
      </c>
      <c r="H402" s="36">
        <v>43885</v>
      </c>
      <c r="I402" s="36">
        <v>43915</v>
      </c>
      <c r="J402" s="36">
        <v>43889</v>
      </c>
      <c r="K402" s="36">
        <v>43895</v>
      </c>
      <c r="L402" s="34" t="s">
        <v>1220</v>
      </c>
      <c r="M402" s="34" t="s">
        <v>1225</v>
      </c>
      <c r="N402" s="34" t="s">
        <v>1869</v>
      </c>
      <c r="O402" s="34" t="s">
        <v>1870</v>
      </c>
      <c r="P402" s="34" t="s">
        <v>1915</v>
      </c>
      <c r="Q402" s="34" t="s">
        <v>102</v>
      </c>
      <c r="R402" s="38"/>
      <c r="S402" s="34" t="s">
        <v>1934</v>
      </c>
      <c r="T402" s="37">
        <v>80776</v>
      </c>
      <c r="U402" s="35">
        <v>80</v>
      </c>
      <c r="V402" s="37">
        <v>80776</v>
      </c>
      <c r="W402" s="34" t="s">
        <v>1917</v>
      </c>
      <c r="X402" s="35">
        <v>10185589</v>
      </c>
    </row>
    <row r="403" spans="1:24" ht="15.75" hidden="1" customHeight="1" x14ac:dyDescent="0.25">
      <c r="A403" s="34" t="s">
        <v>1220</v>
      </c>
      <c r="B403" s="34" t="s">
        <v>1222</v>
      </c>
      <c r="C403" s="34" t="s">
        <v>1222</v>
      </c>
      <c r="D403" s="35">
        <v>6430484</v>
      </c>
      <c r="E403" s="34" t="s">
        <v>1223</v>
      </c>
      <c r="F403" s="34" t="s">
        <v>100</v>
      </c>
      <c r="G403" s="34" t="s">
        <v>1224</v>
      </c>
      <c r="H403" s="36">
        <v>43885</v>
      </c>
      <c r="I403" s="36">
        <v>43915</v>
      </c>
      <c r="J403" s="36">
        <v>43899</v>
      </c>
      <c r="K403" s="36">
        <v>43928</v>
      </c>
      <c r="L403" s="34" t="s">
        <v>1220</v>
      </c>
      <c r="M403" s="34" t="s">
        <v>1225</v>
      </c>
      <c r="N403" s="34" t="s">
        <v>1869</v>
      </c>
      <c r="O403" s="34" t="s">
        <v>1870</v>
      </c>
      <c r="P403" s="34" t="s">
        <v>1351</v>
      </c>
      <c r="Q403" s="34" t="s">
        <v>102</v>
      </c>
      <c r="R403" s="38"/>
      <c r="S403" s="34" t="s">
        <v>1934</v>
      </c>
      <c r="T403" s="37">
        <v>31010</v>
      </c>
      <c r="U403" s="35">
        <v>47</v>
      </c>
      <c r="V403" s="37">
        <v>31010</v>
      </c>
      <c r="W403" s="34" t="s">
        <v>1352</v>
      </c>
      <c r="X403" s="35">
        <v>10058794</v>
      </c>
    </row>
    <row r="404" spans="1:24" ht="15.75" hidden="1" customHeight="1" x14ac:dyDescent="0.25">
      <c r="A404" s="34" t="s">
        <v>1220</v>
      </c>
      <c r="B404" s="34" t="s">
        <v>1222</v>
      </c>
      <c r="C404" s="34" t="s">
        <v>1222</v>
      </c>
      <c r="D404" s="35">
        <v>6430780</v>
      </c>
      <c r="E404" s="34" t="s">
        <v>1223</v>
      </c>
      <c r="F404" s="34" t="s">
        <v>100</v>
      </c>
      <c r="G404" s="34" t="s">
        <v>1224</v>
      </c>
      <c r="H404" s="36">
        <v>43885</v>
      </c>
      <c r="I404" s="36">
        <v>43915</v>
      </c>
      <c r="J404" s="36">
        <v>43889</v>
      </c>
      <c r="K404" s="36">
        <v>43895</v>
      </c>
      <c r="L404" s="34" t="s">
        <v>1220</v>
      </c>
      <c r="M404" s="34" t="s">
        <v>1225</v>
      </c>
      <c r="N404" s="34" t="s">
        <v>1877</v>
      </c>
      <c r="O404" s="34" t="s">
        <v>1878</v>
      </c>
      <c r="P404" s="34" t="s">
        <v>1351</v>
      </c>
      <c r="Q404" s="34" t="s">
        <v>1360</v>
      </c>
      <c r="R404" s="38"/>
      <c r="S404" s="34" t="s">
        <v>1934</v>
      </c>
      <c r="T404" s="37">
        <v>60000</v>
      </c>
      <c r="U404" s="35">
        <v>80</v>
      </c>
      <c r="V404" s="37">
        <v>60000</v>
      </c>
      <c r="W404" s="34" t="s">
        <v>1352</v>
      </c>
      <c r="X404" s="35">
        <v>10058794</v>
      </c>
    </row>
    <row r="405" spans="1:24" ht="15.75" hidden="1" customHeight="1" x14ac:dyDescent="0.25">
      <c r="A405" s="34" t="s">
        <v>1220</v>
      </c>
      <c r="B405" s="34" t="s">
        <v>1222</v>
      </c>
      <c r="C405" s="34" t="s">
        <v>1222</v>
      </c>
      <c r="D405" s="35">
        <v>6431544</v>
      </c>
      <c r="E405" s="34" t="s">
        <v>1223</v>
      </c>
      <c r="F405" s="34" t="s">
        <v>100</v>
      </c>
      <c r="G405" s="34" t="s">
        <v>1224</v>
      </c>
      <c r="H405" s="36">
        <v>43886</v>
      </c>
      <c r="I405" s="36">
        <v>43916</v>
      </c>
      <c r="J405" s="36">
        <v>43895</v>
      </c>
      <c r="K405" s="36">
        <v>43899</v>
      </c>
      <c r="L405" s="34" t="s">
        <v>1220</v>
      </c>
      <c r="M405" s="34" t="s">
        <v>1225</v>
      </c>
      <c r="N405" s="34" t="s">
        <v>1869</v>
      </c>
      <c r="O405" s="34" t="s">
        <v>1870</v>
      </c>
      <c r="P405" s="34" t="s">
        <v>148</v>
      </c>
      <c r="Q405" s="34" t="s">
        <v>1360</v>
      </c>
      <c r="R405" s="38"/>
      <c r="S405" s="34" t="s">
        <v>1910</v>
      </c>
      <c r="T405" s="37">
        <v>75620</v>
      </c>
      <c r="U405" s="35">
        <v>76</v>
      </c>
      <c r="V405" s="37">
        <v>75620</v>
      </c>
      <c r="W405" s="34" t="s">
        <v>1920</v>
      </c>
      <c r="X405" s="35">
        <v>10031754</v>
      </c>
    </row>
    <row r="406" spans="1:24" ht="15.75" hidden="1" customHeight="1" x14ac:dyDescent="0.25">
      <c r="A406" s="34" t="s">
        <v>1220</v>
      </c>
      <c r="B406" s="34" t="s">
        <v>1222</v>
      </c>
      <c r="C406" s="34" t="s">
        <v>1222</v>
      </c>
      <c r="D406" s="35">
        <v>6431604</v>
      </c>
      <c r="E406" s="34" t="s">
        <v>1223</v>
      </c>
      <c r="F406" s="34" t="s">
        <v>100</v>
      </c>
      <c r="G406" s="34" t="s">
        <v>1224</v>
      </c>
      <c r="H406" s="36">
        <v>43886</v>
      </c>
      <c r="I406" s="36">
        <v>43916</v>
      </c>
      <c r="J406" s="36">
        <v>43895</v>
      </c>
      <c r="K406" s="36">
        <v>43899</v>
      </c>
      <c r="L406" s="34" t="s">
        <v>1220</v>
      </c>
      <c r="M406" s="34" t="s">
        <v>1225</v>
      </c>
      <c r="N406" s="34" t="s">
        <v>1869</v>
      </c>
      <c r="O406" s="34" t="s">
        <v>1870</v>
      </c>
      <c r="P406" s="34" t="s">
        <v>1968</v>
      </c>
      <c r="Q406" s="34" t="s">
        <v>102</v>
      </c>
      <c r="R406" s="38"/>
      <c r="S406" s="34" t="s">
        <v>1910</v>
      </c>
      <c r="T406" s="37">
        <v>50465</v>
      </c>
      <c r="U406" s="35">
        <v>76</v>
      </c>
      <c r="V406" s="37">
        <v>50465</v>
      </c>
      <c r="W406" s="34" t="s">
        <v>1969</v>
      </c>
      <c r="X406" s="35">
        <v>1774277</v>
      </c>
    </row>
    <row r="407" spans="1:24" ht="15.75" hidden="1" customHeight="1" x14ac:dyDescent="0.25">
      <c r="A407" s="34" t="s">
        <v>1220</v>
      </c>
      <c r="B407" s="34" t="s">
        <v>1222</v>
      </c>
      <c r="C407" s="34" t="s">
        <v>1222</v>
      </c>
      <c r="D407" s="35">
        <v>6432529</v>
      </c>
      <c r="E407" s="34" t="s">
        <v>1223</v>
      </c>
      <c r="F407" s="34" t="s">
        <v>100</v>
      </c>
      <c r="G407" s="34" t="s">
        <v>1224</v>
      </c>
      <c r="H407" s="36">
        <v>43887</v>
      </c>
      <c r="I407" s="36">
        <v>43917</v>
      </c>
      <c r="J407" s="36">
        <v>43895</v>
      </c>
      <c r="K407" s="36">
        <v>43899</v>
      </c>
      <c r="L407" s="34" t="s">
        <v>1220</v>
      </c>
      <c r="M407" s="34" t="s">
        <v>1225</v>
      </c>
      <c r="N407" s="34" t="s">
        <v>1869</v>
      </c>
      <c r="O407" s="34" t="s">
        <v>1870</v>
      </c>
      <c r="P407" s="34" t="s">
        <v>1970</v>
      </c>
      <c r="Q407" s="34" t="s">
        <v>1360</v>
      </c>
      <c r="R407" s="38"/>
      <c r="S407" s="34" t="s">
        <v>1910</v>
      </c>
      <c r="T407" s="37">
        <v>95170</v>
      </c>
      <c r="U407" s="35">
        <v>76</v>
      </c>
      <c r="V407" s="37">
        <v>95170</v>
      </c>
      <c r="W407" s="34" t="s">
        <v>1377</v>
      </c>
      <c r="X407" s="35">
        <v>10330029</v>
      </c>
    </row>
    <row r="408" spans="1:24" ht="15.75" hidden="1" customHeight="1" x14ac:dyDescent="0.25">
      <c r="A408" s="34" t="s">
        <v>1220</v>
      </c>
      <c r="B408" s="34" t="s">
        <v>1222</v>
      </c>
      <c r="C408" s="34" t="s">
        <v>1222</v>
      </c>
      <c r="D408" s="35">
        <v>6433420</v>
      </c>
      <c r="E408" s="34" t="s">
        <v>1223</v>
      </c>
      <c r="F408" s="34" t="s">
        <v>100</v>
      </c>
      <c r="G408" s="34" t="s">
        <v>1224</v>
      </c>
      <c r="H408" s="36">
        <v>43887</v>
      </c>
      <c r="I408" s="36">
        <v>43917</v>
      </c>
      <c r="J408" s="36">
        <v>43894</v>
      </c>
      <c r="K408" s="36">
        <v>43899</v>
      </c>
      <c r="L408" s="34" t="s">
        <v>1220</v>
      </c>
      <c r="M408" s="34" t="s">
        <v>1225</v>
      </c>
      <c r="N408" s="34" t="s">
        <v>1869</v>
      </c>
      <c r="O408" s="34" t="s">
        <v>1870</v>
      </c>
      <c r="P408" s="34" t="s">
        <v>1734</v>
      </c>
      <c r="Q408" s="34" t="s">
        <v>102</v>
      </c>
      <c r="R408" s="38"/>
      <c r="S408" s="34" t="s">
        <v>1910</v>
      </c>
      <c r="T408" s="37">
        <v>25041</v>
      </c>
      <c r="U408" s="35">
        <v>76</v>
      </c>
      <c r="V408" s="37">
        <v>25041</v>
      </c>
      <c r="W408" s="34" t="s">
        <v>1736</v>
      </c>
      <c r="X408" s="35">
        <v>10327843</v>
      </c>
    </row>
    <row r="409" spans="1:24" ht="15.75" hidden="1" customHeight="1" x14ac:dyDescent="0.25">
      <c r="A409" s="34" t="s">
        <v>1220</v>
      </c>
      <c r="B409" s="34" t="s">
        <v>1222</v>
      </c>
      <c r="C409" s="34" t="s">
        <v>1222</v>
      </c>
      <c r="D409" s="35">
        <v>6436833</v>
      </c>
      <c r="E409" s="34" t="s">
        <v>1223</v>
      </c>
      <c r="F409" s="34" t="s">
        <v>100</v>
      </c>
      <c r="G409" s="34" t="s">
        <v>1224</v>
      </c>
      <c r="H409" s="36">
        <v>43889</v>
      </c>
      <c r="I409" s="36">
        <v>43919</v>
      </c>
      <c r="J409" s="36">
        <v>43894</v>
      </c>
      <c r="K409" s="36">
        <v>43899</v>
      </c>
      <c r="L409" s="34" t="s">
        <v>1220</v>
      </c>
      <c r="M409" s="34" t="s">
        <v>1225</v>
      </c>
      <c r="N409" s="34" t="s">
        <v>1869</v>
      </c>
      <c r="O409" s="34" t="s">
        <v>1870</v>
      </c>
      <c r="P409" s="34" t="s">
        <v>1971</v>
      </c>
      <c r="Q409" s="34" t="s">
        <v>102</v>
      </c>
      <c r="R409" s="38"/>
      <c r="S409" s="34" t="s">
        <v>1910</v>
      </c>
      <c r="T409" s="37">
        <v>80921</v>
      </c>
      <c r="U409" s="35">
        <v>76</v>
      </c>
      <c r="V409" s="37">
        <v>80921</v>
      </c>
      <c r="W409" s="34" t="s">
        <v>1972</v>
      </c>
      <c r="X409" s="35">
        <v>10052779</v>
      </c>
    </row>
    <row r="410" spans="1:24" ht="15.75" hidden="1" customHeight="1" x14ac:dyDescent="0.25">
      <c r="A410" s="34" t="s">
        <v>1220</v>
      </c>
      <c r="B410" s="34" t="s">
        <v>1222</v>
      </c>
      <c r="C410" s="34" t="s">
        <v>1222</v>
      </c>
      <c r="D410" s="35">
        <v>6436914</v>
      </c>
      <c r="E410" s="34" t="s">
        <v>1223</v>
      </c>
      <c r="F410" s="34" t="s">
        <v>100</v>
      </c>
      <c r="G410" s="34" t="s">
        <v>1224</v>
      </c>
      <c r="H410" s="36">
        <v>43889</v>
      </c>
      <c r="I410" s="36">
        <v>43919</v>
      </c>
      <c r="J410" s="36">
        <v>43894</v>
      </c>
      <c r="K410" s="36">
        <v>43899</v>
      </c>
      <c r="L410" s="34" t="s">
        <v>1220</v>
      </c>
      <c r="M410" s="34" t="s">
        <v>1225</v>
      </c>
      <c r="N410" s="34" t="s">
        <v>1869</v>
      </c>
      <c r="O410" s="34" t="s">
        <v>1870</v>
      </c>
      <c r="P410" s="34" t="s">
        <v>148</v>
      </c>
      <c r="Q410" s="34" t="s">
        <v>102</v>
      </c>
      <c r="R410" s="38"/>
      <c r="S410" s="34" t="s">
        <v>1910</v>
      </c>
      <c r="T410" s="37">
        <v>206805</v>
      </c>
      <c r="U410" s="35">
        <v>76</v>
      </c>
      <c r="V410" s="37">
        <v>206805</v>
      </c>
      <c r="W410" s="34" t="s">
        <v>1920</v>
      </c>
      <c r="X410" s="35">
        <v>10031754</v>
      </c>
    </row>
    <row r="411" spans="1:24" ht="15.75" hidden="1" customHeight="1" x14ac:dyDescent="0.25">
      <c r="A411" s="34" t="s">
        <v>1220</v>
      </c>
      <c r="B411" s="34" t="s">
        <v>1222</v>
      </c>
      <c r="C411" s="34" t="s">
        <v>1222</v>
      </c>
      <c r="D411" s="35">
        <v>6438871</v>
      </c>
      <c r="E411" s="34" t="s">
        <v>1223</v>
      </c>
      <c r="F411" s="34" t="s">
        <v>100</v>
      </c>
      <c r="G411" s="34" t="s">
        <v>1224</v>
      </c>
      <c r="H411" s="36">
        <v>43892</v>
      </c>
      <c r="I411" s="36">
        <v>43922</v>
      </c>
      <c r="J411" s="36">
        <v>43894</v>
      </c>
      <c r="K411" s="36">
        <v>43899</v>
      </c>
      <c r="L411" s="34" t="s">
        <v>1220</v>
      </c>
      <c r="M411" s="34" t="s">
        <v>1225</v>
      </c>
      <c r="N411" s="34" t="s">
        <v>1869</v>
      </c>
      <c r="O411" s="34" t="s">
        <v>1870</v>
      </c>
      <c r="P411" s="34" t="s">
        <v>1412</v>
      </c>
      <c r="Q411" s="34" t="s">
        <v>102</v>
      </c>
      <c r="R411" s="38"/>
      <c r="S411" s="34" t="s">
        <v>1973</v>
      </c>
      <c r="T411" s="37">
        <v>35122</v>
      </c>
      <c r="U411" s="35">
        <v>76</v>
      </c>
      <c r="V411" s="37">
        <v>35122</v>
      </c>
      <c r="W411" s="34" t="s">
        <v>1413</v>
      </c>
      <c r="X411" s="35">
        <v>1857746</v>
      </c>
    </row>
    <row r="412" spans="1:24" ht="15.75" hidden="1" customHeight="1" x14ac:dyDescent="0.25">
      <c r="A412" s="34" t="s">
        <v>1220</v>
      </c>
      <c r="B412" s="34" t="s">
        <v>1222</v>
      </c>
      <c r="C412" s="34" t="s">
        <v>1222</v>
      </c>
      <c r="D412" s="35">
        <v>6439038</v>
      </c>
      <c r="E412" s="34" t="s">
        <v>1223</v>
      </c>
      <c r="F412" s="34" t="s">
        <v>100</v>
      </c>
      <c r="G412" s="34" t="s">
        <v>1224</v>
      </c>
      <c r="H412" s="36">
        <v>43892</v>
      </c>
      <c r="I412" s="36">
        <v>43922</v>
      </c>
      <c r="J412" s="36">
        <v>43903</v>
      </c>
      <c r="K412" s="36">
        <v>43928</v>
      </c>
      <c r="L412" s="34" t="s">
        <v>1220</v>
      </c>
      <c r="M412" s="34" t="s">
        <v>1225</v>
      </c>
      <c r="N412" s="34" t="s">
        <v>1869</v>
      </c>
      <c r="O412" s="34" t="s">
        <v>1870</v>
      </c>
      <c r="P412" s="34" t="s">
        <v>1974</v>
      </c>
      <c r="Q412" s="34" t="s">
        <v>102</v>
      </c>
      <c r="R412" s="38"/>
      <c r="S412" s="34" t="s">
        <v>1973</v>
      </c>
      <c r="T412" s="37">
        <v>51366</v>
      </c>
      <c r="U412" s="35">
        <v>47</v>
      </c>
      <c r="V412" s="37">
        <v>51366</v>
      </c>
      <c r="W412" s="34" t="s">
        <v>1866</v>
      </c>
      <c r="X412" s="35">
        <v>10331727</v>
      </c>
    </row>
    <row r="413" spans="1:24" ht="15.75" hidden="1" customHeight="1" x14ac:dyDescent="0.25">
      <c r="A413" s="34" t="s">
        <v>1220</v>
      </c>
      <c r="B413" s="34" t="s">
        <v>1222</v>
      </c>
      <c r="C413" s="34" t="s">
        <v>1222</v>
      </c>
      <c r="D413" s="35">
        <v>6439403</v>
      </c>
      <c r="E413" s="34" t="s">
        <v>1223</v>
      </c>
      <c r="F413" s="34" t="s">
        <v>100</v>
      </c>
      <c r="G413" s="34" t="s">
        <v>1224</v>
      </c>
      <c r="H413" s="36">
        <v>43893</v>
      </c>
      <c r="I413" s="36">
        <v>43923</v>
      </c>
      <c r="J413" s="36">
        <v>43902</v>
      </c>
      <c r="K413" s="36">
        <v>43928</v>
      </c>
      <c r="L413" s="34" t="s">
        <v>1220</v>
      </c>
      <c r="M413" s="34" t="s">
        <v>1225</v>
      </c>
      <c r="N413" s="34" t="s">
        <v>1869</v>
      </c>
      <c r="O413" s="34" t="s">
        <v>1870</v>
      </c>
      <c r="P413" s="34" t="s">
        <v>1364</v>
      </c>
      <c r="Q413" s="34" t="s">
        <v>1360</v>
      </c>
      <c r="R413" s="38"/>
      <c r="S413" s="34" t="s">
        <v>1975</v>
      </c>
      <c r="T413" s="37">
        <v>28905</v>
      </c>
      <c r="U413" s="35">
        <v>47</v>
      </c>
      <c r="V413" s="37">
        <v>28905</v>
      </c>
      <c r="W413" s="34" t="s">
        <v>1365</v>
      </c>
      <c r="X413" s="35">
        <v>710921</v>
      </c>
    </row>
    <row r="414" spans="1:24" ht="15.75" hidden="1" customHeight="1" x14ac:dyDescent="0.25">
      <c r="A414" s="34" t="s">
        <v>1220</v>
      </c>
      <c r="B414" s="34" t="s">
        <v>1222</v>
      </c>
      <c r="C414" s="34" t="s">
        <v>1222</v>
      </c>
      <c r="D414" s="35">
        <v>6440321</v>
      </c>
      <c r="E414" s="34" t="s">
        <v>1223</v>
      </c>
      <c r="F414" s="34" t="s">
        <v>100</v>
      </c>
      <c r="G414" s="34" t="s">
        <v>1224</v>
      </c>
      <c r="H414" s="36">
        <v>43893</v>
      </c>
      <c r="I414" s="36">
        <v>43923</v>
      </c>
      <c r="J414" s="36">
        <v>43895</v>
      </c>
      <c r="K414" s="36">
        <v>43899</v>
      </c>
      <c r="L414" s="34" t="s">
        <v>1220</v>
      </c>
      <c r="M414" s="34" t="s">
        <v>1225</v>
      </c>
      <c r="N414" s="34" t="s">
        <v>1869</v>
      </c>
      <c r="O414" s="34" t="s">
        <v>1870</v>
      </c>
      <c r="P414" s="34" t="s">
        <v>1976</v>
      </c>
      <c r="Q414" s="34" t="s">
        <v>102</v>
      </c>
      <c r="R414" s="38"/>
      <c r="S414" s="34" t="s">
        <v>1977</v>
      </c>
      <c r="T414" s="37">
        <v>181093</v>
      </c>
      <c r="U414" s="35">
        <v>76</v>
      </c>
      <c r="V414" s="37">
        <v>181093</v>
      </c>
      <c r="W414" s="34" t="s">
        <v>1978</v>
      </c>
      <c r="X414" s="35">
        <v>10291664</v>
      </c>
    </row>
    <row r="415" spans="1:24" ht="15.75" hidden="1" customHeight="1" x14ac:dyDescent="0.25">
      <c r="A415" s="34" t="s">
        <v>1220</v>
      </c>
      <c r="B415" s="34" t="s">
        <v>1222</v>
      </c>
      <c r="C415" s="34" t="s">
        <v>1222</v>
      </c>
      <c r="D415" s="35">
        <v>6440924</v>
      </c>
      <c r="E415" s="34" t="s">
        <v>1223</v>
      </c>
      <c r="F415" s="34" t="s">
        <v>100</v>
      </c>
      <c r="G415" s="34" t="s">
        <v>1224</v>
      </c>
      <c r="H415" s="36">
        <v>43894</v>
      </c>
      <c r="I415" s="36">
        <v>43924</v>
      </c>
      <c r="J415" s="36">
        <v>43903</v>
      </c>
      <c r="K415" s="36">
        <v>43928</v>
      </c>
      <c r="L415" s="34" t="s">
        <v>1220</v>
      </c>
      <c r="M415" s="34" t="s">
        <v>1225</v>
      </c>
      <c r="N415" s="34" t="s">
        <v>1869</v>
      </c>
      <c r="O415" s="34" t="s">
        <v>1870</v>
      </c>
      <c r="P415" s="34" t="s">
        <v>1979</v>
      </c>
      <c r="Q415" s="34" t="s">
        <v>102</v>
      </c>
      <c r="R415" s="38"/>
      <c r="S415" s="34" t="s">
        <v>1977</v>
      </c>
      <c r="T415" s="37">
        <v>53150</v>
      </c>
      <c r="U415" s="35">
        <v>47</v>
      </c>
      <c r="V415" s="37">
        <v>53150</v>
      </c>
      <c r="W415" s="34" t="s">
        <v>1980</v>
      </c>
      <c r="X415" s="35">
        <v>10330623</v>
      </c>
    </row>
    <row r="416" spans="1:24" ht="15.75" hidden="1" customHeight="1" x14ac:dyDescent="0.25">
      <c r="A416" s="34" t="s">
        <v>1220</v>
      </c>
      <c r="B416" s="34" t="s">
        <v>1222</v>
      </c>
      <c r="C416" s="34" t="s">
        <v>1222</v>
      </c>
      <c r="D416" s="35">
        <v>6441018</v>
      </c>
      <c r="E416" s="34" t="s">
        <v>1223</v>
      </c>
      <c r="F416" s="34" t="s">
        <v>100</v>
      </c>
      <c r="G416" s="34" t="s">
        <v>1224</v>
      </c>
      <c r="H416" s="36">
        <v>43894</v>
      </c>
      <c r="I416" s="36">
        <v>43924</v>
      </c>
      <c r="J416" s="36">
        <v>43899</v>
      </c>
      <c r="K416" s="36">
        <v>43928</v>
      </c>
      <c r="L416" s="34" t="s">
        <v>1220</v>
      </c>
      <c r="M416" s="34" t="s">
        <v>1225</v>
      </c>
      <c r="N416" s="34" t="s">
        <v>1869</v>
      </c>
      <c r="O416" s="34" t="s">
        <v>1870</v>
      </c>
      <c r="P416" s="34" t="s">
        <v>1981</v>
      </c>
      <c r="Q416" s="34" t="s">
        <v>102</v>
      </c>
      <c r="R416" s="38"/>
      <c r="S416" s="34" t="s">
        <v>1977</v>
      </c>
      <c r="T416" s="37">
        <v>51875</v>
      </c>
      <c r="U416" s="35">
        <v>47</v>
      </c>
      <c r="V416" s="37">
        <v>51875</v>
      </c>
      <c r="W416" s="34" t="s">
        <v>1343</v>
      </c>
      <c r="X416" s="35">
        <v>10126221</v>
      </c>
    </row>
    <row r="417" spans="1:24" ht="15.75" hidden="1" customHeight="1" x14ac:dyDescent="0.25">
      <c r="A417" s="34" t="s">
        <v>1220</v>
      </c>
      <c r="B417" s="34" t="s">
        <v>1222</v>
      </c>
      <c r="C417" s="34" t="s">
        <v>1222</v>
      </c>
      <c r="D417" s="35">
        <v>6443814</v>
      </c>
      <c r="E417" s="34" t="s">
        <v>1223</v>
      </c>
      <c r="F417" s="34" t="s">
        <v>100</v>
      </c>
      <c r="G417" s="34" t="s">
        <v>1224</v>
      </c>
      <c r="H417" s="36">
        <v>43896</v>
      </c>
      <c r="I417" s="36">
        <v>43926</v>
      </c>
      <c r="J417" s="36">
        <v>43902</v>
      </c>
      <c r="K417" s="36">
        <v>43928</v>
      </c>
      <c r="L417" s="34" t="s">
        <v>1220</v>
      </c>
      <c r="M417" s="34" t="s">
        <v>1225</v>
      </c>
      <c r="N417" s="34" t="s">
        <v>1869</v>
      </c>
      <c r="O417" s="34" t="s">
        <v>1870</v>
      </c>
      <c r="P417" s="34" t="s">
        <v>1967</v>
      </c>
      <c r="Q417" s="34" t="s">
        <v>102</v>
      </c>
      <c r="R417" s="38"/>
      <c r="S417" s="34" t="s">
        <v>1923</v>
      </c>
      <c r="T417" s="37">
        <v>11015</v>
      </c>
      <c r="U417" s="35">
        <v>47</v>
      </c>
      <c r="V417" s="37">
        <v>11015</v>
      </c>
      <c r="W417" s="34" t="s">
        <v>1764</v>
      </c>
      <c r="X417" s="35">
        <v>10328797</v>
      </c>
    </row>
    <row r="418" spans="1:24" ht="15.75" hidden="1" customHeight="1" x14ac:dyDescent="0.25">
      <c r="A418" s="34" t="s">
        <v>1220</v>
      </c>
      <c r="B418" s="34" t="s">
        <v>1222</v>
      </c>
      <c r="C418" s="34" t="s">
        <v>1222</v>
      </c>
      <c r="D418" s="35">
        <v>6443932</v>
      </c>
      <c r="E418" s="34" t="s">
        <v>1223</v>
      </c>
      <c r="F418" s="34" t="s">
        <v>100</v>
      </c>
      <c r="G418" s="34" t="s">
        <v>1224</v>
      </c>
      <c r="H418" s="36">
        <v>43896</v>
      </c>
      <c r="I418" s="36">
        <v>43926</v>
      </c>
      <c r="J418" s="36">
        <v>43902</v>
      </c>
      <c r="K418" s="36">
        <v>43928</v>
      </c>
      <c r="L418" s="34" t="s">
        <v>1220</v>
      </c>
      <c r="M418" s="34" t="s">
        <v>1225</v>
      </c>
      <c r="N418" s="34" t="s">
        <v>1869</v>
      </c>
      <c r="O418" s="34" t="s">
        <v>1870</v>
      </c>
      <c r="P418" s="34" t="s">
        <v>1970</v>
      </c>
      <c r="Q418" s="34" t="s">
        <v>102</v>
      </c>
      <c r="R418" s="38"/>
      <c r="S418" s="34" t="s">
        <v>1923</v>
      </c>
      <c r="T418" s="37">
        <v>12440</v>
      </c>
      <c r="U418" s="35">
        <v>47</v>
      </c>
      <c r="V418" s="37">
        <v>12440</v>
      </c>
      <c r="W418" s="34" t="s">
        <v>1377</v>
      </c>
      <c r="X418" s="35">
        <v>10330029</v>
      </c>
    </row>
    <row r="419" spans="1:24" ht="15.75" hidden="1" customHeight="1" x14ac:dyDescent="0.25">
      <c r="A419" s="34" t="s">
        <v>1220</v>
      </c>
      <c r="B419" s="34" t="s">
        <v>1222</v>
      </c>
      <c r="C419" s="34" t="s">
        <v>1222</v>
      </c>
      <c r="D419" s="35">
        <v>6446927</v>
      </c>
      <c r="E419" s="34" t="s">
        <v>1223</v>
      </c>
      <c r="F419" s="34" t="s">
        <v>100</v>
      </c>
      <c r="G419" s="34" t="s">
        <v>1224</v>
      </c>
      <c r="H419" s="36">
        <v>43899</v>
      </c>
      <c r="I419" s="36">
        <v>43929</v>
      </c>
      <c r="J419" s="36">
        <v>43902</v>
      </c>
      <c r="K419" s="36">
        <v>43928</v>
      </c>
      <c r="L419" s="34" t="s">
        <v>1220</v>
      </c>
      <c r="M419" s="34" t="s">
        <v>1225</v>
      </c>
      <c r="N419" s="34" t="s">
        <v>1869</v>
      </c>
      <c r="O419" s="34" t="s">
        <v>1870</v>
      </c>
      <c r="P419" s="34" t="s">
        <v>148</v>
      </c>
      <c r="Q419" s="34" t="s">
        <v>102</v>
      </c>
      <c r="R419" s="38"/>
      <c r="S419" s="34" t="s">
        <v>1982</v>
      </c>
      <c r="T419" s="37">
        <v>392632</v>
      </c>
      <c r="U419" s="35">
        <v>47</v>
      </c>
      <c r="V419" s="37">
        <v>392632</v>
      </c>
      <c r="W419" s="34" t="s">
        <v>1920</v>
      </c>
      <c r="X419" s="35">
        <v>10031754</v>
      </c>
    </row>
    <row r="420" spans="1:24" ht="15.75" hidden="1" customHeight="1" x14ac:dyDescent="0.25">
      <c r="A420" s="34" t="s">
        <v>1220</v>
      </c>
      <c r="B420" s="34" t="s">
        <v>1222</v>
      </c>
      <c r="C420" s="34" t="s">
        <v>1222</v>
      </c>
      <c r="D420" s="35">
        <v>6446928</v>
      </c>
      <c r="E420" s="34" t="s">
        <v>1223</v>
      </c>
      <c r="F420" s="34" t="s">
        <v>100</v>
      </c>
      <c r="G420" s="34" t="s">
        <v>1224</v>
      </c>
      <c r="H420" s="36">
        <v>43899</v>
      </c>
      <c r="I420" s="36">
        <v>43929</v>
      </c>
      <c r="J420" s="36">
        <v>43902</v>
      </c>
      <c r="K420" s="36">
        <v>43928</v>
      </c>
      <c r="L420" s="34" t="s">
        <v>1220</v>
      </c>
      <c r="M420" s="34" t="s">
        <v>1225</v>
      </c>
      <c r="N420" s="34" t="s">
        <v>1869</v>
      </c>
      <c r="O420" s="34" t="s">
        <v>1870</v>
      </c>
      <c r="P420" s="34" t="s">
        <v>1351</v>
      </c>
      <c r="Q420" s="34" t="s">
        <v>102</v>
      </c>
      <c r="R420" s="38"/>
      <c r="S420" s="34" t="s">
        <v>1982</v>
      </c>
      <c r="T420" s="37">
        <v>171683</v>
      </c>
      <c r="U420" s="35">
        <v>47</v>
      </c>
      <c r="V420" s="37">
        <v>171683</v>
      </c>
      <c r="W420" s="34" t="s">
        <v>1352</v>
      </c>
      <c r="X420" s="35">
        <v>10058794</v>
      </c>
    </row>
    <row r="421" spans="1:24" ht="15.75" hidden="1" customHeight="1" x14ac:dyDescent="0.25">
      <c r="A421" s="34" t="s">
        <v>1220</v>
      </c>
      <c r="B421" s="34" t="s">
        <v>1222</v>
      </c>
      <c r="C421" s="34" t="s">
        <v>1222</v>
      </c>
      <c r="D421" s="35">
        <v>6448973</v>
      </c>
      <c r="E421" s="34" t="s">
        <v>1243</v>
      </c>
      <c r="F421" s="34" t="s">
        <v>477</v>
      </c>
      <c r="G421" s="34" t="s">
        <v>1224</v>
      </c>
      <c r="H421" s="36">
        <v>43901</v>
      </c>
      <c r="I421" s="36">
        <v>43931</v>
      </c>
      <c r="J421" s="36">
        <v>43924</v>
      </c>
      <c r="K421" s="36">
        <v>43952</v>
      </c>
      <c r="L421" s="34" t="s">
        <v>1244</v>
      </c>
      <c r="M421" s="34" t="s">
        <v>1245</v>
      </c>
      <c r="N421" s="34" t="s">
        <v>1869</v>
      </c>
      <c r="O421" s="34" t="s">
        <v>1870</v>
      </c>
      <c r="P421" s="34" t="s">
        <v>1983</v>
      </c>
      <c r="Q421" s="34" t="s">
        <v>102</v>
      </c>
      <c r="R421" s="38"/>
      <c r="S421" s="34" t="s">
        <v>1984</v>
      </c>
      <c r="T421" s="37">
        <v>124425</v>
      </c>
      <c r="U421" s="35">
        <v>23</v>
      </c>
      <c r="V421" s="37">
        <v>124425</v>
      </c>
      <c r="W421" s="34" t="s">
        <v>1985</v>
      </c>
      <c r="X421" s="35">
        <v>10148718</v>
      </c>
    </row>
    <row r="422" spans="1:24" ht="15.75" hidden="1" customHeight="1" x14ac:dyDescent="0.25">
      <c r="A422" s="34" t="s">
        <v>1220</v>
      </c>
      <c r="B422" s="34" t="s">
        <v>1222</v>
      </c>
      <c r="C422" s="34" t="s">
        <v>1222</v>
      </c>
      <c r="D422" s="35">
        <v>6449158</v>
      </c>
      <c r="E422" s="34" t="s">
        <v>1223</v>
      </c>
      <c r="F422" s="34" t="s">
        <v>100</v>
      </c>
      <c r="G422" s="34" t="s">
        <v>1224</v>
      </c>
      <c r="H422" s="36">
        <v>43901</v>
      </c>
      <c r="I422" s="36">
        <v>43931</v>
      </c>
      <c r="J422" s="36">
        <v>43903</v>
      </c>
      <c r="K422" s="36">
        <v>43928</v>
      </c>
      <c r="L422" s="34" t="s">
        <v>1220</v>
      </c>
      <c r="M422" s="34" t="s">
        <v>1225</v>
      </c>
      <c r="N422" s="34" t="s">
        <v>1869</v>
      </c>
      <c r="O422" s="34" t="s">
        <v>1870</v>
      </c>
      <c r="P422" s="34" t="s">
        <v>1986</v>
      </c>
      <c r="Q422" s="34" t="s">
        <v>102</v>
      </c>
      <c r="R422" s="38"/>
      <c r="S422" s="34" t="s">
        <v>1984</v>
      </c>
      <c r="T422" s="37">
        <v>32795</v>
      </c>
      <c r="U422" s="35">
        <v>47</v>
      </c>
      <c r="V422" s="37">
        <v>32795</v>
      </c>
      <c r="W422" s="34" t="s">
        <v>1987</v>
      </c>
      <c r="X422" s="35">
        <v>10332205</v>
      </c>
    </row>
    <row r="423" spans="1:24" ht="15.75" hidden="1" customHeight="1" x14ac:dyDescent="0.25">
      <c r="A423" s="34" t="s">
        <v>1220</v>
      </c>
      <c r="B423" s="34" t="s">
        <v>1222</v>
      </c>
      <c r="C423" s="34" t="s">
        <v>1222</v>
      </c>
      <c r="D423" s="35">
        <v>6449197</v>
      </c>
      <c r="E423" s="34" t="s">
        <v>1223</v>
      </c>
      <c r="F423" s="34" t="s">
        <v>100</v>
      </c>
      <c r="G423" s="34" t="s">
        <v>1224</v>
      </c>
      <c r="H423" s="36">
        <v>43901</v>
      </c>
      <c r="I423" s="36">
        <v>43931</v>
      </c>
      <c r="J423" s="36">
        <v>43903</v>
      </c>
      <c r="K423" s="36">
        <v>43928</v>
      </c>
      <c r="L423" s="34" t="s">
        <v>1220</v>
      </c>
      <c r="M423" s="34" t="s">
        <v>1225</v>
      </c>
      <c r="N423" s="34" t="s">
        <v>1869</v>
      </c>
      <c r="O423" s="34" t="s">
        <v>1870</v>
      </c>
      <c r="P423" s="34" t="s">
        <v>1341</v>
      </c>
      <c r="Q423" s="34" t="s">
        <v>102</v>
      </c>
      <c r="R423" s="38"/>
      <c r="S423" s="34" t="s">
        <v>1984</v>
      </c>
      <c r="T423" s="37">
        <v>52790</v>
      </c>
      <c r="U423" s="35">
        <v>47</v>
      </c>
      <c r="V423" s="37">
        <v>52790</v>
      </c>
      <c r="W423" s="34" t="s">
        <v>1343</v>
      </c>
      <c r="X423" s="35">
        <v>10126221</v>
      </c>
    </row>
    <row r="424" spans="1:24" ht="15.75" hidden="1" customHeight="1" x14ac:dyDescent="0.25">
      <c r="A424" s="34" t="s">
        <v>1220</v>
      </c>
      <c r="B424" s="34" t="s">
        <v>1222</v>
      </c>
      <c r="C424" s="34" t="s">
        <v>1222</v>
      </c>
      <c r="D424" s="35">
        <v>6449282</v>
      </c>
      <c r="E424" s="34" t="s">
        <v>1223</v>
      </c>
      <c r="F424" s="34" t="s">
        <v>100</v>
      </c>
      <c r="G424" s="34" t="s">
        <v>1224</v>
      </c>
      <c r="H424" s="36">
        <v>43901</v>
      </c>
      <c r="I424" s="36">
        <v>43931</v>
      </c>
      <c r="J424" s="36">
        <v>43903</v>
      </c>
      <c r="K424" s="36">
        <v>43928</v>
      </c>
      <c r="L424" s="34" t="s">
        <v>1220</v>
      </c>
      <c r="M424" s="34" t="s">
        <v>1225</v>
      </c>
      <c r="N424" s="34" t="s">
        <v>1869</v>
      </c>
      <c r="O424" s="34" t="s">
        <v>1870</v>
      </c>
      <c r="P424" s="34" t="s">
        <v>1971</v>
      </c>
      <c r="Q424" s="34" t="s">
        <v>102</v>
      </c>
      <c r="R424" s="38"/>
      <c r="S424" s="34" t="s">
        <v>1984</v>
      </c>
      <c r="T424" s="37">
        <v>84085</v>
      </c>
      <c r="U424" s="35">
        <v>47</v>
      </c>
      <c r="V424" s="37">
        <v>84085</v>
      </c>
      <c r="W424" s="34" t="s">
        <v>1972</v>
      </c>
      <c r="X424" s="35">
        <v>10052779</v>
      </c>
    </row>
    <row r="425" spans="1:24" ht="15.75" hidden="1" customHeight="1" x14ac:dyDescent="0.25">
      <c r="A425" s="34" t="s">
        <v>1220</v>
      </c>
      <c r="B425" s="34" t="s">
        <v>1222</v>
      </c>
      <c r="C425" s="34" t="s">
        <v>1222</v>
      </c>
      <c r="D425" s="35">
        <v>6450503</v>
      </c>
      <c r="E425" s="34" t="s">
        <v>1223</v>
      </c>
      <c r="F425" s="34" t="s">
        <v>100</v>
      </c>
      <c r="G425" s="34" t="s">
        <v>1224</v>
      </c>
      <c r="H425" s="36">
        <v>43902</v>
      </c>
      <c r="I425" s="36">
        <v>43932</v>
      </c>
      <c r="J425" s="36">
        <v>43906</v>
      </c>
      <c r="K425" s="36">
        <v>43928</v>
      </c>
      <c r="L425" s="34" t="s">
        <v>1220</v>
      </c>
      <c r="M425" s="34" t="s">
        <v>1225</v>
      </c>
      <c r="N425" s="34" t="s">
        <v>1869</v>
      </c>
      <c r="O425" s="34" t="s">
        <v>1870</v>
      </c>
      <c r="P425" s="34" t="s">
        <v>148</v>
      </c>
      <c r="Q425" s="34" t="s">
        <v>102</v>
      </c>
      <c r="R425" s="38"/>
      <c r="S425" s="34" t="s">
        <v>1984</v>
      </c>
      <c r="T425" s="37">
        <v>27915</v>
      </c>
      <c r="U425" s="35">
        <v>47</v>
      </c>
      <c r="V425" s="37">
        <v>27915</v>
      </c>
      <c r="W425" s="34" t="s">
        <v>1920</v>
      </c>
      <c r="X425" s="35">
        <v>10031754</v>
      </c>
    </row>
    <row r="426" spans="1:24" ht="15.75" hidden="1" customHeight="1" x14ac:dyDescent="0.25">
      <c r="A426" s="34" t="s">
        <v>1220</v>
      </c>
      <c r="B426" s="34" t="s">
        <v>1222</v>
      </c>
      <c r="C426" s="34" t="s">
        <v>1222</v>
      </c>
      <c r="D426" s="35">
        <v>6452999</v>
      </c>
      <c r="E426" s="34" t="s">
        <v>1223</v>
      </c>
      <c r="F426" s="34" t="s">
        <v>100</v>
      </c>
      <c r="G426" s="34" t="s">
        <v>1224</v>
      </c>
      <c r="H426" s="36">
        <v>43904</v>
      </c>
      <c r="I426" s="36">
        <v>43934</v>
      </c>
      <c r="J426" s="36">
        <v>43917</v>
      </c>
      <c r="K426" s="36">
        <v>43928</v>
      </c>
      <c r="L426" s="34" t="s">
        <v>1220</v>
      </c>
      <c r="M426" s="34" t="s">
        <v>1225</v>
      </c>
      <c r="N426" s="34" t="s">
        <v>1869</v>
      </c>
      <c r="O426" s="34" t="s">
        <v>1870</v>
      </c>
      <c r="P426" s="34" t="s">
        <v>1988</v>
      </c>
      <c r="Q426" s="34" t="s">
        <v>102</v>
      </c>
      <c r="R426" s="38"/>
      <c r="S426" s="34" t="s">
        <v>1989</v>
      </c>
      <c r="T426" s="37">
        <v>82375</v>
      </c>
      <c r="U426" s="35">
        <v>47</v>
      </c>
      <c r="V426" s="37">
        <v>82375</v>
      </c>
      <c r="W426" s="34" t="s">
        <v>1990</v>
      </c>
      <c r="X426" s="35">
        <v>10331546</v>
      </c>
    </row>
    <row r="427" spans="1:24" ht="15.75" hidden="1" customHeight="1" x14ac:dyDescent="0.25">
      <c r="A427" s="34" t="s">
        <v>1220</v>
      </c>
      <c r="B427" s="34" t="s">
        <v>1222</v>
      </c>
      <c r="C427" s="34" t="s">
        <v>1222</v>
      </c>
      <c r="D427" s="35">
        <v>6453055</v>
      </c>
      <c r="E427" s="34" t="s">
        <v>1223</v>
      </c>
      <c r="F427" s="34" t="s">
        <v>100</v>
      </c>
      <c r="G427" s="34" t="s">
        <v>1224</v>
      </c>
      <c r="H427" s="36">
        <v>43904</v>
      </c>
      <c r="I427" s="36">
        <v>43934</v>
      </c>
      <c r="J427" s="36">
        <v>43917</v>
      </c>
      <c r="K427" s="36">
        <v>43928</v>
      </c>
      <c r="L427" s="34" t="s">
        <v>1220</v>
      </c>
      <c r="M427" s="34" t="s">
        <v>1225</v>
      </c>
      <c r="N427" s="34" t="s">
        <v>1869</v>
      </c>
      <c r="O427" s="34" t="s">
        <v>1870</v>
      </c>
      <c r="P427" s="34" t="s">
        <v>1341</v>
      </c>
      <c r="Q427" s="34" t="s">
        <v>102</v>
      </c>
      <c r="R427" s="38"/>
      <c r="S427" s="34" t="s">
        <v>1989</v>
      </c>
      <c r="T427" s="37">
        <v>16900</v>
      </c>
      <c r="U427" s="35">
        <v>47</v>
      </c>
      <c r="V427" s="37">
        <v>16900</v>
      </c>
      <c r="W427" s="34" t="s">
        <v>1343</v>
      </c>
      <c r="X427" s="35">
        <v>10126221</v>
      </c>
    </row>
    <row r="428" spans="1:24" ht="15.75" hidden="1" customHeight="1" x14ac:dyDescent="0.25">
      <c r="A428" s="34" t="s">
        <v>1220</v>
      </c>
      <c r="B428" s="34" t="s">
        <v>1222</v>
      </c>
      <c r="C428" s="34" t="s">
        <v>1222</v>
      </c>
      <c r="D428" s="35">
        <v>6453684</v>
      </c>
      <c r="E428" s="34" t="s">
        <v>1223</v>
      </c>
      <c r="F428" s="34" t="s">
        <v>100</v>
      </c>
      <c r="G428" s="34" t="s">
        <v>1224</v>
      </c>
      <c r="H428" s="36">
        <v>43906</v>
      </c>
      <c r="I428" s="36">
        <v>43936</v>
      </c>
      <c r="J428" s="36">
        <v>43909</v>
      </c>
      <c r="K428" s="36">
        <v>43928</v>
      </c>
      <c r="L428" s="34" t="s">
        <v>1220</v>
      </c>
      <c r="M428" s="34" t="s">
        <v>1225</v>
      </c>
      <c r="N428" s="34" t="s">
        <v>1869</v>
      </c>
      <c r="O428" s="34" t="s">
        <v>1870</v>
      </c>
      <c r="P428" s="34" t="s">
        <v>1792</v>
      </c>
      <c r="Q428" s="34" t="s">
        <v>102</v>
      </c>
      <c r="R428" s="38"/>
      <c r="S428" s="34" t="s">
        <v>1989</v>
      </c>
      <c r="T428" s="37">
        <v>50082</v>
      </c>
      <c r="U428" s="35">
        <v>47</v>
      </c>
      <c r="V428" s="37">
        <v>50082</v>
      </c>
      <c r="W428" s="34" t="s">
        <v>1794</v>
      </c>
      <c r="X428" s="35">
        <v>10006059</v>
      </c>
    </row>
    <row r="429" spans="1:24" ht="15.75" hidden="1" customHeight="1" x14ac:dyDescent="0.25">
      <c r="A429" s="34" t="s">
        <v>1220</v>
      </c>
      <c r="B429" s="34" t="s">
        <v>1222</v>
      </c>
      <c r="C429" s="34" t="s">
        <v>1222</v>
      </c>
      <c r="D429" s="35">
        <v>6455312</v>
      </c>
      <c r="E429" s="34" t="s">
        <v>1223</v>
      </c>
      <c r="F429" s="34" t="s">
        <v>100</v>
      </c>
      <c r="G429" s="34" t="s">
        <v>1224</v>
      </c>
      <c r="H429" s="36">
        <v>43907</v>
      </c>
      <c r="I429" s="36">
        <v>43937</v>
      </c>
      <c r="J429" s="36">
        <v>43909</v>
      </c>
      <c r="K429" s="36">
        <v>43928</v>
      </c>
      <c r="L429" s="34" t="s">
        <v>1220</v>
      </c>
      <c r="M429" s="34" t="s">
        <v>1225</v>
      </c>
      <c r="N429" s="34" t="s">
        <v>1869</v>
      </c>
      <c r="O429" s="34" t="s">
        <v>1870</v>
      </c>
      <c r="P429" s="34" t="s">
        <v>1760</v>
      </c>
      <c r="Q429" s="34" t="s">
        <v>102</v>
      </c>
      <c r="R429" s="38"/>
      <c r="S429" s="34" t="s">
        <v>1989</v>
      </c>
      <c r="T429" s="37">
        <v>25041</v>
      </c>
      <c r="U429" s="35">
        <v>47</v>
      </c>
      <c r="V429" s="37">
        <v>25041</v>
      </c>
      <c r="W429" s="34" t="s">
        <v>1762</v>
      </c>
      <c r="X429" s="35">
        <v>10330792</v>
      </c>
    </row>
    <row r="430" spans="1:24" ht="15.75" hidden="1" customHeight="1" x14ac:dyDescent="0.25">
      <c r="A430" s="34" t="s">
        <v>1220</v>
      </c>
      <c r="B430" s="34" t="s">
        <v>1222</v>
      </c>
      <c r="C430" s="34" t="s">
        <v>1222</v>
      </c>
      <c r="D430" s="35">
        <v>6455325</v>
      </c>
      <c r="E430" s="34" t="s">
        <v>1223</v>
      </c>
      <c r="F430" s="34" t="s">
        <v>100</v>
      </c>
      <c r="G430" s="34" t="s">
        <v>1224</v>
      </c>
      <c r="H430" s="36">
        <v>43907</v>
      </c>
      <c r="I430" s="36">
        <v>43937</v>
      </c>
      <c r="J430" s="36">
        <v>43909</v>
      </c>
      <c r="K430" s="36">
        <v>43928</v>
      </c>
      <c r="L430" s="34" t="s">
        <v>1220</v>
      </c>
      <c r="M430" s="34" t="s">
        <v>1225</v>
      </c>
      <c r="N430" s="34" t="s">
        <v>1869</v>
      </c>
      <c r="O430" s="34" t="s">
        <v>1870</v>
      </c>
      <c r="P430" s="34" t="s">
        <v>1734</v>
      </c>
      <c r="Q430" s="34" t="s">
        <v>102</v>
      </c>
      <c r="R430" s="38"/>
      <c r="S430" s="34" t="s">
        <v>1989</v>
      </c>
      <c r="T430" s="37">
        <v>25041</v>
      </c>
      <c r="U430" s="35">
        <v>47</v>
      </c>
      <c r="V430" s="37">
        <v>25041</v>
      </c>
      <c r="W430" s="34" t="s">
        <v>1736</v>
      </c>
      <c r="X430" s="35">
        <v>10327843</v>
      </c>
    </row>
    <row r="431" spans="1:24" ht="15.75" hidden="1" customHeight="1" x14ac:dyDescent="0.25">
      <c r="A431" s="34" t="s">
        <v>1220</v>
      </c>
      <c r="B431" s="34" t="s">
        <v>1222</v>
      </c>
      <c r="C431" s="34" t="s">
        <v>1222</v>
      </c>
      <c r="D431" s="35">
        <v>6455366</v>
      </c>
      <c r="E431" s="34" t="s">
        <v>1243</v>
      </c>
      <c r="F431" s="34" t="s">
        <v>477</v>
      </c>
      <c r="G431" s="34" t="s">
        <v>1224</v>
      </c>
      <c r="H431" s="36">
        <v>43907</v>
      </c>
      <c r="I431" s="36">
        <v>43937</v>
      </c>
      <c r="J431" s="36">
        <v>43909</v>
      </c>
      <c r="K431" s="36">
        <v>43928</v>
      </c>
      <c r="L431" s="34" t="s">
        <v>1244</v>
      </c>
      <c r="M431" s="34" t="s">
        <v>1245</v>
      </c>
      <c r="N431" s="34" t="s">
        <v>1869</v>
      </c>
      <c r="O431" s="34" t="s">
        <v>1870</v>
      </c>
      <c r="P431" s="34" t="s">
        <v>1991</v>
      </c>
      <c r="Q431" s="34" t="s">
        <v>1360</v>
      </c>
      <c r="R431" s="38"/>
      <c r="S431" s="34" t="s">
        <v>1989</v>
      </c>
      <c r="T431" s="37">
        <v>26726</v>
      </c>
      <c r="U431" s="35">
        <v>47</v>
      </c>
      <c r="V431" s="37">
        <v>26726</v>
      </c>
      <c r="W431" s="34" t="s">
        <v>1966</v>
      </c>
      <c r="X431" s="35">
        <v>10330380</v>
      </c>
    </row>
    <row r="432" spans="1:24" ht="15.75" hidden="1" customHeight="1" x14ac:dyDescent="0.25">
      <c r="A432" s="34" t="s">
        <v>1220</v>
      </c>
      <c r="B432" s="34" t="s">
        <v>1222</v>
      </c>
      <c r="C432" s="34" t="s">
        <v>1222</v>
      </c>
      <c r="D432" s="35">
        <v>6455386</v>
      </c>
      <c r="E432" s="34" t="s">
        <v>1243</v>
      </c>
      <c r="F432" s="34" t="s">
        <v>477</v>
      </c>
      <c r="G432" s="34" t="s">
        <v>1224</v>
      </c>
      <c r="H432" s="36">
        <v>43907</v>
      </c>
      <c r="I432" s="36">
        <v>43937</v>
      </c>
      <c r="J432" s="36">
        <v>43909</v>
      </c>
      <c r="K432" s="36">
        <v>43928</v>
      </c>
      <c r="L432" s="34" t="s">
        <v>1244</v>
      </c>
      <c r="M432" s="34" t="s">
        <v>1245</v>
      </c>
      <c r="N432" s="34" t="s">
        <v>1869</v>
      </c>
      <c r="O432" s="34" t="s">
        <v>1870</v>
      </c>
      <c r="P432" s="34" t="s">
        <v>1904</v>
      </c>
      <c r="Q432" s="34" t="s">
        <v>102</v>
      </c>
      <c r="R432" s="38"/>
      <c r="S432" s="34" t="s">
        <v>1989</v>
      </c>
      <c r="T432" s="37">
        <v>125729</v>
      </c>
      <c r="U432" s="35">
        <v>47</v>
      </c>
      <c r="V432" s="37">
        <v>125729</v>
      </c>
      <c r="W432" s="34" t="s">
        <v>1787</v>
      </c>
      <c r="X432" s="35">
        <v>10168544</v>
      </c>
    </row>
    <row r="433" spans="1:24" ht="15.75" hidden="1" customHeight="1" x14ac:dyDescent="0.25">
      <c r="A433" s="34" t="s">
        <v>1220</v>
      </c>
      <c r="B433" s="34" t="s">
        <v>1222</v>
      </c>
      <c r="C433" s="34" t="s">
        <v>1222</v>
      </c>
      <c r="D433" s="35">
        <v>6457181</v>
      </c>
      <c r="E433" s="34" t="s">
        <v>1223</v>
      </c>
      <c r="F433" s="34" t="s">
        <v>100</v>
      </c>
      <c r="G433" s="34" t="s">
        <v>1224</v>
      </c>
      <c r="H433" s="36">
        <v>43908</v>
      </c>
      <c r="I433" s="36">
        <v>43938</v>
      </c>
      <c r="J433" s="36">
        <v>43914</v>
      </c>
      <c r="K433" s="36">
        <v>43928</v>
      </c>
      <c r="L433" s="34" t="s">
        <v>1220</v>
      </c>
      <c r="M433" s="34" t="s">
        <v>1225</v>
      </c>
      <c r="N433" s="34" t="s">
        <v>1869</v>
      </c>
      <c r="O433" s="34" t="s">
        <v>1870</v>
      </c>
      <c r="P433" s="34" t="s">
        <v>1979</v>
      </c>
      <c r="Q433" s="34" t="s">
        <v>102</v>
      </c>
      <c r="R433" s="38"/>
      <c r="S433" s="34" t="s">
        <v>1989</v>
      </c>
      <c r="T433" s="37">
        <v>51323</v>
      </c>
      <c r="U433" s="35">
        <v>47</v>
      </c>
      <c r="V433" s="37">
        <v>51323</v>
      </c>
      <c r="W433" s="34" t="s">
        <v>1980</v>
      </c>
      <c r="X433" s="35">
        <v>10330623</v>
      </c>
    </row>
    <row r="434" spans="1:24" ht="15.75" hidden="1" customHeight="1" x14ac:dyDescent="0.25">
      <c r="A434" s="34" t="s">
        <v>1220</v>
      </c>
      <c r="B434" s="34" t="s">
        <v>1222</v>
      </c>
      <c r="C434" s="34" t="s">
        <v>1222</v>
      </c>
      <c r="D434" s="35">
        <v>6461314</v>
      </c>
      <c r="E434" s="34" t="s">
        <v>1223</v>
      </c>
      <c r="F434" s="34" t="s">
        <v>100</v>
      </c>
      <c r="G434" s="34" t="s">
        <v>1224</v>
      </c>
      <c r="H434" s="36">
        <v>43916</v>
      </c>
      <c r="I434" s="36">
        <v>43946</v>
      </c>
      <c r="J434" s="36">
        <v>43917</v>
      </c>
      <c r="K434" s="36">
        <v>43928</v>
      </c>
      <c r="L434" s="34" t="s">
        <v>1220</v>
      </c>
      <c r="M434" s="34" t="s">
        <v>1225</v>
      </c>
      <c r="N434" s="34" t="s">
        <v>1869</v>
      </c>
      <c r="O434" s="34" t="s">
        <v>1870</v>
      </c>
      <c r="P434" s="34" t="s">
        <v>1992</v>
      </c>
      <c r="Q434" s="34" t="s">
        <v>102</v>
      </c>
      <c r="R434" s="38"/>
      <c r="S434" s="34" t="s">
        <v>1993</v>
      </c>
      <c r="T434" s="37">
        <v>2000000</v>
      </c>
      <c r="U434" s="35">
        <v>47</v>
      </c>
      <c r="V434" s="37">
        <v>2000000</v>
      </c>
      <c r="W434" s="34" t="s">
        <v>1994</v>
      </c>
      <c r="X434" s="35">
        <v>10335344</v>
      </c>
    </row>
    <row r="435" spans="1:24" ht="15.75" hidden="1" customHeight="1" x14ac:dyDescent="0.25">
      <c r="A435" s="34" t="s">
        <v>1220</v>
      </c>
      <c r="B435" s="34" t="s">
        <v>1222</v>
      </c>
      <c r="C435" s="34" t="s">
        <v>1222</v>
      </c>
      <c r="D435" s="35">
        <v>6461708</v>
      </c>
      <c r="E435" s="34" t="s">
        <v>1223</v>
      </c>
      <c r="F435" s="34" t="s">
        <v>100</v>
      </c>
      <c r="G435" s="34" t="s">
        <v>1224</v>
      </c>
      <c r="H435" s="36">
        <v>43917</v>
      </c>
      <c r="I435" s="36">
        <v>43947</v>
      </c>
      <c r="J435" s="36">
        <v>43922</v>
      </c>
      <c r="K435" s="36">
        <v>43952</v>
      </c>
      <c r="L435" s="34" t="s">
        <v>1220</v>
      </c>
      <c r="M435" s="34" t="s">
        <v>1225</v>
      </c>
      <c r="N435" s="34" t="s">
        <v>1869</v>
      </c>
      <c r="O435" s="34" t="s">
        <v>1870</v>
      </c>
      <c r="P435" s="34" t="s">
        <v>1940</v>
      </c>
      <c r="Q435" s="34" t="s">
        <v>102</v>
      </c>
      <c r="R435" s="38"/>
      <c r="S435" s="34" t="s">
        <v>1993</v>
      </c>
      <c r="T435" s="37">
        <v>15420</v>
      </c>
      <c r="U435" s="35">
        <v>23</v>
      </c>
      <c r="V435" s="37">
        <v>15420</v>
      </c>
      <c r="W435" s="34" t="s">
        <v>1941</v>
      </c>
      <c r="X435" s="35">
        <v>10118589</v>
      </c>
    </row>
    <row r="436" spans="1:24" ht="15.75" hidden="1" customHeight="1" x14ac:dyDescent="0.25">
      <c r="A436" s="34" t="s">
        <v>1220</v>
      </c>
      <c r="B436" s="34" t="s">
        <v>1222</v>
      </c>
      <c r="C436" s="34" t="s">
        <v>1222</v>
      </c>
      <c r="D436" s="35">
        <v>6467996</v>
      </c>
      <c r="E436" s="34" t="s">
        <v>1223</v>
      </c>
      <c r="F436" s="34" t="s">
        <v>100</v>
      </c>
      <c r="G436" s="34" t="s">
        <v>1224</v>
      </c>
      <c r="H436" s="36">
        <v>43937</v>
      </c>
      <c r="I436" s="36">
        <v>43967</v>
      </c>
      <c r="J436" s="36">
        <v>43956</v>
      </c>
      <c r="K436" s="36"/>
      <c r="L436" s="34" t="s">
        <v>1220</v>
      </c>
      <c r="M436" s="34" t="s">
        <v>1225</v>
      </c>
      <c r="N436" s="34" t="s">
        <v>1869</v>
      </c>
      <c r="O436" s="34" t="s">
        <v>1870</v>
      </c>
      <c r="P436" s="34" t="s">
        <v>1974</v>
      </c>
      <c r="Q436" s="34" t="s">
        <v>143</v>
      </c>
      <c r="R436" s="38"/>
      <c r="S436" s="34" t="s">
        <v>1995</v>
      </c>
      <c r="T436" s="37">
        <v>128928</v>
      </c>
      <c r="U436" s="35">
        <v>38</v>
      </c>
      <c r="V436" s="37">
        <v>128928</v>
      </c>
      <c r="W436" s="34" t="s">
        <v>1866</v>
      </c>
      <c r="X436" s="35">
        <v>10331727</v>
      </c>
    </row>
    <row r="437" spans="1:24" ht="15.75" hidden="1" customHeight="1" x14ac:dyDescent="0.25">
      <c r="A437" s="34" t="s">
        <v>1220</v>
      </c>
      <c r="B437" s="34" t="s">
        <v>1222</v>
      </c>
      <c r="C437" s="34" t="s">
        <v>1222</v>
      </c>
      <c r="D437" s="35">
        <v>6474014</v>
      </c>
      <c r="E437" s="34" t="s">
        <v>1223</v>
      </c>
      <c r="F437" s="34" t="s">
        <v>100</v>
      </c>
      <c r="G437" s="34" t="s">
        <v>1224</v>
      </c>
      <c r="H437" s="36">
        <v>43956</v>
      </c>
      <c r="I437" s="36">
        <v>43986</v>
      </c>
      <c r="J437" s="36">
        <v>43958</v>
      </c>
      <c r="K437" s="36"/>
      <c r="L437" s="34" t="s">
        <v>1220</v>
      </c>
      <c r="M437" s="34" t="s">
        <v>1225</v>
      </c>
      <c r="N437" s="34" t="s">
        <v>1869</v>
      </c>
      <c r="O437" s="34" t="s">
        <v>1870</v>
      </c>
      <c r="P437" s="34" t="s">
        <v>1812</v>
      </c>
      <c r="Q437" s="34" t="s">
        <v>143</v>
      </c>
      <c r="R437" s="38"/>
      <c r="S437" s="34" t="s">
        <v>1910</v>
      </c>
      <c r="T437" s="37">
        <v>31860</v>
      </c>
      <c r="U437" s="35">
        <v>19</v>
      </c>
      <c r="V437" s="37">
        <v>31860</v>
      </c>
      <c r="W437" s="34" t="s">
        <v>1813</v>
      </c>
      <c r="X437" s="35">
        <v>10334149</v>
      </c>
    </row>
    <row r="438" spans="1:24" ht="15.75" hidden="1" customHeight="1" x14ac:dyDescent="0.25">
      <c r="A438" s="34" t="s">
        <v>1220</v>
      </c>
      <c r="B438" s="34" t="s">
        <v>1222</v>
      </c>
      <c r="C438" s="34" t="s">
        <v>1222</v>
      </c>
      <c r="D438" s="35">
        <v>6474735</v>
      </c>
      <c r="E438" s="34" t="s">
        <v>1223</v>
      </c>
      <c r="F438" s="34" t="s">
        <v>100</v>
      </c>
      <c r="G438" s="34" t="s">
        <v>1224</v>
      </c>
      <c r="H438" s="36">
        <v>43957</v>
      </c>
      <c r="I438" s="36">
        <v>43987</v>
      </c>
      <c r="J438" s="36">
        <v>43958</v>
      </c>
      <c r="K438" s="36"/>
      <c r="L438" s="34" t="s">
        <v>1220</v>
      </c>
      <c r="M438" s="34" t="s">
        <v>1225</v>
      </c>
      <c r="N438" s="34" t="s">
        <v>1869</v>
      </c>
      <c r="O438" s="34" t="s">
        <v>1870</v>
      </c>
      <c r="P438" s="34" t="s">
        <v>1351</v>
      </c>
      <c r="Q438" s="34" t="s">
        <v>143</v>
      </c>
      <c r="R438" s="38"/>
      <c r="S438" s="34" t="s">
        <v>1910</v>
      </c>
      <c r="T438" s="37">
        <v>68130</v>
      </c>
      <c r="U438" s="35">
        <v>18</v>
      </c>
      <c r="V438" s="37">
        <v>68130</v>
      </c>
      <c r="W438" s="34" t="s">
        <v>1352</v>
      </c>
      <c r="X438" s="35">
        <v>10058794</v>
      </c>
    </row>
    <row r="439" spans="1:24" ht="15.75" hidden="1" customHeight="1" x14ac:dyDescent="0.25">
      <c r="A439" s="34" t="s">
        <v>1220</v>
      </c>
      <c r="B439" s="34" t="s">
        <v>1222</v>
      </c>
      <c r="C439" s="34" t="s">
        <v>1222</v>
      </c>
      <c r="D439" s="35">
        <v>6475216</v>
      </c>
      <c r="E439" s="34" t="s">
        <v>1223</v>
      </c>
      <c r="F439" s="34" t="s">
        <v>100</v>
      </c>
      <c r="G439" s="34" t="s">
        <v>1224</v>
      </c>
      <c r="H439" s="36">
        <v>43958</v>
      </c>
      <c r="I439" s="36">
        <v>43988</v>
      </c>
      <c r="J439" s="36">
        <v>43963</v>
      </c>
      <c r="K439" s="36">
        <v>43985</v>
      </c>
      <c r="L439" s="34" t="s">
        <v>1220</v>
      </c>
      <c r="M439" s="34" t="s">
        <v>1225</v>
      </c>
      <c r="N439" s="34" t="s">
        <v>1869</v>
      </c>
      <c r="O439" s="34" t="s">
        <v>1870</v>
      </c>
      <c r="P439" s="34" t="s">
        <v>148</v>
      </c>
      <c r="Q439" s="34" t="s">
        <v>102</v>
      </c>
      <c r="R439" s="38"/>
      <c r="S439" s="34" t="s">
        <v>1910</v>
      </c>
      <c r="T439" s="37">
        <v>39925</v>
      </c>
      <c r="U439" s="35">
        <v>-10</v>
      </c>
      <c r="V439" s="37">
        <v>39925</v>
      </c>
      <c r="W439" s="34" t="s">
        <v>1920</v>
      </c>
      <c r="X439" s="35">
        <v>10031754</v>
      </c>
    </row>
    <row r="440" spans="1:24" ht="15.75" hidden="1" customHeight="1" x14ac:dyDescent="0.25">
      <c r="A440" s="34" t="s">
        <v>1220</v>
      </c>
      <c r="B440" s="34" t="s">
        <v>1222</v>
      </c>
      <c r="C440" s="34" t="s">
        <v>1222</v>
      </c>
      <c r="D440" s="35">
        <v>6478679</v>
      </c>
      <c r="E440" s="34" t="s">
        <v>1223</v>
      </c>
      <c r="F440" s="34" t="s">
        <v>100</v>
      </c>
      <c r="G440" s="34" t="s">
        <v>1224</v>
      </c>
      <c r="H440" s="36">
        <v>43966</v>
      </c>
      <c r="I440" s="36">
        <v>43996</v>
      </c>
      <c r="J440" s="36">
        <v>43966</v>
      </c>
      <c r="K440" s="36">
        <v>43985</v>
      </c>
      <c r="L440" s="34" t="s">
        <v>1220</v>
      </c>
      <c r="M440" s="34" t="s">
        <v>1225</v>
      </c>
      <c r="N440" s="34" t="s">
        <v>1877</v>
      </c>
      <c r="O440" s="34" t="s">
        <v>1878</v>
      </c>
      <c r="P440" s="34" t="s">
        <v>1351</v>
      </c>
      <c r="Q440" s="34" t="s">
        <v>102</v>
      </c>
      <c r="R440" s="38"/>
      <c r="S440" s="34" t="s">
        <v>1996</v>
      </c>
      <c r="T440" s="37">
        <v>55000</v>
      </c>
      <c r="U440" s="35">
        <v>-10</v>
      </c>
      <c r="V440" s="37">
        <v>55000</v>
      </c>
      <c r="W440" s="34" t="s">
        <v>1352</v>
      </c>
      <c r="X440" s="35">
        <v>10058794</v>
      </c>
    </row>
    <row r="441" spans="1:24" ht="15.75" hidden="1" customHeight="1" x14ac:dyDescent="0.25">
      <c r="A441" s="34" t="s">
        <v>1220</v>
      </c>
      <c r="B441" s="34" t="s">
        <v>1222</v>
      </c>
      <c r="C441" s="34" t="s">
        <v>1222</v>
      </c>
      <c r="D441" s="35">
        <v>6479514</v>
      </c>
      <c r="E441" s="34" t="s">
        <v>1223</v>
      </c>
      <c r="F441" s="34" t="s">
        <v>100</v>
      </c>
      <c r="G441" s="34" t="s">
        <v>1224</v>
      </c>
      <c r="H441" s="36">
        <v>43969</v>
      </c>
      <c r="I441" s="36">
        <v>43999</v>
      </c>
      <c r="J441" s="36">
        <v>43972</v>
      </c>
      <c r="K441" s="36">
        <v>43985</v>
      </c>
      <c r="L441" s="34" t="s">
        <v>1220</v>
      </c>
      <c r="M441" s="34" t="s">
        <v>1225</v>
      </c>
      <c r="N441" s="34" t="s">
        <v>1869</v>
      </c>
      <c r="O441" s="34" t="s">
        <v>1870</v>
      </c>
      <c r="P441" s="34" t="s">
        <v>1788</v>
      </c>
      <c r="Q441" s="34" t="s">
        <v>102</v>
      </c>
      <c r="R441" s="38"/>
      <c r="S441" s="34" t="s">
        <v>1996</v>
      </c>
      <c r="T441" s="37">
        <v>283250</v>
      </c>
      <c r="U441" s="35">
        <v>-10</v>
      </c>
      <c r="V441" s="37">
        <v>283250</v>
      </c>
      <c r="W441" s="34" t="s">
        <v>1789</v>
      </c>
      <c r="X441" s="35">
        <v>10328173</v>
      </c>
    </row>
    <row r="442" spans="1:24" ht="15.75" hidden="1" customHeight="1" x14ac:dyDescent="0.25">
      <c r="A442" s="34" t="s">
        <v>1220</v>
      </c>
      <c r="B442" s="34" t="s">
        <v>1222</v>
      </c>
      <c r="C442" s="34" t="s">
        <v>1222</v>
      </c>
      <c r="D442" s="35">
        <v>6483685</v>
      </c>
      <c r="E442" s="34" t="s">
        <v>1223</v>
      </c>
      <c r="F442" s="34" t="s">
        <v>100</v>
      </c>
      <c r="G442" s="34" t="s">
        <v>1224</v>
      </c>
      <c r="H442" s="36">
        <v>43978</v>
      </c>
      <c r="I442" s="36">
        <v>44008</v>
      </c>
      <c r="J442" s="36">
        <v>43980</v>
      </c>
      <c r="K442" s="36">
        <v>43985</v>
      </c>
      <c r="L442" s="34" t="s">
        <v>1220</v>
      </c>
      <c r="M442" s="34" t="s">
        <v>1225</v>
      </c>
      <c r="N442" s="34" t="s">
        <v>1869</v>
      </c>
      <c r="O442" s="34" t="s">
        <v>1870</v>
      </c>
      <c r="P442" s="34" t="s">
        <v>1351</v>
      </c>
      <c r="Q442" s="34" t="s">
        <v>102</v>
      </c>
      <c r="R442" s="38"/>
      <c r="S442" s="34" t="s">
        <v>1997</v>
      </c>
      <c r="T442" s="37">
        <v>105205</v>
      </c>
      <c r="U442" s="35">
        <v>-10</v>
      </c>
      <c r="V442" s="37">
        <v>105205</v>
      </c>
      <c r="W442" s="34" t="s">
        <v>1352</v>
      </c>
      <c r="X442" s="35">
        <v>10058794</v>
      </c>
    </row>
    <row r="443" spans="1:24" ht="15.75" hidden="1" customHeight="1" x14ac:dyDescent="0.25">
      <c r="A443" s="34" t="s">
        <v>1220</v>
      </c>
      <c r="B443" s="34" t="s">
        <v>1222</v>
      </c>
      <c r="C443" s="34" t="s">
        <v>1222</v>
      </c>
      <c r="D443" s="35">
        <v>6484418</v>
      </c>
      <c r="E443" s="34" t="s">
        <v>1223</v>
      </c>
      <c r="F443" s="34" t="s">
        <v>100</v>
      </c>
      <c r="G443" s="34" t="s">
        <v>1224</v>
      </c>
      <c r="H443" s="36">
        <v>43979</v>
      </c>
      <c r="I443" s="36">
        <v>44009</v>
      </c>
      <c r="J443" s="36">
        <v>43980</v>
      </c>
      <c r="K443" s="36">
        <v>43985</v>
      </c>
      <c r="L443" s="34" t="s">
        <v>1220</v>
      </c>
      <c r="M443" s="34" t="s">
        <v>1225</v>
      </c>
      <c r="N443" s="34" t="s">
        <v>1877</v>
      </c>
      <c r="O443" s="34" t="s">
        <v>1878</v>
      </c>
      <c r="P443" s="34" t="s">
        <v>1351</v>
      </c>
      <c r="Q443" s="34" t="s">
        <v>102</v>
      </c>
      <c r="R443" s="38"/>
      <c r="S443" s="34" t="s">
        <v>1997</v>
      </c>
      <c r="T443" s="37">
        <v>55000</v>
      </c>
      <c r="U443" s="35">
        <v>-10</v>
      </c>
      <c r="V443" s="37">
        <v>55000</v>
      </c>
      <c r="W443" s="34" t="s">
        <v>1352</v>
      </c>
      <c r="X443" s="35">
        <v>10058794</v>
      </c>
    </row>
    <row r="444" spans="1:24" ht="15.75" hidden="1" customHeight="1" x14ac:dyDescent="0.25">
      <c r="A444" s="34" t="s">
        <v>1220</v>
      </c>
      <c r="B444" s="34" t="s">
        <v>1222</v>
      </c>
      <c r="C444" s="34" t="s">
        <v>1222</v>
      </c>
      <c r="D444" s="35">
        <v>6489186</v>
      </c>
      <c r="E444" s="34" t="s">
        <v>1223</v>
      </c>
      <c r="F444" s="34" t="s">
        <v>100</v>
      </c>
      <c r="G444" s="34" t="s">
        <v>1224</v>
      </c>
      <c r="H444" s="36">
        <v>43987</v>
      </c>
      <c r="I444" s="36">
        <v>44017</v>
      </c>
      <c r="J444" s="36">
        <v>43991</v>
      </c>
      <c r="K444" s="36"/>
      <c r="L444" s="34" t="s">
        <v>1220</v>
      </c>
      <c r="M444" s="34" t="s">
        <v>1225</v>
      </c>
      <c r="N444" s="34" t="s">
        <v>1869</v>
      </c>
      <c r="O444" s="34" t="s">
        <v>1870</v>
      </c>
      <c r="P444" s="34" t="s">
        <v>1800</v>
      </c>
      <c r="Q444" s="34" t="s">
        <v>143</v>
      </c>
      <c r="R444" s="38"/>
      <c r="S444" s="34" t="s">
        <v>1998</v>
      </c>
      <c r="T444" s="37">
        <v>30898</v>
      </c>
      <c r="U444" s="35">
        <v>-12</v>
      </c>
      <c r="V444" s="37">
        <v>30898</v>
      </c>
      <c r="W444" s="34" t="s">
        <v>1801</v>
      </c>
      <c r="X444" s="35">
        <v>10140140</v>
      </c>
    </row>
    <row r="445" spans="1:24" ht="15.75" hidden="1" customHeight="1" x14ac:dyDescent="0.25">
      <c r="A445" s="34" t="s">
        <v>1220</v>
      </c>
      <c r="B445" s="34" t="s">
        <v>1222</v>
      </c>
      <c r="C445" s="34" t="s">
        <v>1222</v>
      </c>
      <c r="D445" s="35">
        <v>6492263</v>
      </c>
      <c r="E445" s="34" t="s">
        <v>1223</v>
      </c>
      <c r="F445" s="34" t="s">
        <v>100</v>
      </c>
      <c r="G445" s="34" t="s">
        <v>1224</v>
      </c>
      <c r="H445" s="36">
        <v>43998</v>
      </c>
      <c r="I445" s="36">
        <v>44028</v>
      </c>
      <c r="J445" s="36">
        <v>44000</v>
      </c>
      <c r="K445" s="36"/>
      <c r="L445" s="34" t="s">
        <v>1220</v>
      </c>
      <c r="M445" s="34" t="s">
        <v>1225</v>
      </c>
      <c r="N445" s="34" t="s">
        <v>1877</v>
      </c>
      <c r="O445" s="34" t="s">
        <v>1878</v>
      </c>
      <c r="P445" s="34" t="s">
        <v>1351</v>
      </c>
      <c r="Q445" s="34" t="s">
        <v>143</v>
      </c>
      <c r="R445" s="38"/>
      <c r="S445" s="34" t="s">
        <v>1999</v>
      </c>
      <c r="T445" s="37">
        <v>55000</v>
      </c>
      <c r="U445" s="35">
        <v>-23</v>
      </c>
      <c r="V445" s="37">
        <v>55000</v>
      </c>
      <c r="W445" s="34" t="s">
        <v>1352</v>
      </c>
      <c r="X445" s="35">
        <v>10058794</v>
      </c>
    </row>
    <row r="446" spans="1:24" ht="15.75" hidden="1" customHeight="1" x14ac:dyDescent="0.25">
      <c r="A446" s="34" t="s">
        <v>1220</v>
      </c>
      <c r="B446" s="34" t="s">
        <v>2000</v>
      </c>
      <c r="C446" s="34" t="s">
        <v>1222</v>
      </c>
      <c r="D446" s="35">
        <v>5167035</v>
      </c>
      <c r="E446" s="34" t="s">
        <v>1223</v>
      </c>
      <c r="F446" s="34" t="s">
        <v>100</v>
      </c>
      <c r="G446" s="34" t="s">
        <v>1224</v>
      </c>
      <c r="H446" s="36">
        <v>42753</v>
      </c>
      <c r="I446" s="36">
        <v>42783</v>
      </c>
      <c r="J446" s="36">
        <v>42793</v>
      </c>
      <c r="K446" s="36">
        <v>43445</v>
      </c>
      <c r="L446" s="34" t="s">
        <v>1220</v>
      </c>
      <c r="M446" s="34" t="s">
        <v>1225</v>
      </c>
      <c r="N446" s="34" t="s">
        <v>1877</v>
      </c>
      <c r="O446" s="34" t="s">
        <v>1878</v>
      </c>
      <c r="P446" s="34" t="s">
        <v>158</v>
      </c>
      <c r="Q446" s="34" t="s">
        <v>104</v>
      </c>
      <c r="R446" s="38"/>
      <c r="S446" s="34" t="s">
        <v>2001</v>
      </c>
      <c r="T446" s="37">
        <v>39800</v>
      </c>
      <c r="U446" s="35">
        <v>530</v>
      </c>
      <c r="V446" s="37">
        <v>27860</v>
      </c>
      <c r="W446" s="34" t="s">
        <v>2002</v>
      </c>
      <c r="X446" s="35">
        <v>1774345</v>
      </c>
    </row>
    <row r="447" spans="1:24" ht="15.75" hidden="1" customHeight="1" x14ac:dyDescent="0.25">
      <c r="A447" s="34" t="s">
        <v>1220</v>
      </c>
      <c r="B447" s="34" t="s">
        <v>2000</v>
      </c>
      <c r="C447" s="34" t="s">
        <v>1222</v>
      </c>
      <c r="D447" s="35">
        <v>5191608</v>
      </c>
      <c r="E447" s="34" t="s">
        <v>1223</v>
      </c>
      <c r="F447" s="34" t="s">
        <v>100</v>
      </c>
      <c r="G447" s="34" t="s">
        <v>1224</v>
      </c>
      <c r="H447" s="36">
        <v>42781</v>
      </c>
      <c r="I447" s="36">
        <v>42811</v>
      </c>
      <c r="J447" s="36">
        <v>43227</v>
      </c>
      <c r="K447" s="36">
        <v>43228</v>
      </c>
      <c r="L447" s="34" t="s">
        <v>1220</v>
      </c>
      <c r="M447" s="34" t="s">
        <v>1225</v>
      </c>
      <c r="N447" s="34" t="s">
        <v>1877</v>
      </c>
      <c r="O447" s="34" t="s">
        <v>1878</v>
      </c>
      <c r="P447" s="34" t="s">
        <v>146</v>
      </c>
      <c r="Q447" s="34" t="s">
        <v>104</v>
      </c>
      <c r="R447" s="38"/>
      <c r="S447" s="34" t="s">
        <v>2003</v>
      </c>
      <c r="T447" s="37">
        <v>39800</v>
      </c>
      <c r="U447" s="35">
        <v>747</v>
      </c>
      <c r="V447" s="37">
        <v>27860</v>
      </c>
      <c r="W447" s="34" t="s">
        <v>2004</v>
      </c>
      <c r="X447" s="35">
        <v>1772782</v>
      </c>
    </row>
    <row r="448" spans="1:24" ht="15.75" hidden="1" customHeight="1" x14ac:dyDescent="0.25">
      <c r="A448" s="34" t="s">
        <v>1220</v>
      </c>
      <c r="B448" s="34" t="s">
        <v>2000</v>
      </c>
      <c r="C448" s="34" t="s">
        <v>1222</v>
      </c>
      <c r="D448" s="35">
        <v>5245560</v>
      </c>
      <c r="E448" s="34" t="s">
        <v>1223</v>
      </c>
      <c r="F448" s="34" t="s">
        <v>100</v>
      </c>
      <c r="G448" s="34" t="s">
        <v>1224</v>
      </c>
      <c r="H448" s="36">
        <v>42844</v>
      </c>
      <c r="I448" s="36">
        <v>42874</v>
      </c>
      <c r="J448" s="36">
        <v>43277</v>
      </c>
      <c r="K448" s="36">
        <v>43286</v>
      </c>
      <c r="L448" s="34" t="s">
        <v>1220</v>
      </c>
      <c r="M448" s="34" t="s">
        <v>1225</v>
      </c>
      <c r="N448" s="34" t="s">
        <v>1877</v>
      </c>
      <c r="O448" s="34" t="s">
        <v>1878</v>
      </c>
      <c r="P448" s="34" t="s">
        <v>159</v>
      </c>
      <c r="Q448" s="34" t="s">
        <v>104</v>
      </c>
      <c r="R448" s="38"/>
      <c r="S448" s="34" t="s">
        <v>2005</v>
      </c>
      <c r="T448" s="37">
        <v>50000</v>
      </c>
      <c r="U448" s="35">
        <v>689</v>
      </c>
      <c r="V448" s="37">
        <v>35000</v>
      </c>
      <c r="W448" s="34" t="s">
        <v>2006</v>
      </c>
      <c r="X448" s="35">
        <v>10035563</v>
      </c>
    </row>
    <row r="449" spans="1:24" ht="15.75" hidden="1" customHeight="1" x14ac:dyDescent="0.25">
      <c r="A449" s="34" t="s">
        <v>1220</v>
      </c>
      <c r="B449" s="34" t="s">
        <v>2000</v>
      </c>
      <c r="C449" s="34" t="s">
        <v>1222</v>
      </c>
      <c r="D449" s="35">
        <v>5263502</v>
      </c>
      <c r="E449" s="34" t="s">
        <v>1223</v>
      </c>
      <c r="F449" s="34" t="s">
        <v>100</v>
      </c>
      <c r="G449" s="34" t="s">
        <v>1224</v>
      </c>
      <c r="H449" s="36">
        <v>42865</v>
      </c>
      <c r="I449" s="36">
        <v>42895</v>
      </c>
      <c r="J449" s="36">
        <v>42866</v>
      </c>
      <c r="K449" s="36">
        <v>42873</v>
      </c>
      <c r="L449" s="34" t="s">
        <v>1220</v>
      </c>
      <c r="M449" s="34" t="s">
        <v>1225</v>
      </c>
      <c r="N449" s="34" t="s">
        <v>1877</v>
      </c>
      <c r="O449" s="34" t="s">
        <v>1878</v>
      </c>
      <c r="P449" s="34" t="s">
        <v>160</v>
      </c>
      <c r="Q449" s="34" t="s">
        <v>102</v>
      </c>
      <c r="R449" s="38"/>
      <c r="S449" s="34" t="s">
        <v>2007</v>
      </c>
      <c r="T449" s="37">
        <v>138400</v>
      </c>
      <c r="U449" s="35">
        <v>1102</v>
      </c>
      <c r="V449" s="37">
        <v>96880</v>
      </c>
      <c r="W449" s="34" t="s">
        <v>1921</v>
      </c>
      <c r="X449" s="35">
        <v>1769509</v>
      </c>
    </row>
    <row r="450" spans="1:24" ht="15.75" hidden="1" customHeight="1" x14ac:dyDescent="0.25">
      <c r="A450" s="34" t="s">
        <v>1220</v>
      </c>
      <c r="B450" s="34" t="s">
        <v>2000</v>
      </c>
      <c r="C450" s="34" t="s">
        <v>1222</v>
      </c>
      <c r="D450" s="35">
        <v>5323006</v>
      </c>
      <c r="E450" s="34" t="s">
        <v>1223</v>
      </c>
      <c r="F450" s="34" t="s">
        <v>100</v>
      </c>
      <c r="G450" s="34" t="s">
        <v>1224</v>
      </c>
      <c r="H450" s="36">
        <v>42934</v>
      </c>
      <c r="I450" s="36">
        <v>42964</v>
      </c>
      <c r="J450" s="36">
        <v>42940</v>
      </c>
      <c r="K450" s="36">
        <v>42949</v>
      </c>
      <c r="L450" s="34" t="s">
        <v>1220</v>
      </c>
      <c r="M450" s="34" t="s">
        <v>1225</v>
      </c>
      <c r="N450" s="34" t="s">
        <v>1869</v>
      </c>
      <c r="O450" s="34" t="s">
        <v>1870</v>
      </c>
      <c r="P450" s="34" t="s">
        <v>161</v>
      </c>
      <c r="Q450" s="34" t="s">
        <v>104</v>
      </c>
      <c r="R450" s="38"/>
      <c r="S450" s="34" t="s">
        <v>2008</v>
      </c>
      <c r="T450" s="37">
        <v>292500</v>
      </c>
      <c r="U450" s="35">
        <v>1026</v>
      </c>
      <c r="V450" s="37">
        <v>204750</v>
      </c>
      <c r="W450" s="34" t="s">
        <v>2009</v>
      </c>
      <c r="X450" s="35">
        <v>10045079</v>
      </c>
    </row>
    <row r="451" spans="1:24" ht="15.75" hidden="1" customHeight="1" x14ac:dyDescent="0.25">
      <c r="A451" s="34" t="s">
        <v>1220</v>
      </c>
      <c r="B451" s="34" t="s">
        <v>2000</v>
      </c>
      <c r="C451" s="34" t="s">
        <v>1222</v>
      </c>
      <c r="D451" s="35">
        <v>5329891</v>
      </c>
      <c r="E451" s="34" t="s">
        <v>1223</v>
      </c>
      <c r="F451" s="34" t="s">
        <v>100</v>
      </c>
      <c r="G451" s="34" t="s">
        <v>1224</v>
      </c>
      <c r="H451" s="36">
        <v>42942</v>
      </c>
      <c r="I451" s="36">
        <v>42972</v>
      </c>
      <c r="J451" s="36">
        <v>43468</v>
      </c>
      <c r="K451" s="36">
        <v>43510</v>
      </c>
      <c r="L451" s="34" t="s">
        <v>1220</v>
      </c>
      <c r="M451" s="34" t="s">
        <v>1225</v>
      </c>
      <c r="N451" s="34" t="s">
        <v>1877</v>
      </c>
      <c r="O451" s="34" t="s">
        <v>1878</v>
      </c>
      <c r="P451" s="34" t="s">
        <v>149</v>
      </c>
      <c r="Q451" s="34" t="s">
        <v>104</v>
      </c>
      <c r="R451" s="38"/>
      <c r="S451" s="34" t="s">
        <v>2010</v>
      </c>
      <c r="T451" s="37">
        <v>42500</v>
      </c>
      <c r="U451" s="35">
        <v>465</v>
      </c>
      <c r="V451" s="37">
        <v>29750</v>
      </c>
      <c r="W451" s="34" t="s">
        <v>2011</v>
      </c>
      <c r="X451" s="35">
        <v>10053411</v>
      </c>
    </row>
    <row r="452" spans="1:24" ht="15.75" hidden="1" customHeight="1" x14ac:dyDescent="0.25">
      <c r="A452" s="34" t="s">
        <v>1220</v>
      </c>
      <c r="B452" s="34" t="s">
        <v>2000</v>
      </c>
      <c r="C452" s="34" t="s">
        <v>1222</v>
      </c>
      <c r="D452" s="35">
        <v>5348611</v>
      </c>
      <c r="E452" s="34" t="s">
        <v>1223</v>
      </c>
      <c r="F452" s="34" t="s">
        <v>100</v>
      </c>
      <c r="G452" s="34" t="s">
        <v>1224</v>
      </c>
      <c r="H452" s="36">
        <v>42962</v>
      </c>
      <c r="I452" s="36">
        <v>42992</v>
      </c>
      <c r="J452" s="36">
        <v>42963</v>
      </c>
      <c r="K452" s="36">
        <v>42983</v>
      </c>
      <c r="L452" s="34" t="s">
        <v>1220</v>
      </c>
      <c r="M452" s="34" t="s">
        <v>1225</v>
      </c>
      <c r="N452" s="34" t="s">
        <v>1877</v>
      </c>
      <c r="O452" s="34" t="s">
        <v>1878</v>
      </c>
      <c r="P452" s="34" t="s">
        <v>162</v>
      </c>
      <c r="Q452" s="34" t="s">
        <v>104</v>
      </c>
      <c r="R452" s="38"/>
      <c r="S452" s="34" t="s">
        <v>2012</v>
      </c>
      <c r="T452" s="37">
        <v>99200</v>
      </c>
      <c r="U452" s="35">
        <v>992</v>
      </c>
      <c r="V452" s="37">
        <v>6440</v>
      </c>
      <c r="W452" s="34" t="s">
        <v>2013</v>
      </c>
      <c r="X452" s="35">
        <v>10059826</v>
      </c>
    </row>
    <row r="453" spans="1:24" ht="15.75" hidden="1" customHeight="1" x14ac:dyDescent="0.25">
      <c r="A453" s="34" t="s">
        <v>1220</v>
      </c>
      <c r="B453" s="34" t="s">
        <v>2000</v>
      </c>
      <c r="C453" s="34" t="s">
        <v>1222</v>
      </c>
      <c r="D453" s="35">
        <v>5361764</v>
      </c>
      <c r="E453" s="34" t="s">
        <v>1223</v>
      </c>
      <c r="F453" s="34" t="s">
        <v>100</v>
      </c>
      <c r="G453" s="34" t="s">
        <v>1224</v>
      </c>
      <c r="H453" s="36">
        <v>42976</v>
      </c>
      <c r="I453" s="36">
        <v>43006</v>
      </c>
      <c r="J453" s="36">
        <v>43018</v>
      </c>
      <c r="K453" s="36">
        <v>43502</v>
      </c>
      <c r="L453" s="34" t="s">
        <v>1220</v>
      </c>
      <c r="M453" s="34" t="s">
        <v>1225</v>
      </c>
      <c r="N453" s="34" t="s">
        <v>2014</v>
      </c>
      <c r="O453" s="34" t="s">
        <v>2015</v>
      </c>
      <c r="P453" s="34" t="s">
        <v>166</v>
      </c>
      <c r="Q453" s="34" t="s">
        <v>104</v>
      </c>
      <c r="R453" s="34" t="s">
        <v>1228</v>
      </c>
      <c r="S453" s="34" t="s">
        <v>2016</v>
      </c>
      <c r="T453" s="37">
        <v>42500</v>
      </c>
      <c r="U453" s="35">
        <v>473</v>
      </c>
      <c r="V453" s="37">
        <v>29750</v>
      </c>
      <c r="W453" s="34" t="s">
        <v>2017</v>
      </c>
      <c r="X453" s="35">
        <v>10029949</v>
      </c>
    </row>
    <row r="454" spans="1:24" ht="15.75" hidden="1" customHeight="1" x14ac:dyDescent="0.25">
      <c r="A454" s="34" t="s">
        <v>1220</v>
      </c>
      <c r="B454" s="34" t="s">
        <v>2000</v>
      </c>
      <c r="C454" s="34" t="s">
        <v>1222</v>
      </c>
      <c r="D454" s="35">
        <v>5961494</v>
      </c>
      <c r="E454" s="34" t="s">
        <v>476</v>
      </c>
      <c r="F454" s="34" t="s">
        <v>479</v>
      </c>
      <c r="G454" s="34" t="s">
        <v>1224</v>
      </c>
      <c r="H454" s="36">
        <v>43474</v>
      </c>
      <c r="I454" s="36">
        <v>43504</v>
      </c>
      <c r="J454" s="36">
        <v>43493</v>
      </c>
      <c r="K454" s="36">
        <v>43495</v>
      </c>
      <c r="L454" s="34" t="s">
        <v>1220</v>
      </c>
      <c r="M454" s="34" t="s">
        <v>1225</v>
      </c>
      <c r="N454" s="34" t="s">
        <v>1877</v>
      </c>
      <c r="O454" s="34" t="s">
        <v>1878</v>
      </c>
      <c r="P454" s="34" t="s">
        <v>487</v>
      </c>
      <c r="Q454" s="34" t="s">
        <v>102</v>
      </c>
      <c r="R454" s="38"/>
      <c r="S454" s="34" t="s">
        <v>2018</v>
      </c>
      <c r="T454" s="37">
        <v>55000</v>
      </c>
      <c r="U454" s="35">
        <v>480</v>
      </c>
      <c r="V454" s="37">
        <v>55000</v>
      </c>
      <c r="W454" s="34" t="s">
        <v>2019</v>
      </c>
      <c r="X454" s="35">
        <v>10124030</v>
      </c>
    </row>
    <row r="455" spans="1:24" ht="15.75" hidden="1" customHeight="1" x14ac:dyDescent="0.25">
      <c r="A455" s="34" t="s">
        <v>1220</v>
      </c>
      <c r="B455" s="34" t="s">
        <v>2000</v>
      </c>
      <c r="C455" s="34" t="s">
        <v>1222</v>
      </c>
      <c r="D455" s="35">
        <v>5961725</v>
      </c>
      <c r="E455" s="34" t="s">
        <v>476</v>
      </c>
      <c r="F455" s="34" t="s">
        <v>479</v>
      </c>
      <c r="G455" s="34" t="s">
        <v>1224</v>
      </c>
      <c r="H455" s="36">
        <v>43474</v>
      </c>
      <c r="I455" s="36">
        <v>43504</v>
      </c>
      <c r="J455" s="36">
        <v>43493</v>
      </c>
      <c r="K455" s="36">
        <v>43495</v>
      </c>
      <c r="L455" s="34" t="s">
        <v>1220</v>
      </c>
      <c r="M455" s="34" t="s">
        <v>1225</v>
      </c>
      <c r="N455" s="34" t="s">
        <v>1877</v>
      </c>
      <c r="O455" s="34" t="s">
        <v>1878</v>
      </c>
      <c r="P455" s="34" t="s">
        <v>488</v>
      </c>
      <c r="Q455" s="34" t="s">
        <v>102</v>
      </c>
      <c r="R455" s="38"/>
      <c r="S455" s="34" t="s">
        <v>2020</v>
      </c>
      <c r="T455" s="37">
        <v>55000</v>
      </c>
      <c r="U455" s="35">
        <v>480</v>
      </c>
      <c r="V455" s="37">
        <v>55000</v>
      </c>
      <c r="W455" s="34" t="s">
        <v>2021</v>
      </c>
      <c r="X455" s="35">
        <v>10146161</v>
      </c>
    </row>
    <row r="456" spans="1:24" ht="15.75" hidden="1" customHeight="1" x14ac:dyDescent="0.25">
      <c r="A456" s="34" t="s">
        <v>1220</v>
      </c>
      <c r="B456" s="34" t="s">
        <v>2000</v>
      </c>
      <c r="C456" s="34" t="s">
        <v>1222</v>
      </c>
      <c r="D456" s="35">
        <v>5964219</v>
      </c>
      <c r="E456" s="34" t="s">
        <v>476</v>
      </c>
      <c r="F456" s="34" t="s">
        <v>481</v>
      </c>
      <c r="G456" s="34" t="s">
        <v>1224</v>
      </c>
      <c r="H456" s="36">
        <v>43476</v>
      </c>
      <c r="I456" s="36">
        <v>43506</v>
      </c>
      <c r="J456" s="36">
        <v>43493</v>
      </c>
      <c r="K456" s="36">
        <v>43495</v>
      </c>
      <c r="L456" s="34" t="s">
        <v>1220</v>
      </c>
      <c r="M456" s="34" t="s">
        <v>1225</v>
      </c>
      <c r="N456" s="34" t="s">
        <v>1869</v>
      </c>
      <c r="O456" s="34" t="s">
        <v>1870</v>
      </c>
      <c r="P456" s="34" t="s">
        <v>489</v>
      </c>
      <c r="Q456" s="34" t="s">
        <v>102</v>
      </c>
      <c r="R456" s="38"/>
      <c r="S456" s="34" t="s">
        <v>2022</v>
      </c>
      <c r="T456" s="37">
        <v>919406</v>
      </c>
      <c r="U456" s="35">
        <v>480</v>
      </c>
      <c r="V456" s="37">
        <v>919406</v>
      </c>
      <c r="W456" s="34" t="s">
        <v>2023</v>
      </c>
      <c r="X456" s="35">
        <v>10214159</v>
      </c>
    </row>
    <row r="457" spans="1:24" ht="15.75" hidden="1" customHeight="1" x14ac:dyDescent="0.25">
      <c r="A457" s="34" t="s">
        <v>1220</v>
      </c>
      <c r="B457" s="34" t="s">
        <v>2000</v>
      </c>
      <c r="C457" s="34" t="s">
        <v>1222</v>
      </c>
      <c r="D457" s="35">
        <v>5964779</v>
      </c>
      <c r="E457" s="34" t="s">
        <v>1253</v>
      </c>
      <c r="F457" s="34" t="s">
        <v>478</v>
      </c>
      <c r="G457" s="34" t="s">
        <v>1224</v>
      </c>
      <c r="H457" s="36">
        <v>43476</v>
      </c>
      <c r="I457" s="36">
        <v>43506</v>
      </c>
      <c r="J457" s="36">
        <v>43493</v>
      </c>
      <c r="K457" s="36">
        <v>43495</v>
      </c>
      <c r="L457" s="34" t="s">
        <v>1220</v>
      </c>
      <c r="M457" s="34" t="s">
        <v>1225</v>
      </c>
      <c r="N457" s="34" t="s">
        <v>1877</v>
      </c>
      <c r="O457" s="34" t="s">
        <v>1878</v>
      </c>
      <c r="P457" s="34" t="s">
        <v>490</v>
      </c>
      <c r="Q457" s="34" t="s">
        <v>102</v>
      </c>
      <c r="R457" s="38"/>
      <c r="S457" s="34" t="s">
        <v>2024</v>
      </c>
      <c r="T457" s="37">
        <v>55000</v>
      </c>
      <c r="U457" s="35">
        <v>480</v>
      </c>
      <c r="V457" s="37">
        <v>55000</v>
      </c>
      <c r="W457" s="34" t="s">
        <v>2025</v>
      </c>
      <c r="X457" s="35">
        <v>10198688</v>
      </c>
    </row>
    <row r="458" spans="1:24" ht="15.75" hidden="1" customHeight="1" x14ac:dyDescent="0.25">
      <c r="A458" s="34" t="s">
        <v>1220</v>
      </c>
      <c r="B458" s="34" t="s">
        <v>2000</v>
      </c>
      <c r="C458" s="34" t="s">
        <v>1222</v>
      </c>
      <c r="D458" s="35">
        <v>5965143</v>
      </c>
      <c r="E458" s="34" t="s">
        <v>1253</v>
      </c>
      <c r="F458" s="34" t="s">
        <v>478</v>
      </c>
      <c r="G458" s="34" t="s">
        <v>1224</v>
      </c>
      <c r="H458" s="36">
        <v>43477</v>
      </c>
      <c r="I458" s="36">
        <v>43507</v>
      </c>
      <c r="J458" s="36">
        <v>43493</v>
      </c>
      <c r="K458" s="36">
        <v>43495</v>
      </c>
      <c r="L458" s="34" t="s">
        <v>1220</v>
      </c>
      <c r="M458" s="34" t="s">
        <v>1225</v>
      </c>
      <c r="N458" s="34" t="s">
        <v>1877</v>
      </c>
      <c r="O458" s="34" t="s">
        <v>1878</v>
      </c>
      <c r="P458" s="34" t="s">
        <v>491</v>
      </c>
      <c r="Q458" s="34" t="s">
        <v>102</v>
      </c>
      <c r="R458" s="38"/>
      <c r="S458" s="34" t="s">
        <v>2026</v>
      </c>
      <c r="T458" s="37">
        <v>55000</v>
      </c>
      <c r="U458" s="35">
        <v>480</v>
      </c>
      <c r="V458" s="37">
        <v>55000</v>
      </c>
      <c r="W458" s="34" t="s">
        <v>2027</v>
      </c>
      <c r="X458" s="35">
        <v>10236132</v>
      </c>
    </row>
    <row r="459" spans="1:24" ht="15.75" hidden="1" customHeight="1" x14ac:dyDescent="0.25">
      <c r="A459" s="34" t="s">
        <v>1220</v>
      </c>
      <c r="B459" s="34" t="s">
        <v>2000</v>
      </c>
      <c r="C459" s="34" t="s">
        <v>1222</v>
      </c>
      <c r="D459" s="35">
        <v>5970470</v>
      </c>
      <c r="E459" s="34" t="s">
        <v>476</v>
      </c>
      <c r="F459" s="34" t="s">
        <v>481</v>
      </c>
      <c r="G459" s="34" t="s">
        <v>1224</v>
      </c>
      <c r="H459" s="36">
        <v>43481</v>
      </c>
      <c r="I459" s="36">
        <v>43511</v>
      </c>
      <c r="J459" s="36">
        <v>43493</v>
      </c>
      <c r="K459" s="36">
        <v>43495</v>
      </c>
      <c r="L459" s="34" t="s">
        <v>1220</v>
      </c>
      <c r="M459" s="34" t="s">
        <v>1225</v>
      </c>
      <c r="N459" s="34" t="s">
        <v>1869</v>
      </c>
      <c r="O459" s="34" t="s">
        <v>1870</v>
      </c>
      <c r="P459" s="34" t="s">
        <v>491</v>
      </c>
      <c r="Q459" s="34" t="s">
        <v>102</v>
      </c>
      <c r="R459" s="38"/>
      <c r="S459" s="34" t="s">
        <v>2028</v>
      </c>
      <c r="T459" s="37">
        <v>25095</v>
      </c>
      <c r="U459" s="35">
        <v>480</v>
      </c>
      <c r="V459" s="37">
        <v>25095</v>
      </c>
      <c r="W459" s="34" t="s">
        <v>2027</v>
      </c>
      <c r="X459" s="35">
        <v>10236132</v>
      </c>
    </row>
    <row r="460" spans="1:24" ht="15.75" hidden="1" customHeight="1" x14ac:dyDescent="0.25">
      <c r="A460" s="34" t="s">
        <v>1220</v>
      </c>
      <c r="B460" s="34" t="s">
        <v>2000</v>
      </c>
      <c r="C460" s="34" t="s">
        <v>1222</v>
      </c>
      <c r="D460" s="35">
        <v>5983040</v>
      </c>
      <c r="E460" s="34" t="s">
        <v>476</v>
      </c>
      <c r="F460" s="34" t="s">
        <v>479</v>
      </c>
      <c r="G460" s="34" t="s">
        <v>1224</v>
      </c>
      <c r="H460" s="36">
        <v>43490</v>
      </c>
      <c r="I460" s="36">
        <v>43520</v>
      </c>
      <c r="J460" s="36">
        <v>43493</v>
      </c>
      <c r="K460" s="36">
        <v>43495</v>
      </c>
      <c r="L460" s="34" t="s">
        <v>1220</v>
      </c>
      <c r="M460" s="34" t="s">
        <v>1225</v>
      </c>
      <c r="N460" s="34" t="s">
        <v>2014</v>
      </c>
      <c r="O460" s="34" t="s">
        <v>2015</v>
      </c>
      <c r="P460" s="34" t="s">
        <v>153</v>
      </c>
      <c r="Q460" s="34" t="s">
        <v>102</v>
      </c>
      <c r="R460" s="38"/>
      <c r="S460" s="34" t="s">
        <v>2029</v>
      </c>
      <c r="T460" s="37">
        <v>37000</v>
      </c>
      <c r="U460" s="35">
        <v>480</v>
      </c>
      <c r="V460" s="37">
        <v>37000</v>
      </c>
      <c r="W460" s="34" t="s">
        <v>2030</v>
      </c>
      <c r="X460" s="35">
        <v>973203</v>
      </c>
    </row>
    <row r="461" spans="1:24" ht="15.75" hidden="1" customHeight="1" x14ac:dyDescent="0.25">
      <c r="A461" s="34" t="s">
        <v>1220</v>
      </c>
      <c r="B461" s="34" t="s">
        <v>2000</v>
      </c>
      <c r="C461" s="34" t="s">
        <v>1222</v>
      </c>
      <c r="D461" s="35">
        <v>5983427</v>
      </c>
      <c r="E461" s="34" t="s">
        <v>476</v>
      </c>
      <c r="F461" s="34" t="s">
        <v>479</v>
      </c>
      <c r="G461" s="34" t="s">
        <v>1224</v>
      </c>
      <c r="H461" s="36">
        <v>43491</v>
      </c>
      <c r="I461" s="36">
        <v>43521</v>
      </c>
      <c r="J461" s="36">
        <v>43493</v>
      </c>
      <c r="K461" s="36">
        <v>43495</v>
      </c>
      <c r="L461" s="34" t="s">
        <v>1220</v>
      </c>
      <c r="M461" s="34" t="s">
        <v>1225</v>
      </c>
      <c r="N461" s="34" t="s">
        <v>1877</v>
      </c>
      <c r="O461" s="34" t="s">
        <v>1878</v>
      </c>
      <c r="P461" s="34" t="s">
        <v>153</v>
      </c>
      <c r="Q461" s="34" t="s">
        <v>102</v>
      </c>
      <c r="R461" s="38"/>
      <c r="S461" s="34" t="s">
        <v>2029</v>
      </c>
      <c r="T461" s="37">
        <v>37000</v>
      </c>
      <c r="U461" s="35">
        <v>480</v>
      </c>
      <c r="V461" s="37">
        <v>37000</v>
      </c>
      <c r="W461" s="34" t="s">
        <v>2030</v>
      </c>
      <c r="X461" s="35">
        <v>973203</v>
      </c>
    </row>
    <row r="462" spans="1:24" ht="15.75" hidden="1" customHeight="1" x14ac:dyDescent="0.25">
      <c r="A462" s="34" t="s">
        <v>1220</v>
      </c>
      <c r="B462" s="34" t="s">
        <v>2000</v>
      </c>
      <c r="C462" s="34" t="s">
        <v>1222</v>
      </c>
      <c r="D462" s="35">
        <v>6039596</v>
      </c>
      <c r="E462" s="34" t="s">
        <v>1223</v>
      </c>
      <c r="F462" s="34" t="s">
        <v>100</v>
      </c>
      <c r="G462" s="34" t="s">
        <v>1224</v>
      </c>
      <c r="H462" s="36">
        <v>43532</v>
      </c>
      <c r="I462" s="36">
        <v>43562</v>
      </c>
      <c r="J462" s="36"/>
      <c r="K462" s="36"/>
      <c r="L462" s="34" t="s">
        <v>1220</v>
      </c>
      <c r="M462" s="34" t="s">
        <v>1225</v>
      </c>
      <c r="N462" s="34" t="s">
        <v>1869</v>
      </c>
      <c r="O462" s="34" t="s">
        <v>1870</v>
      </c>
      <c r="P462" s="34" t="s">
        <v>151</v>
      </c>
      <c r="Q462" s="34" t="s">
        <v>110</v>
      </c>
      <c r="R462" s="38"/>
      <c r="S462" s="34" t="s">
        <v>2031</v>
      </c>
      <c r="T462" s="37">
        <v>167880</v>
      </c>
      <c r="U462" s="35">
        <v>443</v>
      </c>
      <c r="V462" s="37">
        <v>167880</v>
      </c>
      <c r="W462" s="34" t="s">
        <v>2032</v>
      </c>
      <c r="X462" s="35">
        <v>1764976</v>
      </c>
    </row>
    <row r="463" spans="1:24" ht="15.75" hidden="1" customHeight="1" x14ac:dyDescent="0.25">
      <c r="A463" s="34" t="s">
        <v>1220</v>
      </c>
      <c r="B463" s="34" t="s">
        <v>2000</v>
      </c>
      <c r="C463" s="34" t="s">
        <v>1222</v>
      </c>
      <c r="D463" s="35">
        <v>6102283</v>
      </c>
      <c r="E463" s="34" t="s">
        <v>476</v>
      </c>
      <c r="F463" s="34" t="s">
        <v>481</v>
      </c>
      <c r="G463" s="34" t="s">
        <v>1224</v>
      </c>
      <c r="H463" s="36">
        <v>43584</v>
      </c>
      <c r="I463" s="36">
        <v>43614</v>
      </c>
      <c r="J463" s="36">
        <v>43630</v>
      </c>
      <c r="K463" s="36">
        <v>43634</v>
      </c>
      <c r="L463" s="34" t="s">
        <v>1220</v>
      </c>
      <c r="M463" s="34" t="s">
        <v>1225</v>
      </c>
      <c r="N463" s="34" t="s">
        <v>1869</v>
      </c>
      <c r="O463" s="34" t="s">
        <v>1870</v>
      </c>
      <c r="P463" s="34" t="s">
        <v>155</v>
      </c>
      <c r="Q463" s="34" t="s">
        <v>104</v>
      </c>
      <c r="R463" s="38"/>
      <c r="S463" s="34" t="s">
        <v>1910</v>
      </c>
      <c r="T463" s="37">
        <v>180000</v>
      </c>
      <c r="U463" s="35">
        <v>341</v>
      </c>
      <c r="V463" s="37">
        <v>130500</v>
      </c>
      <c r="W463" s="34" t="s">
        <v>2033</v>
      </c>
      <c r="X463" s="35">
        <v>1767603</v>
      </c>
    </row>
    <row r="464" spans="1:24" ht="15.75" hidden="1" customHeight="1" x14ac:dyDescent="0.25">
      <c r="A464" s="34" t="s">
        <v>1220</v>
      </c>
      <c r="B464" s="34" t="s">
        <v>2000</v>
      </c>
      <c r="C464" s="34" t="s">
        <v>1222</v>
      </c>
      <c r="D464" s="35">
        <v>6149474</v>
      </c>
      <c r="E464" s="34" t="s">
        <v>1253</v>
      </c>
      <c r="F464" s="34" t="s">
        <v>478</v>
      </c>
      <c r="G464" s="34" t="s">
        <v>1224</v>
      </c>
      <c r="H464" s="36">
        <v>43626</v>
      </c>
      <c r="I464" s="36">
        <v>43656</v>
      </c>
      <c r="J464" s="36">
        <v>43641</v>
      </c>
      <c r="K464" s="36">
        <v>43658</v>
      </c>
      <c r="L464" s="34" t="s">
        <v>1220</v>
      </c>
      <c r="M464" s="34" t="s">
        <v>1225</v>
      </c>
      <c r="N464" s="34" t="s">
        <v>1877</v>
      </c>
      <c r="O464" s="34" t="s">
        <v>1878</v>
      </c>
      <c r="P464" s="34" t="s">
        <v>1494</v>
      </c>
      <c r="Q464" s="34" t="s">
        <v>102</v>
      </c>
      <c r="R464" s="38"/>
      <c r="S464" s="34" t="s">
        <v>2034</v>
      </c>
      <c r="T464" s="37">
        <v>55000</v>
      </c>
      <c r="U464" s="35">
        <v>317</v>
      </c>
      <c r="V464" s="37">
        <v>55000</v>
      </c>
      <c r="W464" s="34" t="s">
        <v>1496</v>
      </c>
      <c r="X464" s="35">
        <v>10243232</v>
      </c>
    </row>
    <row r="465" spans="1:24" ht="15.75" hidden="1" customHeight="1" x14ac:dyDescent="0.25">
      <c r="A465" s="34" t="s">
        <v>1220</v>
      </c>
      <c r="B465" s="34" t="s">
        <v>2000</v>
      </c>
      <c r="C465" s="34" t="s">
        <v>1222</v>
      </c>
      <c r="D465" s="35">
        <v>6163510</v>
      </c>
      <c r="E465" s="34" t="s">
        <v>476</v>
      </c>
      <c r="F465" s="34" t="s">
        <v>479</v>
      </c>
      <c r="G465" s="34" t="s">
        <v>1224</v>
      </c>
      <c r="H465" s="36">
        <v>43636</v>
      </c>
      <c r="I465" s="36">
        <v>43666</v>
      </c>
      <c r="J465" s="36"/>
      <c r="K465" s="36"/>
      <c r="L465" s="34" t="s">
        <v>1220</v>
      </c>
      <c r="M465" s="34" t="s">
        <v>1225</v>
      </c>
      <c r="N465" s="34" t="s">
        <v>1877</v>
      </c>
      <c r="O465" s="34" t="s">
        <v>1878</v>
      </c>
      <c r="P465" s="34" t="s">
        <v>2035</v>
      </c>
      <c r="Q465" s="34" t="s">
        <v>110</v>
      </c>
      <c r="R465" s="38"/>
      <c r="S465" s="34" t="s">
        <v>2036</v>
      </c>
      <c r="T465" s="37">
        <v>55000</v>
      </c>
      <c r="U465" s="35">
        <v>339</v>
      </c>
      <c r="V465" s="37">
        <v>55000</v>
      </c>
      <c r="W465" s="34" t="s">
        <v>1268</v>
      </c>
      <c r="X465" s="35">
        <v>10279894</v>
      </c>
    </row>
    <row r="466" spans="1:24" ht="15.75" hidden="1" customHeight="1" x14ac:dyDescent="0.25">
      <c r="A466" s="34" t="s">
        <v>1220</v>
      </c>
      <c r="B466" s="34" t="s">
        <v>2000</v>
      </c>
      <c r="C466" s="34" t="s">
        <v>1222</v>
      </c>
      <c r="D466" s="35">
        <v>6177317</v>
      </c>
      <c r="E466" s="34" t="s">
        <v>1253</v>
      </c>
      <c r="F466" s="34" t="s">
        <v>478</v>
      </c>
      <c r="G466" s="34" t="s">
        <v>1224</v>
      </c>
      <c r="H466" s="36">
        <v>43650</v>
      </c>
      <c r="I466" s="36">
        <v>43680</v>
      </c>
      <c r="J466" s="36">
        <v>43663</v>
      </c>
      <c r="K466" s="36">
        <v>43664</v>
      </c>
      <c r="L466" s="34" t="s">
        <v>1220</v>
      </c>
      <c r="M466" s="34" t="s">
        <v>1225</v>
      </c>
      <c r="N466" s="34" t="s">
        <v>1877</v>
      </c>
      <c r="O466" s="34" t="s">
        <v>1878</v>
      </c>
      <c r="P466" s="34" t="s">
        <v>2037</v>
      </c>
      <c r="Q466" s="34" t="s">
        <v>102</v>
      </c>
      <c r="R466" s="38"/>
      <c r="S466" s="34" t="s">
        <v>2038</v>
      </c>
      <c r="T466" s="37">
        <v>55000</v>
      </c>
      <c r="U466" s="35">
        <v>311</v>
      </c>
      <c r="V466" s="37">
        <v>55000</v>
      </c>
      <c r="W466" s="34" t="s">
        <v>2039</v>
      </c>
      <c r="X466" s="35">
        <v>10284564</v>
      </c>
    </row>
    <row r="467" spans="1:24" ht="15.75" hidden="1" customHeight="1" x14ac:dyDescent="0.25">
      <c r="A467" s="34" t="s">
        <v>1220</v>
      </c>
      <c r="B467" s="34" t="s">
        <v>2000</v>
      </c>
      <c r="C467" s="34" t="s">
        <v>1222</v>
      </c>
      <c r="D467" s="35">
        <v>6178737</v>
      </c>
      <c r="E467" s="34" t="s">
        <v>476</v>
      </c>
      <c r="F467" s="34" t="s">
        <v>479</v>
      </c>
      <c r="G467" s="34" t="s">
        <v>1224</v>
      </c>
      <c r="H467" s="36">
        <v>43651</v>
      </c>
      <c r="I467" s="36">
        <v>43681</v>
      </c>
      <c r="J467" s="36">
        <v>43663</v>
      </c>
      <c r="K467" s="36">
        <v>43664</v>
      </c>
      <c r="L467" s="34" t="s">
        <v>1220</v>
      </c>
      <c r="M467" s="34" t="s">
        <v>1225</v>
      </c>
      <c r="N467" s="34" t="s">
        <v>1877</v>
      </c>
      <c r="O467" s="34" t="s">
        <v>1878</v>
      </c>
      <c r="P467" s="34" t="s">
        <v>156</v>
      </c>
      <c r="Q467" s="34" t="s">
        <v>102</v>
      </c>
      <c r="R467" s="38"/>
      <c r="S467" s="34" t="s">
        <v>2034</v>
      </c>
      <c r="T467" s="37">
        <v>55000</v>
      </c>
      <c r="U467" s="35">
        <v>311</v>
      </c>
      <c r="V467" s="37">
        <v>55000</v>
      </c>
      <c r="W467" s="34" t="s">
        <v>1240</v>
      </c>
      <c r="X467" s="35">
        <v>1771543</v>
      </c>
    </row>
    <row r="468" spans="1:24" ht="15.75" hidden="1" customHeight="1" x14ac:dyDescent="0.25">
      <c r="A468" s="34" t="s">
        <v>1220</v>
      </c>
      <c r="B468" s="34" t="s">
        <v>2000</v>
      </c>
      <c r="C468" s="34" t="s">
        <v>1222</v>
      </c>
      <c r="D468" s="35">
        <v>6180484</v>
      </c>
      <c r="E468" s="34" t="s">
        <v>476</v>
      </c>
      <c r="F468" s="34" t="s">
        <v>479</v>
      </c>
      <c r="G468" s="34" t="s">
        <v>1224</v>
      </c>
      <c r="H468" s="36">
        <v>43654</v>
      </c>
      <c r="I468" s="36">
        <v>43684</v>
      </c>
      <c r="J468" s="36">
        <v>43663</v>
      </c>
      <c r="K468" s="36">
        <v>43664</v>
      </c>
      <c r="L468" s="34" t="s">
        <v>1220</v>
      </c>
      <c r="M468" s="34" t="s">
        <v>1225</v>
      </c>
      <c r="N468" s="34" t="s">
        <v>1877</v>
      </c>
      <c r="O468" s="34" t="s">
        <v>1878</v>
      </c>
      <c r="P468" s="34" t="s">
        <v>2040</v>
      </c>
      <c r="Q468" s="34" t="s">
        <v>102</v>
      </c>
      <c r="R468" s="38"/>
      <c r="S468" s="34" t="s">
        <v>2041</v>
      </c>
      <c r="T468" s="37">
        <v>55000</v>
      </c>
      <c r="U468" s="35">
        <v>311</v>
      </c>
      <c r="V468" s="37">
        <v>55000</v>
      </c>
      <c r="W468" s="34" t="s">
        <v>2042</v>
      </c>
      <c r="X468" s="35">
        <v>10273861</v>
      </c>
    </row>
    <row r="469" spans="1:24" ht="15.75" hidden="1" customHeight="1" x14ac:dyDescent="0.25">
      <c r="A469" s="34" t="s">
        <v>1220</v>
      </c>
      <c r="B469" s="34" t="s">
        <v>2000</v>
      </c>
      <c r="C469" s="34" t="s">
        <v>1222</v>
      </c>
      <c r="D469" s="35">
        <v>6183056</v>
      </c>
      <c r="E469" s="34" t="s">
        <v>1243</v>
      </c>
      <c r="F469" s="34" t="s">
        <v>477</v>
      </c>
      <c r="G469" s="34" t="s">
        <v>1224</v>
      </c>
      <c r="H469" s="36">
        <v>43655</v>
      </c>
      <c r="I469" s="36">
        <v>43685</v>
      </c>
      <c r="J469" s="36">
        <v>43662</v>
      </c>
      <c r="K469" s="36">
        <v>43664</v>
      </c>
      <c r="L469" s="34" t="s">
        <v>1244</v>
      </c>
      <c r="M469" s="34" t="s">
        <v>1245</v>
      </c>
      <c r="N469" s="34" t="s">
        <v>1877</v>
      </c>
      <c r="O469" s="34" t="s">
        <v>1878</v>
      </c>
      <c r="P469" s="34" t="s">
        <v>2043</v>
      </c>
      <c r="Q469" s="34" t="s">
        <v>102</v>
      </c>
      <c r="R469" s="38"/>
      <c r="S469" s="34" t="s">
        <v>2044</v>
      </c>
      <c r="T469" s="37">
        <v>55000</v>
      </c>
      <c r="U469" s="35">
        <v>311</v>
      </c>
      <c r="V469" s="37">
        <v>55000</v>
      </c>
      <c r="W469" s="34" t="s">
        <v>2045</v>
      </c>
      <c r="X469" s="35">
        <v>10134342</v>
      </c>
    </row>
    <row r="470" spans="1:24" ht="15.75" hidden="1" customHeight="1" x14ac:dyDescent="0.25">
      <c r="A470" s="34" t="s">
        <v>1220</v>
      </c>
      <c r="B470" s="34" t="s">
        <v>2000</v>
      </c>
      <c r="C470" s="34" t="s">
        <v>1222</v>
      </c>
      <c r="D470" s="35">
        <v>6183834</v>
      </c>
      <c r="E470" s="34" t="s">
        <v>1243</v>
      </c>
      <c r="F470" s="34" t="s">
        <v>477</v>
      </c>
      <c r="G470" s="34" t="s">
        <v>1224</v>
      </c>
      <c r="H470" s="36">
        <v>43656</v>
      </c>
      <c r="I470" s="36">
        <v>43686</v>
      </c>
      <c r="J470" s="36">
        <v>43662</v>
      </c>
      <c r="K470" s="36">
        <v>43664</v>
      </c>
      <c r="L470" s="34" t="s">
        <v>1244</v>
      </c>
      <c r="M470" s="34" t="s">
        <v>1245</v>
      </c>
      <c r="N470" s="34" t="s">
        <v>1877</v>
      </c>
      <c r="O470" s="34" t="s">
        <v>1878</v>
      </c>
      <c r="P470" s="34" t="s">
        <v>2043</v>
      </c>
      <c r="Q470" s="34" t="s">
        <v>102</v>
      </c>
      <c r="R470" s="38"/>
      <c r="S470" s="34" t="s">
        <v>2044</v>
      </c>
      <c r="T470" s="37">
        <v>55000</v>
      </c>
      <c r="U470" s="35">
        <v>311</v>
      </c>
      <c r="V470" s="37">
        <v>55000</v>
      </c>
      <c r="W470" s="34" t="s">
        <v>2045</v>
      </c>
      <c r="X470" s="35">
        <v>10134342</v>
      </c>
    </row>
    <row r="471" spans="1:24" ht="15.75" hidden="1" customHeight="1" x14ac:dyDescent="0.25">
      <c r="A471" s="34" t="s">
        <v>1220</v>
      </c>
      <c r="B471" s="34" t="s">
        <v>2000</v>
      </c>
      <c r="C471" s="34" t="s">
        <v>1222</v>
      </c>
      <c r="D471" s="35">
        <v>6276239</v>
      </c>
      <c r="E471" s="34" t="s">
        <v>1223</v>
      </c>
      <c r="F471" s="34" t="s">
        <v>100</v>
      </c>
      <c r="G471" s="34" t="s">
        <v>1224</v>
      </c>
      <c r="H471" s="36">
        <v>43731</v>
      </c>
      <c r="I471" s="36">
        <v>43761</v>
      </c>
      <c r="J471" s="36">
        <v>43794</v>
      </c>
      <c r="K471" s="36">
        <v>43809</v>
      </c>
      <c r="L471" s="34" t="s">
        <v>1220</v>
      </c>
      <c r="M471" s="34" t="s">
        <v>1225</v>
      </c>
      <c r="N471" s="34" t="s">
        <v>1877</v>
      </c>
      <c r="O471" s="34" t="s">
        <v>1878</v>
      </c>
      <c r="P471" s="34" t="s">
        <v>2046</v>
      </c>
      <c r="Q471" s="34" t="s">
        <v>107</v>
      </c>
      <c r="R471" s="38"/>
      <c r="S471" s="34" t="s">
        <v>2047</v>
      </c>
      <c r="T471" s="37">
        <v>55000</v>
      </c>
      <c r="U471" s="35">
        <v>166</v>
      </c>
      <c r="V471" s="37">
        <v>7800</v>
      </c>
      <c r="W471" s="34" t="s">
        <v>2048</v>
      </c>
      <c r="X471" s="35">
        <v>1856806</v>
      </c>
    </row>
    <row r="472" spans="1:24" ht="15.75" hidden="1" customHeight="1" x14ac:dyDescent="0.25">
      <c r="A472" s="34" t="s">
        <v>1220</v>
      </c>
      <c r="B472" s="34" t="s">
        <v>2000</v>
      </c>
      <c r="C472" s="34" t="s">
        <v>1222</v>
      </c>
      <c r="D472" s="35">
        <v>6297163</v>
      </c>
      <c r="E472" s="34" t="s">
        <v>1223</v>
      </c>
      <c r="F472" s="34" t="s">
        <v>100</v>
      </c>
      <c r="G472" s="34" t="s">
        <v>1224</v>
      </c>
      <c r="H472" s="36">
        <v>43747</v>
      </c>
      <c r="I472" s="36">
        <v>43777</v>
      </c>
      <c r="J472" s="36">
        <v>43865</v>
      </c>
      <c r="K472" s="36">
        <v>43894</v>
      </c>
      <c r="L472" s="34" t="s">
        <v>1220</v>
      </c>
      <c r="M472" s="34" t="s">
        <v>1225</v>
      </c>
      <c r="N472" s="34" t="s">
        <v>1877</v>
      </c>
      <c r="O472" s="34" t="s">
        <v>1878</v>
      </c>
      <c r="P472" s="34" t="s">
        <v>2049</v>
      </c>
      <c r="Q472" s="34" t="s">
        <v>114</v>
      </c>
      <c r="R472" s="38"/>
      <c r="S472" s="34" t="s">
        <v>2050</v>
      </c>
      <c r="T472" s="37">
        <v>55000</v>
      </c>
      <c r="U472" s="35">
        <v>81</v>
      </c>
      <c r="V472" s="37">
        <v>55000</v>
      </c>
      <c r="W472" s="34" t="s">
        <v>2051</v>
      </c>
      <c r="X472" s="35">
        <v>1769541</v>
      </c>
    </row>
    <row r="473" spans="1:24" ht="15.75" hidden="1" customHeight="1" x14ac:dyDescent="0.25">
      <c r="A473" s="34" t="s">
        <v>1220</v>
      </c>
      <c r="B473" s="34" t="s">
        <v>2000</v>
      </c>
      <c r="C473" s="34" t="s">
        <v>1222</v>
      </c>
      <c r="D473" s="35">
        <v>6297242</v>
      </c>
      <c r="E473" s="34" t="s">
        <v>1223</v>
      </c>
      <c r="F473" s="34" t="s">
        <v>100</v>
      </c>
      <c r="G473" s="34" t="s">
        <v>1224</v>
      </c>
      <c r="H473" s="36">
        <v>43747</v>
      </c>
      <c r="I473" s="36">
        <v>43777</v>
      </c>
      <c r="J473" s="36">
        <v>43770</v>
      </c>
      <c r="K473" s="36">
        <v>43788</v>
      </c>
      <c r="L473" s="34" t="s">
        <v>1220</v>
      </c>
      <c r="M473" s="34" t="s">
        <v>1225</v>
      </c>
      <c r="N473" s="34" t="s">
        <v>2014</v>
      </c>
      <c r="O473" s="34" t="s">
        <v>2015</v>
      </c>
      <c r="P473" s="34" t="s">
        <v>1527</v>
      </c>
      <c r="Q473" s="34" t="s">
        <v>107</v>
      </c>
      <c r="R473" s="38"/>
      <c r="S473" s="34" t="s">
        <v>2052</v>
      </c>
      <c r="T473" s="37">
        <v>1207065</v>
      </c>
      <c r="U473" s="35">
        <v>187</v>
      </c>
      <c r="V473" s="37">
        <v>32758</v>
      </c>
      <c r="W473" s="34" t="s">
        <v>1529</v>
      </c>
      <c r="X473" s="35">
        <v>10281452</v>
      </c>
    </row>
    <row r="474" spans="1:24" ht="15.75" customHeight="1" x14ac:dyDescent="0.25">
      <c r="A474" s="34" t="s">
        <v>1220</v>
      </c>
      <c r="B474" s="34" t="s">
        <v>2000</v>
      </c>
      <c r="C474" s="34" t="s">
        <v>1222</v>
      </c>
      <c r="D474" s="35">
        <v>6298241</v>
      </c>
      <c r="E474" s="34" t="s">
        <v>1223</v>
      </c>
      <c r="F474" s="34" t="s">
        <v>100</v>
      </c>
      <c r="G474" s="34" t="s">
        <v>1224</v>
      </c>
      <c r="H474" s="36">
        <v>43748</v>
      </c>
      <c r="I474" s="36">
        <v>43778</v>
      </c>
      <c r="J474" s="36">
        <v>44000</v>
      </c>
      <c r="K474" s="36"/>
      <c r="L474" s="34" t="s">
        <v>1220</v>
      </c>
      <c r="M474" s="34" t="s">
        <v>1225</v>
      </c>
      <c r="N474" s="34" t="s">
        <v>1877</v>
      </c>
      <c r="O474" s="34" t="s">
        <v>1878</v>
      </c>
      <c r="P474" s="34" t="s">
        <v>2053</v>
      </c>
      <c r="Q474" s="34" t="s">
        <v>117</v>
      </c>
      <c r="R474" s="38"/>
      <c r="S474" s="34" t="s">
        <v>2054</v>
      </c>
      <c r="T474" s="37">
        <v>38000</v>
      </c>
      <c r="U474" s="35">
        <v>227</v>
      </c>
      <c r="V474" s="37">
        <v>38000</v>
      </c>
      <c r="W474" s="34" t="s">
        <v>2055</v>
      </c>
      <c r="X474" s="35">
        <v>1860104</v>
      </c>
    </row>
    <row r="475" spans="1:24" ht="15.75" hidden="1" customHeight="1" x14ac:dyDescent="0.25">
      <c r="A475" s="34" t="s">
        <v>1220</v>
      </c>
      <c r="B475" s="34" t="s">
        <v>2000</v>
      </c>
      <c r="C475" s="34" t="s">
        <v>1222</v>
      </c>
      <c r="D475" s="35">
        <v>6304956</v>
      </c>
      <c r="E475" s="34" t="s">
        <v>1223</v>
      </c>
      <c r="F475" s="34" t="s">
        <v>100</v>
      </c>
      <c r="G475" s="34" t="s">
        <v>1224</v>
      </c>
      <c r="H475" s="36">
        <v>43755</v>
      </c>
      <c r="I475" s="36">
        <v>43785</v>
      </c>
      <c r="J475" s="36">
        <v>43760</v>
      </c>
      <c r="K475" s="36">
        <v>43788</v>
      </c>
      <c r="L475" s="34" t="s">
        <v>1220</v>
      </c>
      <c r="M475" s="34" t="s">
        <v>1225</v>
      </c>
      <c r="N475" s="34" t="s">
        <v>1869</v>
      </c>
      <c r="O475" s="34" t="s">
        <v>1870</v>
      </c>
      <c r="P475" s="34" t="s">
        <v>164</v>
      </c>
      <c r="Q475" s="34" t="s">
        <v>107</v>
      </c>
      <c r="R475" s="38"/>
      <c r="S475" s="34" t="s">
        <v>2056</v>
      </c>
      <c r="T475" s="37">
        <v>622260</v>
      </c>
      <c r="U475" s="35">
        <v>187</v>
      </c>
      <c r="V475" s="37">
        <v>281260</v>
      </c>
      <c r="W475" s="34" t="s">
        <v>1610</v>
      </c>
      <c r="X475" s="35">
        <v>10061776</v>
      </c>
    </row>
    <row r="476" spans="1:24" ht="15.75" hidden="1" customHeight="1" x14ac:dyDescent="0.25">
      <c r="A476" s="34" t="s">
        <v>1220</v>
      </c>
      <c r="B476" s="34" t="s">
        <v>2000</v>
      </c>
      <c r="C476" s="34" t="s">
        <v>1222</v>
      </c>
      <c r="D476" s="35">
        <v>6306899</v>
      </c>
      <c r="E476" s="34" t="s">
        <v>1223</v>
      </c>
      <c r="F476" s="34" t="s">
        <v>100</v>
      </c>
      <c r="G476" s="34" t="s">
        <v>1224</v>
      </c>
      <c r="H476" s="36">
        <v>43756</v>
      </c>
      <c r="I476" s="36">
        <v>43786</v>
      </c>
      <c r="J476" s="36">
        <v>43760</v>
      </c>
      <c r="K476" s="36">
        <v>43788</v>
      </c>
      <c r="L476" s="34" t="s">
        <v>1220</v>
      </c>
      <c r="M476" s="34" t="s">
        <v>1225</v>
      </c>
      <c r="N476" s="34" t="s">
        <v>1877</v>
      </c>
      <c r="O476" s="34" t="s">
        <v>1878</v>
      </c>
      <c r="P476" s="34" t="s">
        <v>156</v>
      </c>
      <c r="Q476" s="34" t="s">
        <v>107</v>
      </c>
      <c r="R476" s="38"/>
      <c r="S476" s="34" t="s">
        <v>2057</v>
      </c>
      <c r="T476" s="37">
        <v>55000</v>
      </c>
      <c r="U476" s="35">
        <v>187</v>
      </c>
      <c r="V476" s="37">
        <v>7250</v>
      </c>
      <c r="W476" s="34" t="s">
        <v>1240</v>
      </c>
      <c r="X476" s="35">
        <v>1771543</v>
      </c>
    </row>
    <row r="477" spans="1:24" ht="15.75" hidden="1" customHeight="1" x14ac:dyDescent="0.25">
      <c r="A477" s="34" t="s">
        <v>1220</v>
      </c>
      <c r="B477" s="34" t="s">
        <v>2000</v>
      </c>
      <c r="C477" s="34" t="s">
        <v>1222</v>
      </c>
      <c r="D477" s="35">
        <v>6308140</v>
      </c>
      <c r="E477" s="34" t="s">
        <v>1223</v>
      </c>
      <c r="F477" s="34" t="s">
        <v>100</v>
      </c>
      <c r="G477" s="34" t="s">
        <v>1224</v>
      </c>
      <c r="H477" s="36">
        <v>43759</v>
      </c>
      <c r="I477" s="36">
        <v>43789</v>
      </c>
      <c r="J477" s="36">
        <v>43760</v>
      </c>
      <c r="K477" s="36">
        <v>43788</v>
      </c>
      <c r="L477" s="34" t="s">
        <v>1220</v>
      </c>
      <c r="M477" s="34" t="s">
        <v>1225</v>
      </c>
      <c r="N477" s="34" t="s">
        <v>1877</v>
      </c>
      <c r="O477" s="34" t="s">
        <v>1878</v>
      </c>
      <c r="P477" s="34" t="s">
        <v>2058</v>
      </c>
      <c r="Q477" s="34" t="s">
        <v>107</v>
      </c>
      <c r="R477" s="38"/>
      <c r="S477" s="34" t="s">
        <v>2059</v>
      </c>
      <c r="T477" s="37">
        <v>55000</v>
      </c>
      <c r="U477" s="35">
        <v>187</v>
      </c>
      <c r="V477" s="37">
        <v>7250</v>
      </c>
      <c r="W477" s="34" t="s">
        <v>2060</v>
      </c>
      <c r="X477" s="35">
        <v>10290853</v>
      </c>
    </row>
    <row r="478" spans="1:24" ht="15.75" hidden="1" customHeight="1" x14ac:dyDescent="0.25">
      <c r="A478" s="34" t="s">
        <v>1220</v>
      </c>
      <c r="B478" s="34" t="s">
        <v>2000</v>
      </c>
      <c r="C478" s="34" t="s">
        <v>1222</v>
      </c>
      <c r="D478" s="35">
        <v>6308141</v>
      </c>
      <c r="E478" s="34" t="s">
        <v>1223</v>
      </c>
      <c r="F478" s="34" t="s">
        <v>100</v>
      </c>
      <c r="G478" s="34" t="s">
        <v>1224</v>
      </c>
      <c r="H478" s="36">
        <v>43759</v>
      </c>
      <c r="I478" s="36">
        <v>43789</v>
      </c>
      <c r="J478" s="36">
        <v>43760</v>
      </c>
      <c r="K478" s="36">
        <v>43788</v>
      </c>
      <c r="L478" s="34" t="s">
        <v>1220</v>
      </c>
      <c r="M478" s="34" t="s">
        <v>1225</v>
      </c>
      <c r="N478" s="34" t="s">
        <v>1877</v>
      </c>
      <c r="O478" s="34" t="s">
        <v>1878</v>
      </c>
      <c r="P478" s="34" t="s">
        <v>1561</v>
      </c>
      <c r="Q478" s="34" t="s">
        <v>107</v>
      </c>
      <c r="R478" s="38"/>
      <c r="S478" s="34" t="s">
        <v>2059</v>
      </c>
      <c r="T478" s="37">
        <v>60000</v>
      </c>
      <c r="U478" s="35">
        <v>187</v>
      </c>
      <c r="V478" s="37">
        <v>12250</v>
      </c>
      <c r="W478" s="34" t="s">
        <v>1563</v>
      </c>
      <c r="X478" s="35">
        <v>10294974</v>
      </c>
    </row>
    <row r="479" spans="1:24" ht="15.75" hidden="1" customHeight="1" x14ac:dyDescent="0.25">
      <c r="A479" s="34" t="s">
        <v>1220</v>
      </c>
      <c r="B479" s="34" t="s">
        <v>2000</v>
      </c>
      <c r="C479" s="34" t="s">
        <v>1222</v>
      </c>
      <c r="D479" s="35">
        <v>6308687</v>
      </c>
      <c r="E479" s="34" t="s">
        <v>1223</v>
      </c>
      <c r="F479" s="34" t="s">
        <v>100</v>
      </c>
      <c r="G479" s="34" t="s">
        <v>1224</v>
      </c>
      <c r="H479" s="36">
        <v>43759</v>
      </c>
      <c r="I479" s="36">
        <v>43789</v>
      </c>
      <c r="J479" s="36">
        <v>43760</v>
      </c>
      <c r="K479" s="36">
        <v>43788</v>
      </c>
      <c r="L479" s="34" t="s">
        <v>1220</v>
      </c>
      <c r="M479" s="34" t="s">
        <v>1225</v>
      </c>
      <c r="N479" s="34" t="s">
        <v>1877</v>
      </c>
      <c r="O479" s="34" t="s">
        <v>1878</v>
      </c>
      <c r="P479" s="34" t="s">
        <v>2061</v>
      </c>
      <c r="Q479" s="34" t="s">
        <v>107</v>
      </c>
      <c r="R479" s="38"/>
      <c r="S479" s="34" t="s">
        <v>2059</v>
      </c>
      <c r="T479" s="37">
        <v>55000</v>
      </c>
      <c r="U479" s="35">
        <v>187</v>
      </c>
      <c r="V479" s="37">
        <v>7250</v>
      </c>
      <c r="W479" s="34" t="s">
        <v>1607</v>
      </c>
      <c r="X479" s="35">
        <v>10306131</v>
      </c>
    </row>
    <row r="480" spans="1:24" ht="15.75" hidden="1" customHeight="1" x14ac:dyDescent="0.25">
      <c r="A480" s="34" t="s">
        <v>1220</v>
      </c>
      <c r="B480" s="34" t="s">
        <v>2000</v>
      </c>
      <c r="C480" s="34" t="s">
        <v>1222</v>
      </c>
      <c r="D480" s="35">
        <v>6309135</v>
      </c>
      <c r="E480" s="34" t="s">
        <v>1223</v>
      </c>
      <c r="F480" s="34" t="s">
        <v>100</v>
      </c>
      <c r="G480" s="34" t="s">
        <v>1224</v>
      </c>
      <c r="H480" s="36">
        <v>43759</v>
      </c>
      <c r="I480" s="36">
        <v>43789</v>
      </c>
      <c r="J480" s="36">
        <v>43760</v>
      </c>
      <c r="K480" s="36">
        <v>43788</v>
      </c>
      <c r="L480" s="34" t="s">
        <v>1220</v>
      </c>
      <c r="M480" s="34" t="s">
        <v>1225</v>
      </c>
      <c r="N480" s="34" t="s">
        <v>1877</v>
      </c>
      <c r="O480" s="34" t="s">
        <v>1878</v>
      </c>
      <c r="P480" s="34" t="s">
        <v>2062</v>
      </c>
      <c r="Q480" s="34" t="s">
        <v>107</v>
      </c>
      <c r="R480" s="38"/>
      <c r="S480" s="34" t="s">
        <v>2063</v>
      </c>
      <c r="T480" s="37">
        <v>55000</v>
      </c>
      <c r="U480" s="35">
        <v>187</v>
      </c>
      <c r="V480" s="37">
        <v>7250</v>
      </c>
      <c r="W480" s="34" t="s">
        <v>1577</v>
      </c>
      <c r="X480" s="35">
        <v>1016057</v>
      </c>
    </row>
    <row r="481" spans="1:24" ht="15.75" hidden="1" customHeight="1" x14ac:dyDescent="0.25">
      <c r="A481" s="34" t="s">
        <v>1220</v>
      </c>
      <c r="B481" s="34" t="s">
        <v>2000</v>
      </c>
      <c r="C481" s="34" t="s">
        <v>1222</v>
      </c>
      <c r="D481" s="35">
        <v>6311522</v>
      </c>
      <c r="E481" s="34" t="s">
        <v>1243</v>
      </c>
      <c r="F481" s="34" t="s">
        <v>477</v>
      </c>
      <c r="G481" s="34" t="s">
        <v>1224</v>
      </c>
      <c r="H481" s="36">
        <v>43761</v>
      </c>
      <c r="I481" s="36">
        <v>43791</v>
      </c>
      <c r="J481" s="36">
        <v>43811</v>
      </c>
      <c r="K481" s="36">
        <v>43819</v>
      </c>
      <c r="L481" s="34" t="s">
        <v>1244</v>
      </c>
      <c r="M481" s="34" t="s">
        <v>1245</v>
      </c>
      <c r="N481" s="34" t="s">
        <v>1877</v>
      </c>
      <c r="O481" s="34" t="s">
        <v>1878</v>
      </c>
      <c r="P481" s="34" t="s">
        <v>2064</v>
      </c>
      <c r="Q481" s="34" t="s">
        <v>102</v>
      </c>
      <c r="R481" s="38"/>
      <c r="S481" s="34" t="s">
        <v>2065</v>
      </c>
      <c r="T481" s="37">
        <v>55000</v>
      </c>
      <c r="U481" s="35">
        <v>156</v>
      </c>
      <c r="V481" s="37">
        <v>55000</v>
      </c>
      <c r="W481" s="34" t="s">
        <v>2066</v>
      </c>
      <c r="X481" s="35">
        <v>10310094</v>
      </c>
    </row>
    <row r="482" spans="1:24" ht="15.75" hidden="1" customHeight="1" x14ac:dyDescent="0.25">
      <c r="A482" s="34" t="s">
        <v>1220</v>
      </c>
      <c r="B482" s="34" t="s">
        <v>2000</v>
      </c>
      <c r="C482" s="34" t="s">
        <v>1222</v>
      </c>
      <c r="D482" s="35">
        <v>6319550</v>
      </c>
      <c r="E482" s="34" t="s">
        <v>1223</v>
      </c>
      <c r="F482" s="34" t="s">
        <v>100</v>
      </c>
      <c r="G482" s="34" t="s">
        <v>1224</v>
      </c>
      <c r="H482" s="36">
        <v>43767</v>
      </c>
      <c r="I482" s="36">
        <v>43797</v>
      </c>
      <c r="J482" s="36">
        <v>43770</v>
      </c>
      <c r="K482" s="36">
        <v>43788</v>
      </c>
      <c r="L482" s="34" t="s">
        <v>1220</v>
      </c>
      <c r="M482" s="34" t="s">
        <v>1225</v>
      </c>
      <c r="N482" s="34" t="s">
        <v>1869</v>
      </c>
      <c r="O482" s="34" t="s">
        <v>1870</v>
      </c>
      <c r="P482" s="34" t="s">
        <v>2067</v>
      </c>
      <c r="Q482" s="34" t="s">
        <v>102</v>
      </c>
      <c r="R482" s="38"/>
      <c r="S482" s="34" t="s">
        <v>2068</v>
      </c>
      <c r="T482" s="37">
        <v>526693</v>
      </c>
      <c r="U482" s="35">
        <v>187</v>
      </c>
      <c r="V482" s="37">
        <v>26987</v>
      </c>
      <c r="W482" s="34" t="s">
        <v>2068</v>
      </c>
      <c r="X482" s="35">
        <v>10095960</v>
      </c>
    </row>
    <row r="483" spans="1:24" ht="15.75" hidden="1" customHeight="1" x14ac:dyDescent="0.25">
      <c r="A483" s="34" t="s">
        <v>1220</v>
      </c>
      <c r="B483" s="34" t="s">
        <v>2000</v>
      </c>
      <c r="C483" s="34" t="s">
        <v>1222</v>
      </c>
      <c r="D483" s="35">
        <v>6320701</v>
      </c>
      <c r="E483" s="34" t="s">
        <v>1223</v>
      </c>
      <c r="F483" s="34" t="s">
        <v>100</v>
      </c>
      <c r="G483" s="34" t="s">
        <v>1224</v>
      </c>
      <c r="H483" s="36">
        <v>43768</v>
      </c>
      <c r="I483" s="36">
        <v>43798</v>
      </c>
      <c r="J483" s="36">
        <v>43774</v>
      </c>
      <c r="K483" s="36">
        <v>43788</v>
      </c>
      <c r="L483" s="34" t="s">
        <v>1220</v>
      </c>
      <c r="M483" s="34" t="s">
        <v>1225</v>
      </c>
      <c r="N483" s="34" t="s">
        <v>1869</v>
      </c>
      <c r="O483" s="34" t="s">
        <v>1870</v>
      </c>
      <c r="P483" s="34" t="s">
        <v>1604</v>
      </c>
      <c r="Q483" s="34" t="s">
        <v>107</v>
      </c>
      <c r="R483" s="38"/>
      <c r="S483" s="34" t="s">
        <v>2069</v>
      </c>
      <c r="T483" s="37">
        <v>1701569</v>
      </c>
      <c r="U483" s="35">
        <v>187</v>
      </c>
      <c r="V483" s="37">
        <v>1515120</v>
      </c>
      <c r="W483" s="34" t="s">
        <v>1352</v>
      </c>
      <c r="X483" s="35">
        <v>10058794</v>
      </c>
    </row>
    <row r="484" spans="1:24" ht="15.75" hidden="1" customHeight="1" x14ac:dyDescent="0.25">
      <c r="A484" s="34" t="s">
        <v>1220</v>
      </c>
      <c r="B484" s="34" t="s">
        <v>2000</v>
      </c>
      <c r="C484" s="34" t="s">
        <v>1222</v>
      </c>
      <c r="D484" s="35">
        <v>6340634</v>
      </c>
      <c r="E484" s="34" t="s">
        <v>1223</v>
      </c>
      <c r="F484" s="34" t="s">
        <v>100</v>
      </c>
      <c r="G484" s="34" t="s">
        <v>1224</v>
      </c>
      <c r="H484" s="36">
        <v>43788</v>
      </c>
      <c r="I484" s="36">
        <v>43818</v>
      </c>
      <c r="J484" s="36">
        <v>43808</v>
      </c>
      <c r="K484" s="36">
        <v>43817</v>
      </c>
      <c r="L484" s="34" t="s">
        <v>1220</v>
      </c>
      <c r="M484" s="34" t="s">
        <v>1225</v>
      </c>
      <c r="N484" s="34" t="s">
        <v>1877</v>
      </c>
      <c r="O484" s="34" t="s">
        <v>1878</v>
      </c>
      <c r="P484" s="34" t="s">
        <v>1527</v>
      </c>
      <c r="Q484" s="34" t="s">
        <v>107</v>
      </c>
      <c r="R484" s="38"/>
      <c r="S484" s="34" t="s">
        <v>2070</v>
      </c>
      <c r="T484" s="37">
        <v>1152496</v>
      </c>
      <c r="U484" s="35">
        <v>158</v>
      </c>
      <c r="V484" s="37">
        <v>59030</v>
      </c>
      <c r="W484" s="34" t="s">
        <v>1529</v>
      </c>
      <c r="X484" s="35">
        <v>10281452</v>
      </c>
    </row>
    <row r="485" spans="1:24" ht="15.75" hidden="1" customHeight="1" x14ac:dyDescent="0.25">
      <c r="A485" s="34" t="s">
        <v>1220</v>
      </c>
      <c r="B485" s="34" t="s">
        <v>2000</v>
      </c>
      <c r="C485" s="34" t="s">
        <v>1222</v>
      </c>
      <c r="D485" s="35">
        <v>6341345</v>
      </c>
      <c r="E485" s="34" t="s">
        <v>1223</v>
      </c>
      <c r="F485" s="34" t="s">
        <v>100</v>
      </c>
      <c r="G485" s="34" t="s">
        <v>1224</v>
      </c>
      <c r="H485" s="36">
        <v>43789</v>
      </c>
      <c r="I485" s="36">
        <v>43819</v>
      </c>
      <c r="J485" s="36">
        <v>43794</v>
      </c>
      <c r="K485" s="36">
        <v>43809</v>
      </c>
      <c r="L485" s="34" t="s">
        <v>1220</v>
      </c>
      <c r="M485" s="34" t="s">
        <v>1225</v>
      </c>
      <c r="N485" s="34" t="s">
        <v>1877</v>
      </c>
      <c r="O485" s="34" t="s">
        <v>1878</v>
      </c>
      <c r="P485" s="34" t="s">
        <v>164</v>
      </c>
      <c r="Q485" s="34" t="s">
        <v>107</v>
      </c>
      <c r="R485" s="38"/>
      <c r="S485" s="34" t="s">
        <v>2071</v>
      </c>
      <c r="T485" s="37">
        <v>55000</v>
      </c>
      <c r="U485" s="35">
        <v>166</v>
      </c>
      <c r="V485" s="37">
        <v>19145</v>
      </c>
      <c r="W485" s="34" t="s">
        <v>1610</v>
      </c>
      <c r="X485" s="35">
        <v>10061776</v>
      </c>
    </row>
    <row r="486" spans="1:24" ht="15.75" hidden="1" customHeight="1" x14ac:dyDescent="0.25">
      <c r="A486" s="34" t="s">
        <v>1220</v>
      </c>
      <c r="B486" s="34" t="s">
        <v>2000</v>
      </c>
      <c r="C486" s="34" t="s">
        <v>1222</v>
      </c>
      <c r="D486" s="35">
        <v>6341632</v>
      </c>
      <c r="E486" s="34" t="s">
        <v>1223</v>
      </c>
      <c r="F486" s="34" t="s">
        <v>100</v>
      </c>
      <c r="G486" s="34" t="s">
        <v>1224</v>
      </c>
      <c r="H486" s="36">
        <v>43789</v>
      </c>
      <c r="I486" s="36">
        <v>43819</v>
      </c>
      <c r="J486" s="36">
        <v>43794</v>
      </c>
      <c r="K486" s="36">
        <v>43809</v>
      </c>
      <c r="L486" s="34" t="s">
        <v>1220</v>
      </c>
      <c r="M486" s="34" t="s">
        <v>1225</v>
      </c>
      <c r="N486" s="34" t="s">
        <v>1877</v>
      </c>
      <c r="O486" s="34" t="s">
        <v>1878</v>
      </c>
      <c r="P486" s="34" t="s">
        <v>1604</v>
      </c>
      <c r="Q486" s="34" t="s">
        <v>107</v>
      </c>
      <c r="R486" s="38"/>
      <c r="S486" s="34" t="s">
        <v>2072</v>
      </c>
      <c r="T486" s="37">
        <v>55000</v>
      </c>
      <c r="U486" s="35">
        <v>166</v>
      </c>
      <c r="V486" s="37">
        <v>7200</v>
      </c>
      <c r="W486" s="34" t="s">
        <v>1352</v>
      </c>
      <c r="X486" s="35">
        <v>10058794</v>
      </c>
    </row>
    <row r="487" spans="1:24" ht="15.75" hidden="1" customHeight="1" x14ac:dyDescent="0.25">
      <c r="A487" s="34" t="s">
        <v>1220</v>
      </c>
      <c r="B487" s="34" t="s">
        <v>2000</v>
      </c>
      <c r="C487" s="34" t="s">
        <v>1222</v>
      </c>
      <c r="D487" s="35">
        <v>6341868</v>
      </c>
      <c r="E487" s="34" t="s">
        <v>1223</v>
      </c>
      <c r="F487" s="34" t="s">
        <v>100</v>
      </c>
      <c r="G487" s="34" t="s">
        <v>1224</v>
      </c>
      <c r="H487" s="36">
        <v>43789</v>
      </c>
      <c r="I487" s="36">
        <v>43819</v>
      </c>
      <c r="J487" s="36">
        <v>43794</v>
      </c>
      <c r="K487" s="36">
        <v>43809</v>
      </c>
      <c r="L487" s="34" t="s">
        <v>1220</v>
      </c>
      <c r="M487" s="34" t="s">
        <v>1225</v>
      </c>
      <c r="N487" s="34" t="s">
        <v>1877</v>
      </c>
      <c r="O487" s="34" t="s">
        <v>1878</v>
      </c>
      <c r="P487" s="34" t="s">
        <v>1604</v>
      </c>
      <c r="Q487" s="34" t="s">
        <v>107</v>
      </c>
      <c r="R487" s="38"/>
      <c r="S487" s="34" t="s">
        <v>2072</v>
      </c>
      <c r="T487" s="37">
        <v>55000</v>
      </c>
      <c r="U487" s="35">
        <v>166</v>
      </c>
      <c r="V487" s="37">
        <v>7200</v>
      </c>
      <c r="W487" s="34" t="s">
        <v>1352</v>
      </c>
      <c r="X487" s="35">
        <v>10058794</v>
      </c>
    </row>
    <row r="488" spans="1:24" ht="15.75" customHeight="1" x14ac:dyDescent="0.25">
      <c r="A488" s="34" t="s">
        <v>1220</v>
      </c>
      <c r="B488" s="34" t="s">
        <v>2000</v>
      </c>
      <c r="C488" s="34" t="s">
        <v>1222</v>
      </c>
      <c r="D488" s="35">
        <v>6342378</v>
      </c>
      <c r="E488" s="34" t="s">
        <v>1223</v>
      </c>
      <c r="F488" s="34" t="s">
        <v>100</v>
      </c>
      <c r="G488" s="34" t="s">
        <v>1224</v>
      </c>
      <c r="H488" s="36">
        <v>43789</v>
      </c>
      <c r="I488" s="36">
        <v>43819</v>
      </c>
      <c r="J488" s="36">
        <v>44000</v>
      </c>
      <c r="K488" s="36"/>
      <c r="L488" s="34" t="s">
        <v>1220</v>
      </c>
      <c r="M488" s="34" t="s">
        <v>1225</v>
      </c>
      <c r="N488" s="34" t="s">
        <v>1869</v>
      </c>
      <c r="O488" s="34" t="s">
        <v>1870</v>
      </c>
      <c r="P488" s="34" t="s">
        <v>1295</v>
      </c>
      <c r="Q488" s="34" t="s">
        <v>117</v>
      </c>
      <c r="R488" s="38"/>
      <c r="S488" s="34" t="s">
        <v>1296</v>
      </c>
      <c r="T488" s="37">
        <v>9549477</v>
      </c>
      <c r="U488" s="35">
        <v>186</v>
      </c>
      <c r="V488" s="37">
        <v>9549477</v>
      </c>
      <c r="W488" s="34" t="s">
        <v>1296</v>
      </c>
      <c r="X488" s="35">
        <v>10293447</v>
      </c>
    </row>
    <row r="489" spans="1:24" ht="15.75" hidden="1" customHeight="1" x14ac:dyDescent="0.25">
      <c r="A489" s="34" t="s">
        <v>1220</v>
      </c>
      <c r="B489" s="34" t="s">
        <v>2000</v>
      </c>
      <c r="C489" s="34" t="s">
        <v>1222</v>
      </c>
      <c r="D489" s="35">
        <v>6349533</v>
      </c>
      <c r="E489" s="34" t="s">
        <v>1223</v>
      </c>
      <c r="F489" s="34" t="s">
        <v>100</v>
      </c>
      <c r="G489" s="34" t="s">
        <v>1224</v>
      </c>
      <c r="H489" s="36">
        <v>43797</v>
      </c>
      <c r="I489" s="36">
        <v>43827</v>
      </c>
      <c r="J489" s="36">
        <v>43801</v>
      </c>
      <c r="K489" s="36">
        <v>43809</v>
      </c>
      <c r="L489" s="34" t="s">
        <v>1220</v>
      </c>
      <c r="M489" s="34" t="s">
        <v>1225</v>
      </c>
      <c r="N489" s="34" t="s">
        <v>1877</v>
      </c>
      <c r="O489" s="34" t="s">
        <v>1878</v>
      </c>
      <c r="P489" s="34" t="s">
        <v>1622</v>
      </c>
      <c r="Q489" s="34" t="s">
        <v>107</v>
      </c>
      <c r="R489" s="38"/>
      <c r="S489" s="34" t="s">
        <v>2073</v>
      </c>
      <c r="T489" s="37">
        <v>55000</v>
      </c>
      <c r="U489" s="35">
        <v>166</v>
      </c>
      <c r="V489" s="37">
        <v>7200</v>
      </c>
      <c r="W489" s="34" t="s">
        <v>1624</v>
      </c>
      <c r="X489" s="35">
        <v>10144004</v>
      </c>
    </row>
    <row r="490" spans="1:24" ht="15.75" customHeight="1" x14ac:dyDescent="0.25">
      <c r="A490" s="34" t="s">
        <v>1220</v>
      </c>
      <c r="B490" s="34" t="s">
        <v>2000</v>
      </c>
      <c r="C490" s="34" t="s">
        <v>1222</v>
      </c>
      <c r="D490" s="35">
        <v>6349557</v>
      </c>
      <c r="E490" s="34" t="s">
        <v>1223</v>
      </c>
      <c r="F490" s="34" t="s">
        <v>100</v>
      </c>
      <c r="G490" s="34" t="s">
        <v>1224</v>
      </c>
      <c r="H490" s="36">
        <v>43797</v>
      </c>
      <c r="I490" s="36">
        <v>43827</v>
      </c>
      <c r="J490" s="36">
        <v>44000</v>
      </c>
      <c r="K490" s="36"/>
      <c r="L490" s="34" t="s">
        <v>1220</v>
      </c>
      <c r="M490" s="34" t="s">
        <v>1225</v>
      </c>
      <c r="N490" s="34" t="s">
        <v>1877</v>
      </c>
      <c r="O490" s="34" t="s">
        <v>1878</v>
      </c>
      <c r="P490" s="34" t="s">
        <v>1286</v>
      </c>
      <c r="Q490" s="34" t="s">
        <v>117</v>
      </c>
      <c r="R490" s="38"/>
      <c r="S490" s="34" t="s">
        <v>2073</v>
      </c>
      <c r="T490" s="37">
        <v>60000</v>
      </c>
      <c r="U490" s="35">
        <v>178</v>
      </c>
      <c r="V490" s="37">
        <v>60000</v>
      </c>
      <c r="W490" s="34" t="s">
        <v>1288</v>
      </c>
      <c r="X490" s="35">
        <v>10121687</v>
      </c>
    </row>
    <row r="491" spans="1:24" ht="15.75" hidden="1" customHeight="1" x14ac:dyDescent="0.25">
      <c r="A491" s="34" t="s">
        <v>1220</v>
      </c>
      <c r="B491" s="34" t="s">
        <v>2000</v>
      </c>
      <c r="C491" s="34" t="s">
        <v>1222</v>
      </c>
      <c r="D491" s="35">
        <v>6349854</v>
      </c>
      <c r="E491" s="34" t="s">
        <v>1223</v>
      </c>
      <c r="F491" s="34" t="s">
        <v>100</v>
      </c>
      <c r="G491" s="34" t="s">
        <v>1224</v>
      </c>
      <c r="H491" s="36">
        <v>43797</v>
      </c>
      <c r="I491" s="36">
        <v>43827</v>
      </c>
      <c r="J491" s="36">
        <v>43801</v>
      </c>
      <c r="K491" s="36">
        <v>43809</v>
      </c>
      <c r="L491" s="34" t="s">
        <v>1220</v>
      </c>
      <c r="M491" s="34" t="s">
        <v>1225</v>
      </c>
      <c r="N491" s="34" t="s">
        <v>1877</v>
      </c>
      <c r="O491" s="34" t="s">
        <v>1878</v>
      </c>
      <c r="P491" s="34" t="s">
        <v>2074</v>
      </c>
      <c r="Q491" s="34" t="s">
        <v>107</v>
      </c>
      <c r="R491" s="38"/>
      <c r="S491" s="34" t="s">
        <v>2075</v>
      </c>
      <c r="T491" s="37">
        <v>55000</v>
      </c>
      <c r="U491" s="35">
        <v>166</v>
      </c>
      <c r="V491" s="37">
        <v>7200</v>
      </c>
      <c r="W491" s="34" t="s">
        <v>2076</v>
      </c>
      <c r="X491" s="35">
        <v>10317459</v>
      </c>
    </row>
    <row r="492" spans="1:24" ht="15.75" hidden="1" customHeight="1" x14ac:dyDescent="0.25">
      <c r="A492" s="34" t="s">
        <v>1220</v>
      </c>
      <c r="B492" s="34" t="s">
        <v>2000</v>
      </c>
      <c r="C492" s="34" t="s">
        <v>1222</v>
      </c>
      <c r="D492" s="35">
        <v>6350065</v>
      </c>
      <c r="E492" s="34" t="s">
        <v>1223</v>
      </c>
      <c r="F492" s="34" t="s">
        <v>100</v>
      </c>
      <c r="G492" s="34" t="s">
        <v>1224</v>
      </c>
      <c r="H492" s="36">
        <v>43797</v>
      </c>
      <c r="I492" s="36">
        <v>43827</v>
      </c>
      <c r="J492" s="36">
        <v>43801</v>
      </c>
      <c r="K492" s="36">
        <v>43809</v>
      </c>
      <c r="L492" s="34" t="s">
        <v>1220</v>
      </c>
      <c r="M492" s="34" t="s">
        <v>1225</v>
      </c>
      <c r="N492" s="34" t="s">
        <v>1877</v>
      </c>
      <c r="O492" s="34" t="s">
        <v>1878</v>
      </c>
      <c r="P492" s="34" t="s">
        <v>164</v>
      </c>
      <c r="Q492" s="34" t="s">
        <v>107</v>
      </c>
      <c r="R492" s="38"/>
      <c r="S492" s="34" t="s">
        <v>2075</v>
      </c>
      <c r="T492" s="37">
        <v>55000</v>
      </c>
      <c r="U492" s="35">
        <v>166</v>
      </c>
      <c r="V492" s="37">
        <v>7200</v>
      </c>
      <c r="W492" s="34" t="s">
        <v>1610</v>
      </c>
      <c r="X492" s="35">
        <v>10061776</v>
      </c>
    </row>
    <row r="493" spans="1:24" ht="15.75" hidden="1" customHeight="1" x14ac:dyDescent="0.25">
      <c r="A493" s="34" t="s">
        <v>1220</v>
      </c>
      <c r="B493" s="34" t="s">
        <v>2000</v>
      </c>
      <c r="C493" s="34" t="s">
        <v>1222</v>
      </c>
      <c r="D493" s="35">
        <v>6350086</v>
      </c>
      <c r="E493" s="34" t="s">
        <v>1223</v>
      </c>
      <c r="F493" s="34" t="s">
        <v>100</v>
      </c>
      <c r="G493" s="34" t="s">
        <v>1224</v>
      </c>
      <c r="H493" s="36">
        <v>43797</v>
      </c>
      <c r="I493" s="36">
        <v>43827</v>
      </c>
      <c r="J493" s="36">
        <v>43801</v>
      </c>
      <c r="K493" s="36">
        <v>43809</v>
      </c>
      <c r="L493" s="34" t="s">
        <v>1220</v>
      </c>
      <c r="M493" s="34" t="s">
        <v>1225</v>
      </c>
      <c r="N493" s="34" t="s">
        <v>1877</v>
      </c>
      <c r="O493" s="34" t="s">
        <v>1878</v>
      </c>
      <c r="P493" s="34" t="s">
        <v>2077</v>
      </c>
      <c r="Q493" s="34" t="s">
        <v>107</v>
      </c>
      <c r="R493" s="38"/>
      <c r="S493" s="34" t="s">
        <v>2078</v>
      </c>
      <c r="T493" s="37">
        <v>55000</v>
      </c>
      <c r="U493" s="35">
        <v>166</v>
      </c>
      <c r="V493" s="37">
        <v>7200</v>
      </c>
      <c r="W493" s="34" t="s">
        <v>2079</v>
      </c>
      <c r="X493" s="35">
        <v>1769072</v>
      </c>
    </row>
    <row r="494" spans="1:24" ht="15.75" hidden="1" customHeight="1" x14ac:dyDescent="0.25">
      <c r="A494" s="34" t="s">
        <v>1220</v>
      </c>
      <c r="B494" s="34" t="s">
        <v>2000</v>
      </c>
      <c r="C494" s="34" t="s">
        <v>1222</v>
      </c>
      <c r="D494" s="35">
        <v>6350516</v>
      </c>
      <c r="E494" s="34" t="s">
        <v>1223</v>
      </c>
      <c r="F494" s="34" t="s">
        <v>100</v>
      </c>
      <c r="G494" s="34" t="s">
        <v>1224</v>
      </c>
      <c r="H494" s="36">
        <v>43798</v>
      </c>
      <c r="I494" s="36">
        <v>43828</v>
      </c>
      <c r="J494" s="36">
        <v>43803</v>
      </c>
      <c r="K494" s="36">
        <v>43809</v>
      </c>
      <c r="L494" s="34" t="s">
        <v>1220</v>
      </c>
      <c r="M494" s="34" t="s">
        <v>1225</v>
      </c>
      <c r="N494" s="34" t="s">
        <v>1877</v>
      </c>
      <c r="O494" s="34" t="s">
        <v>1878</v>
      </c>
      <c r="P494" s="34" t="s">
        <v>164</v>
      </c>
      <c r="Q494" s="34" t="s">
        <v>107</v>
      </c>
      <c r="R494" s="38"/>
      <c r="S494" s="34" t="s">
        <v>2080</v>
      </c>
      <c r="T494" s="37">
        <v>55000</v>
      </c>
      <c r="U494" s="35">
        <v>166</v>
      </c>
      <c r="V494" s="37">
        <v>7200</v>
      </c>
      <c r="W494" s="34" t="s">
        <v>1610</v>
      </c>
      <c r="X494" s="35">
        <v>10061776</v>
      </c>
    </row>
    <row r="495" spans="1:24" ht="15.75" hidden="1" customHeight="1" x14ac:dyDescent="0.25">
      <c r="A495" s="34" t="s">
        <v>1220</v>
      </c>
      <c r="B495" s="34" t="s">
        <v>2000</v>
      </c>
      <c r="C495" s="34" t="s">
        <v>1222</v>
      </c>
      <c r="D495" s="35">
        <v>6350598</v>
      </c>
      <c r="E495" s="34" t="s">
        <v>1223</v>
      </c>
      <c r="F495" s="34" t="s">
        <v>100</v>
      </c>
      <c r="G495" s="34" t="s">
        <v>1224</v>
      </c>
      <c r="H495" s="36">
        <v>43798</v>
      </c>
      <c r="I495" s="36">
        <v>43828</v>
      </c>
      <c r="J495" s="36">
        <v>43801</v>
      </c>
      <c r="K495" s="36">
        <v>43809</v>
      </c>
      <c r="L495" s="34" t="s">
        <v>1220</v>
      </c>
      <c r="M495" s="34" t="s">
        <v>1225</v>
      </c>
      <c r="N495" s="34" t="s">
        <v>1877</v>
      </c>
      <c r="O495" s="34" t="s">
        <v>1878</v>
      </c>
      <c r="P495" s="34" t="s">
        <v>2081</v>
      </c>
      <c r="Q495" s="34" t="s">
        <v>107</v>
      </c>
      <c r="R495" s="38"/>
      <c r="S495" s="34" t="s">
        <v>2080</v>
      </c>
      <c r="T495" s="37">
        <v>55000</v>
      </c>
      <c r="U495" s="35">
        <v>166</v>
      </c>
      <c r="V495" s="37">
        <v>7200</v>
      </c>
      <c r="W495" s="34" t="s">
        <v>2082</v>
      </c>
      <c r="X495" s="35">
        <v>1859589</v>
      </c>
    </row>
    <row r="496" spans="1:24" ht="15.75" hidden="1" customHeight="1" x14ac:dyDescent="0.25">
      <c r="A496" s="34" t="s">
        <v>1220</v>
      </c>
      <c r="B496" s="34" t="s">
        <v>2000</v>
      </c>
      <c r="C496" s="34" t="s">
        <v>1222</v>
      </c>
      <c r="D496" s="35">
        <v>6352611</v>
      </c>
      <c r="E496" s="34" t="s">
        <v>1223</v>
      </c>
      <c r="F496" s="34" t="s">
        <v>100</v>
      </c>
      <c r="G496" s="34" t="s">
        <v>1224</v>
      </c>
      <c r="H496" s="36">
        <v>43801</v>
      </c>
      <c r="I496" s="36">
        <v>43831</v>
      </c>
      <c r="J496" s="36">
        <v>43803</v>
      </c>
      <c r="K496" s="36">
        <v>43809</v>
      </c>
      <c r="L496" s="34" t="s">
        <v>1220</v>
      </c>
      <c r="M496" s="34" t="s">
        <v>1225</v>
      </c>
      <c r="N496" s="34" t="s">
        <v>1877</v>
      </c>
      <c r="O496" s="34" t="s">
        <v>1878</v>
      </c>
      <c r="P496" s="34" t="s">
        <v>1550</v>
      </c>
      <c r="Q496" s="34" t="s">
        <v>107</v>
      </c>
      <c r="R496" s="38"/>
      <c r="S496" s="34" t="s">
        <v>2083</v>
      </c>
      <c r="T496" s="37">
        <v>60000</v>
      </c>
      <c r="U496" s="35">
        <v>166</v>
      </c>
      <c r="V496" s="37">
        <v>10000</v>
      </c>
      <c r="W496" s="34" t="s">
        <v>1552</v>
      </c>
      <c r="X496" s="35">
        <v>10286252</v>
      </c>
    </row>
    <row r="497" spans="1:24" ht="15.75" hidden="1" customHeight="1" x14ac:dyDescent="0.25">
      <c r="A497" s="34" t="s">
        <v>1220</v>
      </c>
      <c r="B497" s="34" t="s">
        <v>2000</v>
      </c>
      <c r="C497" s="34" t="s">
        <v>1222</v>
      </c>
      <c r="D497" s="35">
        <v>6352653</v>
      </c>
      <c r="E497" s="34" t="s">
        <v>1223</v>
      </c>
      <c r="F497" s="34" t="s">
        <v>100</v>
      </c>
      <c r="G497" s="34" t="s">
        <v>1224</v>
      </c>
      <c r="H497" s="36">
        <v>43801</v>
      </c>
      <c r="I497" s="36">
        <v>43831</v>
      </c>
      <c r="J497" s="36">
        <v>43803</v>
      </c>
      <c r="K497" s="36">
        <v>43809</v>
      </c>
      <c r="L497" s="34" t="s">
        <v>1220</v>
      </c>
      <c r="M497" s="34" t="s">
        <v>1225</v>
      </c>
      <c r="N497" s="34" t="s">
        <v>1877</v>
      </c>
      <c r="O497" s="34" t="s">
        <v>1878</v>
      </c>
      <c r="P497" s="34" t="s">
        <v>2062</v>
      </c>
      <c r="Q497" s="34" t="s">
        <v>107</v>
      </c>
      <c r="R497" s="38"/>
      <c r="S497" s="34" t="s">
        <v>2083</v>
      </c>
      <c r="T497" s="37">
        <v>55000</v>
      </c>
      <c r="U497" s="35">
        <v>166</v>
      </c>
      <c r="V497" s="37">
        <v>7200</v>
      </c>
      <c r="W497" s="34" t="s">
        <v>1577</v>
      </c>
      <c r="X497" s="35">
        <v>1016057</v>
      </c>
    </row>
    <row r="498" spans="1:24" ht="15.75" hidden="1" customHeight="1" x14ac:dyDescent="0.25">
      <c r="A498" s="34" t="s">
        <v>1220</v>
      </c>
      <c r="B498" s="34" t="s">
        <v>2000</v>
      </c>
      <c r="C498" s="34" t="s">
        <v>1222</v>
      </c>
      <c r="D498" s="35">
        <v>6353343</v>
      </c>
      <c r="E498" s="34" t="s">
        <v>1223</v>
      </c>
      <c r="F498" s="34" t="s">
        <v>100</v>
      </c>
      <c r="G498" s="34" t="s">
        <v>1224</v>
      </c>
      <c r="H498" s="36">
        <v>43802</v>
      </c>
      <c r="I498" s="36">
        <v>43832</v>
      </c>
      <c r="J498" s="36">
        <v>43803</v>
      </c>
      <c r="K498" s="36">
        <v>43809</v>
      </c>
      <c r="L498" s="34" t="s">
        <v>1220</v>
      </c>
      <c r="M498" s="34" t="s">
        <v>1225</v>
      </c>
      <c r="N498" s="34" t="s">
        <v>1877</v>
      </c>
      <c r="O498" s="34" t="s">
        <v>1878</v>
      </c>
      <c r="P498" s="34" t="s">
        <v>2084</v>
      </c>
      <c r="Q498" s="34" t="s">
        <v>107</v>
      </c>
      <c r="R498" s="38"/>
      <c r="S498" s="34" t="s">
        <v>2085</v>
      </c>
      <c r="T498" s="37">
        <v>55000</v>
      </c>
      <c r="U498" s="35">
        <v>166</v>
      </c>
      <c r="V498" s="37">
        <v>7200</v>
      </c>
      <c r="W498" s="34" t="s">
        <v>1546</v>
      </c>
      <c r="X498" s="35">
        <v>10281457</v>
      </c>
    </row>
    <row r="499" spans="1:24" ht="15.75" hidden="1" customHeight="1" x14ac:dyDescent="0.25">
      <c r="A499" s="34" t="s">
        <v>1220</v>
      </c>
      <c r="B499" s="34" t="s">
        <v>2000</v>
      </c>
      <c r="C499" s="34" t="s">
        <v>1222</v>
      </c>
      <c r="D499" s="35">
        <v>6353481</v>
      </c>
      <c r="E499" s="34" t="s">
        <v>1223</v>
      </c>
      <c r="F499" s="34" t="s">
        <v>100</v>
      </c>
      <c r="G499" s="34" t="s">
        <v>1224</v>
      </c>
      <c r="H499" s="36">
        <v>43802</v>
      </c>
      <c r="I499" s="36">
        <v>43832</v>
      </c>
      <c r="J499" s="36">
        <v>43803</v>
      </c>
      <c r="K499" s="36">
        <v>43809</v>
      </c>
      <c r="L499" s="34" t="s">
        <v>1220</v>
      </c>
      <c r="M499" s="34" t="s">
        <v>1225</v>
      </c>
      <c r="N499" s="34" t="s">
        <v>1877</v>
      </c>
      <c r="O499" s="34" t="s">
        <v>1878</v>
      </c>
      <c r="P499" s="34" t="s">
        <v>2086</v>
      </c>
      <c r="Q499" s="34" t="s">
        <v>107</v>
      </c>
      <c r="R499" s="38"/>
      <c r="S499" s="34" t="s">
        <v>2085</v>
      </c>
      <c r="T499" s="37">
        <v>55000</v>
      </c>
      <c r="U499" s="35">
        <v>166</v>
      </c>
      <c r="V499" s="37">
        <v>7200</v>
      </c>
      <c r="W499" s="34" t="s">
        <v>2087</v>
      </c>
      <c r="X499" s="35">
        <v>10063948</v>
      </c>
    </row>
    <row r="500" spans="1:24" ht="15.75" hidden="1" customHeight="1" x14ac:dyDescent="0.25">
      <c r="A500" s="34" t="s">
        <v>1220</v>
      </c>
      <c r="B500" s="34" t="s">
        <v>2000</v>
      </c>
      <c r="C500" s="34" t="s">
        <v>1222</v>
      </c>
      <c r="D500" s="35">
        <v>6353630</v>
      </c>
      <c r="E500" s="34" t="s">
        <v>1223</v>
      </c>
      <c r="F500" s="34" t="s">
        <v>100</v>
      </c>
      <c r="G500" s="34" t="s">
        <v>1224</v>
      </c>
      <c r="H500" s="36">
        <v>43802</v>
      </c>
      <c r="I500" s="36">
        <v>43832</v>
      </c>
      <c r="J500" s="36">
        <v>43803</v>
      </c>
      <c r="K500" s="36">
        <v>43809</v>
      </c>
      <c r="L500" s="34" t="s">
        <v>1220</v>
      </c>
      <c r="M500" s="34" t="s">
        <v>1225</v>
      </c>
      <c r="N500" s="34" t="s">
        <v>1877</v>
      </c>
      <c r="O500" s="34" t="s">
        <v>1878</v>
      </c>
      <c r="P500" s="34" t="s">
        <v>1639</v>
      </c>
      <c r="Q500" s="34" t="s">
        <v>107</v>
      </c>
      <c r="R500" s="38"/>
      <c r="S500" s="34" t="s">
        <v>2085</v>
      </c>
      <c r="T500" s="37">
        <v>55000</v>
      </c>
      <c r="U500" s="35">
        <v>166</v>
      </c>
      <c r="V500" s="37">
        <v>7200</v>
      </c>
      <c r="W500" s="34" t="s">
        <v>1640</v>
      </c>
      <c r="X500" s="35">
        <v>10315003</v>
      </c>
    </row>
    <row r="501" spans="1:24" ht="15.75" hidden="1" customHeight="1" x14ac:dyDescent="0.25">
      <c r="A501" s="34" t="s">
        <v>1220</v>
      </c>
      <c r="B501" s="34" t="s">
        <v>2000</v>
      </c>
      <c r="C501" s="34" t="s">
        <v>1222</v>
      </c>
      <c r="D501" s="35">
        <v>6353959</v>
      </c>
      <c r="E501" s="34" t="s">
        <v>1223</v>
      </c>
      <c r="F501" s="34" t="s">
        <v>100</v>
      </c>
      <c r="G501" s="34" t="s">
        <v>1224</v>
      </c>
      <c r="H501" s="36">
        <v>43802</v>
      </c>
      <c r="I501" s="36">
        <v>43832</v>
      </c>
      <c r="J501" s="36">
        <v>43803</v>
      </c>
      <c r="K501" s="36">
        <v>43809</v>
      </c>
      <c r="L501" s="34" t="s">
        <v>1220</v>
      </c>
      <c r="M501" s="34" t="s">
        <v>1225</v>
      </c>
      <c r="N501" s="34" t="s">
        <v>1877</v>
      </c>
      <c r="O501" s="34" t="s">
        <v>1878</v>
      </c>
      <c r="P501" s="34" t="s">
        <v>2088</v>
      </c>
      <c r="Q501" s="34" t="s">
        <v>107</v>
      </c>
      <c r="R501" s="38"/>
      <c r="S501" s="34" t="s">
        <v>2085</v>
      </c>
      <c r="T501" s="37">
        <v>60000</v>
      </c>
      <c r="U501" s="35">
        <v>166</v>
      </c>
      <c r="V501" s="37">
        <v>10000</v>
      </c>
      <c r="W501" s="34" t="s">
        <v>1621</v>
      </c>
      <c r="X501" s="35">
        <v>10307366</v>
      </c>
    </row>
    <row r="502" spans="1:24" ht="15.75" hidden="1" customHeight="1" x14ac:dyDescent="0.25">
      <c r="A502" s="34" t="s">
        <v>1220</v>
      </c>
      <c r="B502" s="34" t="s">
        <v>2000</v>
      </c>
      <c r="C502" s="34" t="s">
        <v>1222</v>
      </c>
      <c r="D502" s="35">
        <v>6354002</v>
      </c>
      <c r="E502" s="34" t="s">
        <v>1223</v>
      </c>
      <c r="F502" s="34" t="s">
        <v>100</v>
      </c>
      <c r="G502" s="34" t="s">
        <v>1224</v>
      </c>
      <c r="H502" s="36">
        <v>43802</v>
      </c>
      <c r="I502" s="36">
        <v>43832</v>
      </c>
      <c r="J502" s="36">
        <v>43803</v>
      </c>
      <c r="K502" s="36">
        <v>43809</v>
      </c>
      <c r="L502" s="34" t="s">
        <v>1220</v>
      </c>
      <c r="M502" s="34" t="s">
        <v>1225</v>
      </c>
      <c r="N502" s="34" t="s">
        <v>1877</v>
      </c>
      <c r="O502" s="34" t="s">
        <v>1878</v>
      </c>
      <c r="P502" s="34" t="s">
        <v>2089</v>
      </c>
      <c r="Q502" s="34" t="s">
        <v>107</v>
      </c>
      <c r="R502" s="38"/>
      <c r="S502" s="34" t="s">
        <v>2085</v>
      </c>
      <c r="T502" s="37">
        <v>55000</v>
      </c>
      <c r="U502" s="35">
        <v>166</v>
      </c>
      <c r="V502" s="37">
        <v>7200</v>
      </c>
      <c r="W502" s="34" t="s">
        <v>2090</v>
      </c>
      <c r="X502" s="35">
        <v>10312405</v>
      </c>
    </row>
    <row r="503" spans="1:24" ht="15.75" hidden="1" customHeight="1" x14ac:dyDescent="0.25">
      <c r="A503" s="34" t="s">
        <v>1220</v>
      </c>
      <c r="B503" s="34" t="s">
        <v>2000</v>
      </c>
      <c r="C503" s="34" t="s">
        <v>1222</v>
      </c>
      <c r="D503" s="35">
        <v>6366981</v>
      </c>
      <c r="E503" s="34" t="s">
        <v>1223</v>
      </c>
      <c r="F503" s="34" t="s">
        <v>100</v>
      </c>
      <c r="G503" s="34" t="s">
        <v>1224</v>
      </c>
      <c r="H503" s="36">
        <v>43815</v>
      </c>
      <c r="I503" s="36">
        <v>43845</v>
      </c>
      <c r="J503" s="36">
        <v>43910</v>
      </c>
      <c r="K503" s="36">
        <v>43935</v>
      </c>
      <c r="L503" s="34" t="s">
        <v>1220</v>
      </c>
      <c r="M503" s="34" t="s">
        <v>1225</v>
      </c>
      <c r="N503" s="34" t="s">
        <v>1869</v>
      </c>
      <c r="O503" s="34" t="s">
        <v>1870</v>
      </c>
      <c r="P503" s="34" t="s">
        <v>2091</v>
      </c>
      <c r="Q503" s="34" t="s">
        <v>114</v>
      </c>
      <c r="R503" s="38"/>
      <c r="S503" s="34" t="s">
        <v>2092</v>
      </c>
      <c r="T503" s="37">
        <v>50312</v>
      </c>
      <c r="U503" s="35">
        <v>40</v>
      </c>
      <c r="V503" s="37">
        <v>50312</v>
      </c>
      <c r="W503" s="34" t="s">
        <v>2093</v>
      </c>
      <c r="X503" s="35">
        <v>10316893</v>
      </c>
    </row>
    <row r="504" spans="1:24" ht="15.75" hidden="1" customHeight="1" x14ac:dyDescent="0.25">
      <c r="A504" s="34" t="s">
        <v>1220</v>
      </c>
      <c r="B504" s="34" t="s">
        <v>2000</v>
      </c>
      <c r="C504" s="34" t="s">
        <v>1222</v>
      </c>
      <c r="D504" s="35">
        <v>6367514</v>
      </c>
      <c r="E504" s="34" t="s">
        <v>1243</v>
      </c>
      <c r="F504" s="34" t="s">
        <v>477</v>
      </c>
      <c r="G504" s="34" t="s">
        <v>1224</v>
      </c>
      <c r="H504" s="36">
        <v>43816</v>
      </c>
      <c r="I504" s="36">
        <v>43846</v>
      </c>
      <c r="J504" s="36">
        <v>43910</v>
      </c>
      <c r="K504" s="36">
        <v>43935</v>
      </c>
      <c r="L504" s="34" t="s">
        <v>1244</v>
      </c>
      <c r="M504" s="34" t="s">
        <v>1245</v>
      </c>
      <c r="N504" s="34" t="s">
        <v>1877</v>
      </c>
      <c r="O504" s="34" t="s">
        <v>1878</v>
      </c>
      <c r="P504" s="34" t="s">
        <v>1904</v>
      </c>
      <c r="Q504" s="34" t="s">
        <v>114</v>
      </c>
      <c r="R504" s="38"/>
      <c r="S504" s="34" t="s">
        <v>2094</v>
      </c>
      <c r="T504" s="37">
        <v>55000</v>
      </c>
      <c r="U504" s="35">
        <v>40</v>
      </c>
      <c r="V504" s="37">
        <v>55000</v>
      </c>
      <c r="W504" s="34" t="s">
        <v>1787</v>
      </c>
      <c r="X504" s="35">
        <v>10168544</v>
      </c>
    </row>
    <row r="505" spans="1:24" ht="15.75" hidden="1" customHeight="1" x14ac:dyDescent="0.25">
      <c r="A505" s="34" t="s">
        <v>1220</v>
      </c>
      <c r="B505" s="34" t="s">
        <v>2000</v>
      </c>
      <c r="C505" s="34" t="s">
        <v>1222</v>
      </c>
      <c r="D505" s="35">
        <v>6367667</v>
      </c>
      <c r="E505" s="34" t="s">
        <v>1223</v>
      </c>
      <c r="F505" s="34" t="s">
        <v>100</v>
      </c>
      <c r="G505" s="34" t="s">
        <v>1224</v>
      </c>
      <c r="H505" s="36">
        <v>43816</v>
      </c>
      <c r="I505" s="36">
        <v>43846</v>
      </c>
      <c r="J505" s="36">
        <v>43818</v>
      </c>
      <c r="K505" s="36">
        <v>43832</v>
      </c>
      <c r="L505" s="34" t="s">
        <v>1220</v>
      </c>
      <c r="M505" s="34" t="s">
        <v>1225</v>
      </c>
      <c r="N505" s="34" t="s">
        <v>1877</v>
      </c>
      <c r="O505" s="34" t="s">
        <v>1878</v>
      </c>
      <c r="P505" s="34" t="s">
        <v>164</v>
      </c>
      <c r="Q505" s="34" t="s">
        <v>107</v>
      </c>
      <c r="R505" s="38"/>
      <c r="S505" s="34" t="s">
        <v>2094</v>
      </c>
      <c r="T505" s="37">
        <v>55000</v>
      </c>
      <c r="U505" s="35">
        <v>143</v>
      </c>
      <c r="V505" s="37">
        <v>7300</v>
      </c>
      <c r="W505" s="34" t="s">
        <v>1610</v>
      </c>
      <c r="X505" s="35">
        <v>10061776</v>
      </c>
    </row>
    <row r="506" spans="1:24" ht="15.75" hidden="1" customHeight="1" x14ac:dyDescent="0.25">
      <c r="A506" s="34" t="s">
        <v>1220</v>
      </c>
      <c r="B506" s="34" t="s">
        <v>2000</v>
      </c>
      <c r="C506" s="34" t="s">
        <v>1222</v>
      </c>
      <c r="D506" s="35">
        <v>6367768</v>
      </c>
      <c r="E506" s="34" t="s">
        <v>1223</v>
      </c>
      <c r="F506" s="34" t="s">
        <v>100</v>
      </c>
      <c r="G506" s="34" t="s">
        <v>1224</v>
      </c>
      <c r="H506" s="36">
        <v>43816</v>
      </c>
      <c r="I506" s="36">
        <v>43846</v>
      </c>
      <c r="J506" s="36">
        <v>43818</v>
      </c>
      <c r="K506" s="36">
        <v>43832</v>
      </c>
      <c r="L506" s="34" t="s">
        <v>1220</v>
      </c>
      <c r="M506" s="34" t="s">
        <v>1225</v>
      </c>
      <c r="N506" s="34" t="s">
        <v>1877</v>
      </c>
      <c r="O506" s="34" t="s">
        <v>1878</v>
      </c>
      <c r="P506" s="34" t="s">
        <v>2095</v>
      </c>
      <c r="Q506" s="34" t="s">
        <v>107</v>
      </c>
      <c r="R506" s="38"/>
      <c r="S506" s="34" t="s">
        <v>2096</v>
      </c>
      <c r="T506" s="37">
        <v>55000</v>
      </c>
      <c r="U506" s="35">
        <v>143</v>
      </c>
      <c r="V506" s="37">
        <v>7300</v>
      </c>
      <c r="W506" s="34" t="s">
        <v>2097</v>
      </c>
      <c r="X506" s="35">
        <v>10310318</v>
      </c>
    </row>
    <row r="507" spans="1:24" ht="15.75" hidden="1" customHeight="1" x14ac:dyDescent="0.25">
      <c r="A507" s="34" t="s">
        <v>1220</v>
      </c>
      <c r="B507" s="34" t="s">
        <v>2000</v>
      </c>
      <c r="C507" s="34" t="s">
        <v>1222</v>
      </c>
      <c r="D507" s="35">
        <v>6367817</v>
      </c>
      <c r="E507" s="34" t="s">
        <v>1223</v>
      </c>
      <c r="F507" s="34" t="s">
        <v>100</v>
      </c>
      <c r="G507" s="34" t="s">
        <v>1224</v>
      </c>
      <c r="H507" s="36">
        <v>43816</v>
      </c>
      <c r="I507" s="36">
        <v>43846</v>
      </c>
      <c r="J507" s="36">
        <v>43818</v>
      </c>
      <c r="K507" s="36">
        <v>43832</v>
      </c>
      <c r="L507" s="34" t="s">
        <v>1220</v>
      </c>
      <c r="M507" s="34" t="s">
        <v>1225</v>
      </c>
      <c r="N507" s="34" t="s">
        <v>1877</v>
      </c>
      <c r="O507" s="34" t="s">
        <v>1878</v>
      </c>
      <c r="P507" s="34" t="s">
        <v>2098</v>
      </c>
      <c r="Q507" s="34" t="s">
        <v>107</v>
      </c>
      <c r="R507" s="38"/>
      <c r="S507" s="34" t="s">
        <v>2096</v>
      </c>
      <c r="T507" s="37">
        <v>55000</v>
      </c>
      <c r="U507" s="35">
        <v>143</v>
      </c>
      <c r="V507" s="37">
        <v>7300</v>
      </c>
      <c r="W507" s="34" t="s">
        <v>2099</v>
      </c>
      <c r="X507" s="35">
        <v>10313245</v>
      </c>
    </row>
    <row r="508" spans="1:24" ht="15.75" hidden="1" customHeight="1" x14ac:dyDescent="0.25">
      <c r="A508" s="34" t="s">
        <v>1220</v>
      </c>
      <c r="B508" s="34" t="s">
        <v>2000</v>
      </c>
      <c r="C508" s="34" t="s">
        <v>1222</v>
      </c>
      <c r="D508" s="35">
        <v>6368106</v>
      </c>
      <c r="E508" s="34" t="s">
        <v>1223</v>
      </c>
      <c r="F508" s="34" t="s">
        <v>100</v>
      </c>
      <c r="G508" s="34" t="s">
        <v>1224</v>
      </c>
      <c r="H508" s="36">
        <v>43816</v>
      </c>
      <c r="I508" s="36">
        <v>43846</v>
      </c>
      <c r="J508" s="36">
        <v>43818</v>
      </c>
      <c r="K508" s="36">
        <v>43832</v>
      </c>
      <c r="L508" s="34" t="s">
        <v>1220</v>
      </c>
      <c r="M508" s="34" t="s">
        <v>1225</v>
      </c>
      <c r="N508" s="34" t="s">
        <v>1877</v>
      </c>
      <c r="O508" s="34" t="s">
        <v>1878</v>
      </c>
      <c r="P508" s="34" t="s">
        <v>1906</v>
      </c>
      <c r="Q508" s="34" t="s">
        <v>107</v>
      </c>
      <c r="R508" s="38"/>
      <c r="S508" s="34" t="s">
        <v>2100</v>
      </c>
      <c r="T508" s="37">
        <v>55000</v>
      </c>
      <c r="U508" s="35">
        <v>143</v>
      </c>
      <c r="V508" s="37">
        <v>7300</v>
      </c>
      <c r="W508" s="34" t="s">
        <v>1864</v>
      </c>
      <c r="X508" s="35">
        <v>10178256</v>
      </c>
    </row>
    <row r="509" spans="1:24" ht="15.75" hidden="1" customHeight="1" x14ac:dyDescent="0.25">
      <c r="A509" s="34" t="s">
        <v>1220</v>
      </c>
      <c r="B509" s="34" t="s">
        <v>2000</v>
      </c>
      <c r="C509" s="34" t="s">
        <v>1222</v>
      </c>
      <c r="D509" s="35">
        <v>6369137</v>
      </c>
      <c r="E509" s="34" t="s">
        <v>1223</v>
      </c>
      <c r="F509" s="34" t="s">
        <v>100</v>
      </c>
      <c r="G509" s="34" t="s">
        <v>1224</v>
      </c>
      <c r="H509" s="36">
        <v>43817</v>
      </c>
      <c r="I509" s="36">
        <v>43847</v>
      </c>
      <c r="J509" s="36">
        <v>43818</v>
      </c>
      <c r="K509" s="36">
        <v>43832</v>
      </c>
      <c r="L509" s="34" t="s">
        <v>1220</v>
      </c>
      <c r="M509" s="34" t="s">
        <v>1225</v>
      </c>
      <c r="N509" s="34" t="s">
        <v>1877</v>
      </c>
      <c r="O509" s="34" t="s">
        <v>1878</v>
      </c>
      <c r="P509" s="34" t="s">
        <v>2101</v>
      </c>
      <c r="Q509" s="34" t="s">
        <v>107</v>
      </c>
      <c r="R509" s="38"/>
      <c r="S509" s="34" t="s">
        <v>2102</v>
      </c>
      <c r="T509" s="37">
        <v>55000</v>
      </c>
      <c r="U509" s="35">
        <v>143</v>
      </c>
      <c r="V509" s="37">
        <v>7300</v>
      </c>
      <c r="W509" s="34" t="s">
        <v>2103</v>
      </c>
      <c r="X509" s="35">
        <v>10314735</v>
      </c>
    </row>
    <row r="510" spans="1:24" ht="15.75" hidden="1" customHeight="1" x14ac:dyDescent="0.25">
      <c r="A510" s="34" t="s">
        <v>1220</v>
      </c>
      <c r="B510" s="34" t="s">
        <v>2000</v>
      </c>
      <c r="C510" s="34" t="s">
        <v>1222</v>
      </c>
      <c r="D510" s="35">
        <v>6369676</v>
      </c>
      <c r="E510" s="34" t="s">
        <v>1223</v>
      </c>
      <c r="F510" s="34" t="s">
        <v>100</v>
      </c>
      <c r="G510" s="34" t="s">
        <v>1224</v>
      </c>
      <c r="H510" s="36">
        <v>43818</v>
      </c>
      <c r="I510" s="36">
        <v>43848</v>
      </c>
      <c r="J510" s="36">
        <v>43910</v>
      </c>
      <c r="K510" s="36">
        <v>43935</v>
      </c>
      <c r="L510" s="34" t="s">
        <v>1220</v>
      </c>
      <c r="M510" s="34" t="s">
        <v>1225</v>
      </c>
      <c r="N510" s="34" t="s">
        <v>1877</v>
      </c>
      <c r="O510" s="34" t="s">
        <v>1878</v>
      </c>
      <c r="P510" s="34" t="s">
        <v>167</v>
      </c>
      <c r="Q510" s="34" t="s">
        <v>1360</v>
      </c>
      <c r="R510" s="38"/>
      <c r="S510" s="34" t="s">
        <v>2102</v>
      </c>
      <c r="T510" s="37">
        <v>55000</v>
      </c>
      <c r="U510" s="35">
        <v>40</v>
      </c>
      <c r="V510" s="37">
        <v>55000</v>
      </c>
      <c r="W510" s="34" t="s">
        <v>2104</v>
      </c>
      <c r="X510" s="35">
        <v>1016215</v>
      </c>
    </row>
    <row r="511" spans="1:24" ht="15.75" hidden="1" customHeight="1" x14ac:dyDescent="0.25">
      <c r="A511" s="34" t="s">
        <v>1220</v>
      </c>
      <c r="B511" s="34" t="s">
        <v>2000</v>
      </c>
      <c r="C511" s="34" t="s">
        <v>1222</v>
      </c>
      <c r="D511" s="35">
        <v>6369831</v>
      </c>
      <c r="E511" s="34" t="s">
        <v>1223</v>
      </c>
      <c r="F511" s="34" t="s">
        <v>100</v>
      </c>
      <c r="G511" s="34" t="s">
        <v>1224</v>
      </c>
      <c r="H511" s="36">
        <v>43818</v>
      </c>
      <c r="I511" s="36">
        <v>43848</v>
      </c>
      <c r="J511" s="36">
        <v>43910</v>
      </c>
      <c r="K511" s="36">
        <v>43935</v>
      </c>
      <c r="L511" s="34" t="s">
        <v>1220</v>
      </c>
      <c r="M511" s="34" t="s">
        <v>1225</v>
      </c>
      <c r="N511" s="34" t="s">
        <v>1877</v>
      </c>
      <c r="O511" s="34" t="s">
        <v>1878</v>
      </c>
      <c r="P511" s="34" t="s">
        <v>2105</v>
      </c>
      <c r="Q511" s="34" t="s">
        <v>1360</v>
      </c>
      <c r="R511" s="38"/>
      <c r="S511" s="34" t="s">
        <v>2102</v>
      </c>
      <c r="T511" s="37">
        <v>55000</v>
      </c>
      <c r="U511" s="35">
        <v>40</v>
      </c>
      <c r="V511" s="37">
        <v>55000</v>
      </c>
      <c r="W511" s="34" t="s">
        <v>2106</v>
      </c>
      <c r="X511" s="35">
        <v>10321306</v>
      </c>
    </row>
    <row r="512" spans="1:24" ht="15.75" hidden="1" customHeight="1" x14ac:dyDescent="0.25">
      <c r="A512" s="34" t="s">
        <v>1220</v>
      </c>
      <c r="B512" s="34" t="s">
        <v>2000</v>
      </c>
      <c r="C512" s="34" t="s">
        <v>1222</v>
      </c>
      <c r="D512" s="35">
        <v>6370063</v>
      </c>
      <c r="E512" s="34" t="s">
        <v>1223</v>
      </c>
      <c r="F512" s="34" t="s">
        <v>100</v>
      </c>
      <c r="G512" s="34" t="s">
        <v>1224</v>
      </c>
      <c r="H512" s="36">
        <v>43818</v>
      </c>
      <c r="I512" s="36">
        <v>43848</v>
      </c>
      <c r="J512" s="36">
        <v>43910</v>
      </c>
      <c r="K512" s="36">
        <v>43935</v>
      </c>
      <c r="L512" s="34" t="s">
        <v>1220</v>
      </c>
      <c r="M512" s="34" t="s">
        <v>1225</v>
      </c>
      <c r="N512" s="34" t="s">
        <v>1877</v>
      </c>
      <c r="O512" s="34" t="s">
        <v>1878</v>
      </c>
      <c r="P512" s="34" t="s">
        <v>2107</v>
      </c>
      <c r="Q512" s="34" t="s">
        <v>1360</v>
      </c>
      <c r="R512" s="38"/>
      <c r="S512" s="34" t="s">
        <v>2108</v>
      </c>
      <c r="T512" s="37">
        <v>55000</v>
      </c>
      <c r="U512" s="35">
        <v>40</v>
      </c>
      <c r="V512" s="37">
        <v>55000</v>
      </c>
      <c r="W512" s="34" t="s">
        <v>2109</v>
      </c>
      <c r="X512" s="35">
        <v>10222384</v>
      </c>
    </row>
    <row r="513" spans="1:24" ht="15.75" hidden="1" customHeight="1" x14ac:dyDescent="0.25">
      <c r="A513" s="34" t="s">
        <v>1220</v>
      </c>
      <c r="B513" s="34" t="s">
        <v>2000</v>
      </c>
      <c r="C513" s="34" t="s">
        <v>1222</v>
      </c>
      <c r="D513" s="35">
        <v>6370429</v>
      </c>
      <c r="E513" s="34" t="s">
        <v>1223</v>
      </c>
      <c r="F513" s="34" t="s">
        <v>100</v>
      </c>
      <c r="G513" s="34" t="s">
        <v>1224</v>
      </c>
      <c r="H513" s="36">
        <v>43818</v>
      </c>
      <c r="I513" s="36">
        <v>43848</v>
      </c>
      <c r="J513" s="36">
        <v>43910</v>
      </c>
      <c r="K513" s="36">
        <v>43935</v>
      </c>
      <c r="L513" s="34" t="s">
        <v>1220</v>
      </c>
      <c r="M513" s="34" t="s">
        <v>1225</v>
      </c>
      <c r="N513" s="34" t="s">
        <v>1877</v>
      </c>
      <c r="O513" s="34" t="s">
        <v>1878</v>
      </c>
      <c r="P513" s="34" t="s">
        <v>1907</v>
      </c>
      <c r="Q513" s="34" t="s">
        <v>1360</v>
      </c>
      <c r="R513" s="38"/>
      <c r="S513" s="34" t="s">
        <v>2110</v>
      </c>
      <c r="T513" s="37">
        <v>55000</v>
      </c>
      <c r="U513" s="35">
        <v>40</v>
      </c>
      <c r="V513" s="37">
        <v>55000</v>
      </c>
      <c r="W513" s="34" t="s">
        <v>1908</v>
      </c>
      <c r="X513" s="35">
        <v>10122450</v>
      </c>
    </row>
    <row r="514" spans="1:24" ht="15.75" hidden="1" customHeight="1" x14ac:dyDescent="0.25">
      <c r="A514" s="34" t="s">
        <v>1220</v>
      </c>
      <c r="B514" s="34" t="s">
        <v>2000</v>
      </c>
      <c r="C514" s="34" t="s">
        <v>1222</v>
      </c>
      <c r="D514" s="35">
        <v>6371580</v>
      </c>
      <c r="E514" s="34" t="s">
        <v>1223</v>
      </c>
      <c r="F514" s="34" t="s">
        <v>100</v>
      </c>
      <c r="G514" s="34" t="s">
        <v>1224</v>
      </c>
      <c r="H514" s="36">
        <v>43819</v>
      </c>
      <c r="I514" s="36">
        <v>43849</v>
      </c>
      <c r="J514" s="36">
        <v>43910</v>
      </c>
      <c r="K514" s="36">
        <v>43935</v>
      </c>
      <c r="L514" s="34" t="s">
        <v>1220</v>
      </c>
      <c r="M514" s="34" t="s">
        <v>1225</v>
      </c>
      <c r="N514" s="34" t="s">
        <v>1877</v>
      </c>
      <c r="O514" s="34" t="s">
        <v>1878</v>
      </c>
      <c r="P514" s="34" t="s">
        <v>1932</v>
      </c>
      <c r="Q514" s="34" t="s">
        <v>1360</v>
      </c>
      <c r="R514" s="38"/>
      <c r="S514" s="34" t="s">
        <v>2111</v>
      </c>
      <c r="T514" s="37">
        <v>55000</v>
      </c>
      <c r="U514" s="35">
        <v>40</v>
      </c>
      <c r="V514" s="37">
        <v>55000</v>
      </c>
      <c r="W514" s="34" t="s">
        <v>1365</v>
      </c>
      <c r="X514" s="35">
        <v>710921</v>
      </c>
    </row>
    <row r="515" spans="1:24" ht="15.75" hidden="1" customHeight="1" x14ac:dyDescent="0.25">
      <c r="A515" s="34" t="s">
        <v>1220</v>
      </c>
      <c r="B515" s="34" t="s">
        <v>2000</v>
      </c>
      <c r="C515" s="34" t="s">
        <v>1222</v>
      </c>
      <c r="D515" s="35">
        <v>6371983</v>
      </c>
      <c r="E515" s="34" t="s">
        <v>1243</v>
      </c>
      <c r="F515" s="34" t="s">
        <v>477</v>
      </c>
      <c r="G515" s="34" t="s">
        <v>1224</v>
      </c>
      <c r="H515" s="36">
        <v>43820</v>
      </c>
      <c r="I515" s="36">
        <v>43850</v>
      </c>
      <c r="J515" s="36">
        <v>43910</v>
      </c>
      <c r="K515" s="36">
        <v>43935</v>
      </c>
      <c r="L515" s="34" t="s">
        <v>1244</v>
      </c>
      <c r="M515" s="34" t="s">
        <v>1245</v>
      </c>
      <c r="N515" s="34" t="s">
        <v>1877</v>
      </c>
      <c r="O515" s="34" t="s">
        <v>1878</v>
      </c>
      <c r="P515" s="34" t="s">
        <v>1898</v>
      </c>
      <c r="Q515" s="34" t="s">
        <v>114</v>
      </c>
      <c r="R515" s="38"/>
      <c r="S515" s="34" t="s">
        <v>2112</v>
      </c>
      <c r="T515" s="37">
        <v>51800</v>
      </c>
      <c r="U515" s="35">
        <v>40</v>
      </c>
      <c r="V515" s="37">
        <v>51800</v>
      </c>
      <c r="W515" s="34" t="s">
        <v>1900</v>
      </c>
      <c r="X515" s="35">
        <v>10317068</v>
      </c>
    </row>
    <row r="516" spans="1:24" ht="15.75" hidden="1" customHeight="1" x14ac:dyDescent="0.25">
      <c r="A516" s="34" t="s">
        <v>1220</v>
      </c>
      <c r="B516" s="34" t="s">
        <v>2000</v>
      </c>
      <c r="C516" s="34" t="s">
        <v>1222</v>
      </c>
      <c r="D516" s="35">
        <v>6373501</v>
      </c>
      <c r="E516" s="34" t="s">
        <v>1223</v>
      </c>
      <c r="F516" s="34" t="s">
        <v>100</v>
      </c>
      <c r="G516" s="34" t="s">
        <v>1224</v>
      </c>
      <c r="H516" s="36">
        <v>43823</v>
      </c>
      <c r="I516" s="36">
        <v>43853</v>
      </c>
      <c r="J516" s="36">
        <v>43910</v>
      </c>
      <c r="K516" s="36">
        <v>43935</v>
      </c>
      <c r="L516" s="34" t="s">
        <v>1220</v>
      </c>
      <c r="M516" s="34" t="s">
        <v>1225</v>
      </c>
      <c r="N516" s="34" t="s">
        <v>1877</v>
      </c>
      <c r="O516" s="34" t="s">
        <v>1878</v>
      </c>
      <c r="P516" s="34" t="s">
        <v>1940</v>
      </c>
      <c r="Q516" s="34" t="s">
        <v>1360</v>
      </c>
      <c r="R516" s="38"/>
      <c r="S516" s="34" t="s">
        <v>2073</v>
      </c>
      <c r="T516" s="37">
        <v>55000</v>
      </c>
      <c r="U516" s="35">
        <v>40</v>
      </c>
      <c r="V516" s="37">
        <v>55000</v>
      </c>
      <c r="W516" s="34" t="s">
        <v>1941</v>
      </c>
      <c r="X516" s="35">
        <v>10118589</v>
      </c>
    </row>
    <row r="517" spans="1:24" ht="15.75" hidden="1" customHeight="1" x14ac:dyDescent="0.25">
      <c r="A517" s="34" t="s">
        <v>1220</v>
      </c>
      <c r="B517" s="34" t="s">
        <v>2000</v>
      </c>
      <c r="C517" s="34" t="s">
        <v>1222</v>
      </c>
      <c r="D517" s="35">
        <v>6374908</v>
      </c>
      <c r="E517" s="34" t="s">
        <v>1223</v>
      </c>
      <c r="F517" s="34" t="s">
        <v>100</v>
      </c>
      <c r="G517" s="34" t="s">
        <v>1224</v>
      </c>
      <c r="H517" s="36">
        <v>43825</v>
      </c>
      <c r="I517" s="36">
        <v>43855</v>
      </c>
      <c r="J517" s="36">
        <v>43910</v>
      </c>
      <c r="K517" s="36">
        <v>43935</v>
      </c>
      <c r="L517" s="34" t="s">
        <v>1220</v>
      </c>
      <c r="M517" s="34" t="s">
        <v>1225</v>
      </c>
      <c r="N517" s="34" t="s">
        <v>1877</v>
      </c>
      <c r="O517" s="34" t="s">
        <v>1878</v>
      </c>
      <c r="P517" s="34" t="s">
        <v>1644</v>
      </c>
      <c r="Q517" s="34" t="s">
        <v>1360</v>
      </c>
      <c r="R517" s="38"/>
      <c r="S517" s="34" t="s">
        <v>2113</v>
      </c>
      <c r="T517" s="37">
        <v>55000</v>
      </c>
      <c r="U517" s="35">
        <v>40</v>
      </c>
      <c r="V517" s="37">
        <v>55000</v>
      </c>
      <c r="W517" s="34" t="s">
        <v>1646</v>
      </c>
      <c r="X517" s="35">
        <v>10312508</v>
      </c>
    </row>
    <row r="518" spans="1:24" ht="15.75" hidden="1" customHeight="1" x14ac:dyDescent="0.25">
      <c r="A518" s="34" t="s">
        <v>1220</v>
      </c>
      <c r="B518" s="34" t="s">
        <v>2000</v>
      </c>
      <c r="C518" s="34" t="s">
        <v>1222</v>
      </c>
      <c r="D518" s="35">
        <v>6375547</v>
      </c>
      <c r="E518" s="34" t="s">
        <v>1223</v>
      </c>
      <c r="F518" s="34" t="s">
        <v>100</v>
      </c>
      <c r="G518" s="34" t="s">
        <v>1224</v>
      </c>
      <c r="H518" s="36">
        <v>43826</v>
      </c>
      <c r="I518" s="36">
        <v>43856</v>
      </c>
      <c r="J518" s="36">
        <v>43910</v>
      </c>
      <c r="K518" s="36">
        <v>43935</v>
      </c>
      <c r="L518" s="34" t="s">
        <v>1220</v>
      </c>
      <c r="M518" s="34" t="s">
        <v>1225</v>
      </c>
      <c r="N518" s="34" t="s">
        <v>1877</v>
      </c>
      <c r="O518" s="34" t="s">
        <v>1878</v>
      </c>
      <c r="P518" s="34" t="s">
        <v>1940</v>
      </c>
      <c r="Q518" s="34" t="s">
        <v>1360</v>
      </c>
      <c r="R518" s="38"/>
      <c r="S518" s="34" t="s">
        <v>2114</v>
      </c>
      <c r="T518" s="37">
        <v>55000</v>
      </c>
      <c r="U518" s="35">
        <v>40</v>
      </c>
      <c r="V518" s="37">
        <v>55000</v>
      </c>
      <c r="W518" s="34" t="s">
        <v>1941</v>
      </c>
      <c r="X518" s="35">
        <v>10118589</v>
      </c>
    </row>
    <row r="519" spans="1:24" ht="15.75" hidden="1" customHeight="1" x14ac:dyDescent="0.25">
      <c r="A519" s="34" t="s">
        <v>1220</v>
      </c>
      <c r="B519" s="34" t="s">
        <v>2000</v>
      </c>
      <c r="C519" s="34" t="s">
        <v>1222</v>
      </c>
      <c r="D519" s="35">
        <v>6375563</v>
      </c>
      <c r="E519" s="34" t="s">
        <v>1223</v>
      </c>
      <c r="F519" s="34" t="s">
        <v>100</v>
      </c>
      <c r="G519" s="34" t="s">
        <v>1224</v>
      </c>
      <c r="H519" s="36">
        <v>43826</v>
      </c>
      <c r="I519" s="36">
        <v>43856</v>
      </c>
      <c r="J519" s="36">
        <v>43910</v>
      </c>
      <c r="K519" s="36">
        <v>43935</v>
      </c>
      <c r="L519" s="34" t="s">
        <v>1220</v>
      </c>
      <c r="M519" s="34" t="s">
        <v>1225</v>
      </c>
      <c r="N519" s="34" t="s">
        <v>1877</v>
      </c>
      <c r="O519" s="34" t="s">
        <v>1878</v>
      </c>
      <c r="P519" s="34" t="s">
        <v>155</v>
      </c>
      <c r="Q519" s="34" t="s">
        <v>1360</v>
      </c>
      <c r="R519" s="38"/>
      <c r="S519" s="34" t="s">
        <v>2114</v>
      </c>
      <c r="T519" s="37">
        <v>55000</v>
      </c>
      <c r="U519" s="35">
        <v>40</v>
      </c>
      <c r="V519" s="37">
        <v>55000</v>
      </c>
      <c r="W519" s="34" t="s">
        <v>2033</v>
      </c>
      <c r="X519" s="35">
        <v>1767603</v>
      </c>
    </row>
    <row r="520" spans="1:24" ht="15.75" hidden="1" customHeight="1" x14ac:dyDescent="0.25">
      <c r="A520" s="34" t="s">
        <v>1220</v>
      </c>
      <c r="B520" s="34" t="s">
        <v>2000</v>
      </c>
      <c r="C520" s="34" t="s">
        <v>1222</v>
      </c>
      <c r="D520" s="35">
        <v>6376524</v>
      </c>
      <c r="E520" s="34" t="s">
        <v>1223</v>
      </c>
      <c r="F520" s="34" t="s">
        <v>100</v>
      </c>
      <c r="G520" s="34" t="s">
        <v>1224</v>
      </c>
      <c r="H520" s="36">
        <v>43827</v>
      </c>
      <c r="I520" s="36">
        <v>43857</v>
      </c>
      <c r="J520" s="36">
        <v>43910</v>
      </c>
      <c r="K520" s="36">
        <v>43935</v>
      </c>
      <c r="L520" s="34" t="s">
        <v>1220</v>
      </c>
      <c r="M520" s="34" t="s">
        <v>1225</v>
      </c>
      <c r="N520" s="34" t="s">
        <v>1877</v>
      </c>
      <c r="O520" s="34" t="s">
        <v>1878</v>
      </c>
      <c r="P520" s="34" t="s">
        <v>1384</v>
      </c>
      <c r="Q520" s="34" t="s">
        <v>1360</v>
      </c>
      <c r="R520" s="38"/>
      <c r="S520" s="34" t="s">
        <v>2115</v>
      </c>
      <c r="T520" s="37">
        <v>55000</v>
      </c>
      <c r="U520" s="35">
        <v>40</v>
      </c>
      <c r="V520" s="37">
        <v>55000</v>
      </c>
      <c r="W520" s="34" t="s">
        <v>1386</v>
      </c>
      <c r="X520" s="35">
        <v>10308607</v>
      </c>
    </row>
    <row r="521" spans="1:24" ht="15.75" hidden="1" customHeight="1" x14ac:dyDescent="0.25">
      <c r="A521" s="34" t="s">
        <v>1220</v>
      </c>
      <c r="B521" s="34" t="s">
        <v>2000</v>
      </c>
      <c r="C521" s="34" t="s">
        <v>1222</v>
      </c>
      <c r="D521" s="35">
        <v>6377251</v>
      </c>
      <c r="E521" s="34" t="s">
        <v>1223</v>
      </c>
      <c r="F521" s="34" t="s">
        <v>100</v>
      </c>
      <c r="G521" s="34" t="s">
        <v>1224</v>
      </c>
      <c r="H521" s="36">
        <v>43829</v>
      </c>
      <c r="I521" s="36">
        <v>43859</v>
      </c>
      <c r="J521" s="36">
        <v>43910</v>
      </c>
      <c r="K521" s="36">
        <v>43935</v>
      </c>
      <c r="L521" s="34" t="s">
        <v>1220</v>
      </c>
      <c r="M521" s="34" t="s">
        <v>1225</v>
      </c>
      <c r="N521" s="34" t="s">
        <v>1877</v>
      </c>
      <c r="O521" s="34" t="s">
        <v>1878</v>
      </c>
      <c r="P521" s="34" t="s">
        <v>2116</v>
      </c>
      <c r="Q521" s="34" t="s">
        <v>1360</v>
      </c>
      <c r="R521" s="38"/>
      <c r="S521" s="34" t="s">
        <v>1951</v>
      </c>
      <c r="T521" s="37">
        <v>55000</v>
      </c>
      <c r="U521" s="35">
        <v>40</v>
      </c>
      <c r="V521" s="37">
        <v>55000</v>
      </c>
      <c r="W521" s="34" t="s">
        <v>2117</v>
      </c>
      <c r="X521" s="35">
        <v>1004092</v>
      </c>
    </row>
    <row r="522" spans="1:24" ht="15.75" hidden="1" customHeight="1" x14ac:dyDescent="0.25">
      <c r="A522" s="34" t="s">
        <v>1220</v>
      </c>
      <c r="B522" s="34" t="s">
        <v>2000</v>
      </c>
      <c r="C522" s="34" t="s">
        <v>1222</v>
      </c>
      <c r="D522" s="35">
        <v>6379199</v>
      </c>
      <c r="E522" s="34" t="s">
        <v>1223</v>
      </c>
      <c r="F522" s="34" t="s">
        <v>100</v>
      </c>
      <c r="G522" s="34" t="s">
        <v>1224</v>
      </c>
      <c r="H522" s="36">
        <v>43833</v>
      </c>
      <c r="I522" s="36">
        <v>43863</v>
      </c>
      <c r="J522" s="36">
        <v>43910</v>
      </c>
      <c r="K522" s="36">
        <v>43935</v>
      </c>
      <c r="L522" s="34" t="s">
        <v>1220</v>
      </c>
      <c r="M522" s="34" t="s">
        <v>1225</v>
      </c>
      <c r="N522" s="34" t="s">
        <v>1869</v>
      </c>
      <c r="O522" s="34" t="s">
        <v>1870</v>
      </c>
      <c r="P522" s="34" t="s">
        <v>160</v>
      </c>
      <c r="Q522" s="34" t="s">
        <v>114</v>
      </c>
      <c r="R522" s="38"/>
      <c r="S522" s="34" t="s">
        <v>2118</v>
      </c>
      <c r="T522" s="37">
        <v>187017</v>
      </c>
      <c r="U522" s="35">
        <v>40</v>
      </c>
      <c r="V522" s="37">
        <v>187017</v>
      </c>
      <c r="W522" s="34" t="s">
        <v>1921</v>
      </c>
      <c r="X522" s="35">
        <v>1769509</v>
      </c>
    </row>
    <row r="523" spans="1:24" ht="15.75" hidden="1" customHeight="1" x14ac:dyDescent="0.25">
      <c r="A523" s="34" t="s">
        <v>1220</v>
      </c>
      <c r="B523" s="34" t="s">
        <v>2000</v>
      </c>
      <c r="C523" s="34" t="s">
        <v>1222</v>
      </c>
      <c r="D523" s="35">
        <v>6379240</v>
      </c>
      <c r="E523" s="34" t="s">
        <v>1243</v>
      </c>
      <c r="F523" s="34" t="s">
        <v>477</v>
      </c>
      <c r="G523" s="34" t="s">
        <v>1224</v>
      </c>
      <c r="H523" s="36">
        <v>43833</v>
      </c>
      <c r="I523" s="36">
        <v>43863</v>
      </c>
      <c r="J523" s="36">
        <v>43847</v>
      </c>
      <c r="K523" s="36">
        <v>43867</v>
      </c>
      <c r="L523" s="34" t="s">
        <v>1244</v>
      </c>
      <c r="M523" s="34" t="s">
        <v>1245</v>
      </c>
      <c r="N523" s="34" t="s">
        <v>1877</v>
      </c>
      <c r="O523" s="34" t="s">
        <v>1878</v>
      </c>
      <c r="P523" s="34" t="s">
        <v>1644</v>
      </c>
      <c r="Q523" s="34" t="s">
        <v>132</v>
      </c>
      <c r="R523" s="38"/>
      <c r="S523" s="34" t="s">
        <v>2118</v>
      </c>
      <c r="T523" s="37">
        <v>55000</v>
      </c>
      <c r="U523" s="35">
        <v>108</v>
      </c>
      <c r="V523" s="37">
        <v>55000</v>
      </c>
      <c r="W523" s="34" t="s">
        <v>1646</v>
      </c>
      <c r="X523" s="35">
        <v>10312508</v>
      </c>
    </row>
    <row r="524" spans="1:24" ht="15.75" hidden="1" customHeight="1" x14ac:dyDescent="0.25">
      <c r="A524" s="34" t="s">
        <v>1220</v>
      </c>
      <c r="B524" s="34" t="s">
        <v>2000</v>
      </c>
      <c r="C524" s="34" t="s">
        <v>1222</v>
      </c>
      <c r="D524" s="35">
        <v>6380433</v>
      </c>
      <c r="E524" s="34" t="s">
        <v>1223</v>
      </c>
      <c r="F524" s="34" t="s">
        <v>100</v>
      </c>
      <c r="G524" s="34" t="s">
        <v>1224</v>
      </c>
      <c r="H524" s="36">
        <v>43837</v>
      </c>
      <c r="I524" s="36">
        <v>43867</v>
      </c>
      <c r="J524" s="36">
        <v>43910</v>
      </c>
      <c r="K524" s="36">
        <v>43935</v>
      </c>
      <c r="L524" s="34" t="s">
        <v>1220</v>
      </c>
      <c r="M524" s="34" t="s">
        <v>1225</v>
      </c>
      <c r="N524" s="34" t="s">
        <v>1877</v>
      </c>
      <c r="O524" s="34" t="s">
        <v>1878</v>
      </c>
      <c r="P524" s="34" t="s">
        <v>148</v>
      </c>
      <c r="Q524" s="34" t="s">
        <v>1360</v>
      </c>
      <c r="R524" s="38"/>
      <c r="S524" s="34" t="s">
        <v>2119</v>
      </c>
      <c r="T524" s="37">
        <v>55000</v>
      </c>
      <c r="U524" s="35">
        <v>40</v>
      </c>
      <c r="V524" s="37">
        <v>55000</v>
      </c>
      <c r="W524" s="34" t="s">
        <v>1920</v>
      </c>
      <c r="X524" s="35">
        <v>10031754</v>
      </c>
    </row>
    <row r="525" spans="1:24" ht="15.75" hidden="1" customHeight="1" x14ac:dyDescent="0.25">
      <c r="A525" s="34" t="s">
        <v>1220</v>
      </c>
      <c r="B525" s="34" t="s">
        <v>2000</v>
      </c>
      <c r="C525" s="34" t="s">
        <v>1222</v>
      </c>
      <c r="D525" s="35">
        <v>6380516</v>
      </c>
      <c r="E525" s="34" t="s">
        <v>1223</v>
      </c>
      <c r="F525" s="34" t="s">
        <v>100</v>
      </c>
      <c r="G525" s="34" t="s">
        <v>1224</v>
      </c>
      <c r="H525" s="36">
        <v>43837</v>
      </c>
      <c r="I525" s="36">
        <v>43867</v>
      </c>
      <c r="J525" s="36">
        <v>43910</v>
      </c>
      <c r="K525" s="36">
        <v>43935</v>
      </c>
      <c r="L525" s="34" t="s">
        <v>1220</v>
      </c>
      <c r="M525" s="34" t="s">
        <v>1225</v>
      </c>
      <c r="N525" s="34" t="s">
        <v>1877</v>
      </c>
      <c r="O525" s="34" t="s">
        <v>1878</v>
      </c>
      <c r="P525" s="34" t="s">
        <v>1909</v>
      </c>
      <c r="Q525" s="34" t="s">
        <v>1360</v>
      </c>
      <c r="R525" s="38"/>
      <c r="S525" s="34" t="s">
        <v>2119</v>
      </c>
      <c r="T525" s="37">
        <v>55000</v>
      </c>
      <c r="U525" s="35">
        <v>40</v>
      </c>
      <c r="V525" s="37">
        <v>55000</v>
      </c>
      <c r="W525" s="34" t="s">
        <v>1911</v>
      </c>
      <c r="X525" s="35">
        <v>10322974</v>
      </c>
    </row>
    <row r="526" spans="1:24" ht="15.75" hidden="1" customHeight="1" x14ac:dyDescent="0.25">
      <c r="A526" s="34" t="s">
        <v>1220</v>
      </c>
      <c r="B526" s="34" t="s">
        <v>2000</v>
      </c>
      <c r="C526" s="34" t="s">
        <v>1222</v>
      </c>
      <c r="D526" s="35">
        <v>6380588</v>
      </c>
      <c r="E526" s="34" t="s">
        <v>1223</v>
      </c>
      <c r="F526" s="34" t="s">
        <v>100</v>
      </c>
      <c r="G526" s="34" t="s">
        <v>1224</v>
      </c>
      <c r="H526" s="36">
        <v>43837</v>
      </c>
      <c r="I526" s="36">
        <v>43867</v>
      </c>
      <c r="J526" s="36">
        <v>43910</v>
      </c>
      <c r="K526" s="36">
        <v>43935</v>
      </c>
      <c r="L526" s="34" t="s">
        <v>1220</v>
      </c>
      <c r="M526" s="34" t="s">
        <v>1225</v>
      </c>
      <c r="N526" s="34" t="s">
        <v>2014</v>
      </c>
      <c r="O526" s="34" t="s">
        <v>2015</v>
      </c>
      <c r="P526" s="34" t="s">
        <v>1940</v>
      </c>
      <c r="Q526" s="34" t="s">
        <v>1360</v>
      </c>
      <c r="R526" s="38"/>
      <c r="S526" s="34" t="s">
        <v>2119</v>
      </c>
      <c r="T526" s="37">
        <v>181637</v>
      </c>
      <c r="U526" s="35">
        <v>40</v>
      </c>
      <c r="V526" s="37">
        <v>181637</v>
      </c>
      <c r="W526" s="34" t="s">
        <v>1941</v>
      </c>
      <c r="X526" s="35">
        <v>10118589</v>
      </c>
    </row>
    <row r="527" spans="1:24" ht="15.75" hidden="1" customHeight="1" x14ac:dyDescent="0.25">
      <c r="A527" s="34" t="s">
        <v>1220</v>
      </c>
      <c r="B527" s="34" t="s">
        <v>2000</v>
      </c>
      <c r="C527" s="34" t="s">
        <v>1222</v>
      </c>
      <c r="D527" s="35">
        <v>6380597</v>
      </c>
      <c r="E527" s="34" t="s">
        <v>1223</v>
      </c>
      <c r="F527" s="34" t="s">
        <v>100</v>
      </c>
      <c r="G527" s="34" t="s">
        <v>1224</v>
      </c>
      <c r="H527" s="36">
        <v>43837</v>
      </c>
      <c r="I527" s="36">
        <v>43867</v>
      </c>
      <c r="J527" s="36">
        <v>43910</v>
      </c>
      <c r="K527" s="36">
        <v>43935</v>
      </c>
      <c r="L527" s="34" t="s">
        <v>1220</v>
      </c>
      <c r="M527" s="34" t="s">
        <v>1225</v>
      </c>
      <c r="N527" s="34" t="s">
        <v>1877</v>
      </c>
      <c r="O527" s="34" t="s">
        <v>1878</v>
      </c>
      <c r="P527" s="34" t="s">
        <v>1940</v>
      </c>
      <c r="Q527" s="34" t="s">
        <v>1360</v>
      </c>
      <c r="R527" s="38"/>
      <c r="S527" s="34" t="s">
        <v>2119</v>
      </c>
      <c r="T527" s="37">
        <v>55000</v>
      </c>
      <c r="U527" s="35">
        <v>40</v>
      </c>
      <c r="V527" s="37">
        <v>55000</v>
      </c>
      <c r="W527" s="34" t="s">
        <v>1941</v>
      </c>
      <c r="X527" s="35">
        <v>10118589</v>
      </c>
    </row>
    <row r="528" spans="1:24" ht="15.75" hidden="1" customHeight="1" x14ac:dyDescent="0.25">
      <c r="A528" s="34" t="s">
        <v>1220</v>
      </c>
      <c r="B528" s="34" t="s">
        <v>2000</v>
      </c>
      <c r="C528" s="34" t="s">
        <v>1222</v>
      </c>
      <c r="D528" s="35">
        <v>6382187</v>
      </c>
      <c r="E528" s="34" t="s">
        <v>1243</v>
      </c>
      <c r="F528" s="34" t="s">
        <v>477</v>
      </c>
      <c r="G528" s="34" t="s">
        <v>1224</v>
      </c>
      <c r="H528" s="36">
        <v>43838</v>
      </c>
      <c r="I528" s="36">
        <v>43868</v>
      </c>
      <c r="J528" s="36">
        <v>43847</v>
      </c>
      <c r="K528" s="36">
        <v>43867</v>
      </c>
      <c r="L528" s="34" t="s">
        <v>1244</v>
      </c>
      <c r="M528" s="34" t="s">
        <v>1245</v>
      </c>
      <c r="N528" s="34" t="s">
        <v>1877</v>
      </c>
      <c r="O528" s="34" t="s">
        <v>1878</v>
      </c>
      <c r="P528" s="34" t="s">
        <v>1644</v>
      </c>
      <c r="Q528" s="34" t="s">
        <v>132</v>
      </c>
      <c r="R528" s="38"/>
      <c r="S528" s="34" t="s">
        <v>2120</v>
      </c>
      <c r="T528" s="37">
        <v>55000</v>
      </c>
      <c r="U528" s="35">
        <v>108</v>
      </c>
      <c r="V528" s="37">
        <v>55000</v>
      </c>
      <c r="W528" s="34" t="s">
        <v>1646</v>
      </c>
      <c r="X528" s="35">
        <v>10312508</v>
      </c>
    </row>
    <row r="529" spans="1:24" ht="15.75" hidden="1" customHeight="1" x14ac:dyDescent="0.25">
      <c r="A529" s="34" t="s">
        <v>1220</v>
      </c>
      <c r="B529" s="34" t="s">
        <v>2000</v>
      </c>
      <c r="C529" s="34" t="s">
        <v>1222</v>
      </c>
      <c r="D529" s="35">
        <v>6382438</v>
      </c>
      <c r="E529" s="34" t="s">
        <v>1223</v>
      </c>
      <c r="F529" s="34" t="s">
        <v>100</v>
      </c>
      <c r="G529" s="34" t="s">
        <v>1224</v>
      </c>
      <c r="H529" s="36">
        <v>43838</v>
      </c>
      <c r="I529" s="36">
        <v>43868</v>
      </c>
      <c r="J529" s="36">
        <v>43910</v>
      </c>
      <c r="K529" s="36">
        <v>43935</v>
      </c>
      <c r="L529" s="34" t="s">
        <v>1220</v>
      </c>
      <c r="M529" s="34" t="s">
        <v>1225</v>
      </c>
      <c r="N529" s="34" t="s">
        <v>1877</v>
      </c>
      <c r="O529" s="34" t="s">
        <v>1878</v>
      </c>
      <c r="P529" s="34" t="s">
        <v>1930</v>
      </c>
      <c r="Q529" s="34" t="s">
        <v>1360</v>
      </c>
      <c r="R529" s="38"/>
      <c r="S529" s="34" t="s">
        <v>2121</v>
      </c>
      <c r="T529" s="37">
        <v>55000</v>
      </c>
      <c r="U529" s="35">
        <v>40</v>
      </c>
      <c r="V529" s="37">
        <v>55000</v>
      </c>
      <c r="W529" s="34" t="s">
        <v>1931</v>
      </c>
      <c r="X529" s="35">
        <v>10323244</v>
      </c>
    </row>
    <row r="530" spans="1:24" ht="15.75" hidden="1" customHeight="1" x14ac:dyDescent="0.25">
      <c r="A530" s="34" t="s">
        <v>1220</v>
      </c>
      <c r="B530" s="34" t="s">
        <v>2000</v>
      </c>
      <c r="C530" s="34" t="s">
        <v>1222</v>
      </c>
      <c r="D530" s="35">
        <v>6382822</v>
      </c>
      <c r="E530" s="34" t="s">
        <v>1223</v>
      </c>
      <c r="F530" s="34" t="s">
        <v>100</v>
      </c>
      <c r="G530" s="34" t="s">
        <v>1224</v>
      </c>
      <c r="H530" s="36">
        <v>43839</v>
      </c>
      <c r="I530" s="36">
        <v>43869</v>
      </c>
      <c r="J530" s="36">
        <v>43910</v>
      </c>
      <c r="K530" s="36">
        <v>43935</v>
      </c>
      <c r="L530" s="34" t="s">
        <v>1220</v>
      </c>
      <c r="M530" s="34" t="s">
        <v>1225</v>
      </c>
      <c r="N530" s="34" t="s">
        <v>1877</v>
      </c>
      <c r="O530" s="34" t="s">
        <v>1878</v>
      </c>
      <c r="P530" s="34" t="s">
        <v>2122</v>
      </c>
      <c r="Q530" s="34" t="s">
        <v>1360</v>
      </c>
      <c r="R530" s="38"/>
      <c r="S530" s="34" t="s">
        <v>2123</v>
      </c>
      <c r="T530" s="37">
        <v>55000</v>
      </c>
      <c r="U530" s="35">
        <v>40</v>
      </c>
      <c r="V530" s="37">
        <v>55000</v>
      </c>
      <c r="W530" s="34" t="s">
        <v>2124</v>
      </c>
      <c r="X530" s="35">
        <v>10323317</v>
      </c>
    </row>
    <row r="531" spans="1:24" ht="15.75" hidden="1" customHeight="1" x14ac:dyDescent="0.25">
      <c r="A531" s="34" t="s">
        <v>1220</v>
      </c>
      <c r="B531" s="34" t="s">
        <v>2000</v>
      </c>
      <c r="C531" s="34" t="s">
        <v>1222</v>
      </c>
      <c r="D531" s="35">
        <v>6383509</v>
      </c>
      <c r="E531" s="34" t="s">
        <v>1223</v>
      </c>
      <c r="F531" s="34" t="s">
        <v>100</v>
      </c>
      <c r="G531" s="34" t="s">
        <v>1224</v>
      </c>
      <c r="H531" s="36">
        <v>43839</v>
      </c>
      <c r="I531" s="36">
        <v>43869</v>
      </c>
      <c r="J531" s="36">
        <v>43910</v>
      </c>
      <c r="K531" s="36">
        <v>43935</v>
      </c>
      <c r="L531" s="34" t="s">
        <v>1220</v>
      </c>
      <c r="M531" s="34" t="s">
        <v>1225</v>
      </c>
      <c r="N531" s="34" t="s">
        <v>1877</v>
      </c>
      <c r="O531" s="34" t="s">
        <v>1878</v>
      </c>
      <c r="P531" s="34" t="s">
        <v>1595</v>
      </c>
      <c r="Q531" s="34" t="s">
        <v>1360</v>
      </c>
      <c r="R531" s="38"/>
      <c r="S531" s="34" t="s">
        <v>2125</v>
      </c>
      <c r="T531" s="37">
        <v>55000</v>
      </c>
      <c r="U531" s="35">
        <v>40</v>
      </c>
      <c r="V531" s="37">
        <v>55000</v>
      </c>
      <c r="W531" s="34" t="s">
        <v>1596</v>
      </c>
      <c r="X531" s="35">
        <v>10032052</v>
      </c>
    </row>
    <row r="532" spans="1:24" ht="15.75" hidden="1" customHeight="1" x14ac:dyDescent="0.25">
      <c r="A532" s="34" t="s">
        <v>1220</v>
      </c>
      <c r="B532" s="34" t="s">
        <v>2000</v>
      </c>
      <c r="C532" s="34" t="s">
        <v>1222</v>
      </c>
      <c r="D532" s="35">
        <v>6383729</v>
      </c>
      <c r="E532" s="34" t="s">
        <v>1223</v>
      </c>
      <c r="F532" s="34" t="s">
        <v>100</v>
      </c>
      <c r="G532" s="34" t="s">
        <v>1224</v>
      </c>
      <c r="H532" s="36">
        <v>43839</v>
      </c>
      <c r="I532" s="36">
        <v>43869</v>
      </c>
      <c r="J532" s="36">
        <v>43910</v>
      </c>
      <c r="K532" s="36">
        <v>43935</v>
      </c>
      <c r="L532" s="34" t="s">
        <v>1220</v>
      </c>
      <c r="M532" s="34" t="s">
        <v>1225</v>
      </c>
      <c r="N532" s="34" t="s">
        <v>499</v>
      </c>
      <c r="O532" s="34" t="s">
        <v>1274</v>
      </c>
      <c r="P532" s="34" t="s">
        <v>1384</v>
      </c>
      <c r="Q532" s="34" t="s">
        <v>114</v>
      </c>
      <c r="R532" s="38"/>
      <c r="S532" s="34" t="s">
        <v>2126</v>
      </c>
      <c r="T532" s="37">
        <v>218355</v>
      </c>
      <c r="U532" s="35">
        <v>40</v>
      </c>
      <c r="V532" s="37">
        <v>218355</v>
      </c>
      <c r="W532" s="34" t="s">
        <v>1386</v>
      </c>
      <c r="X532" s="35">
        <v>10308607</v>
      </c>
    </row>
    <row r="533" spans="1:24" ht="15.75" hidden="1" customHeight="1" x14ac:dyDescent="0.25">
      <c r="A533" s="34" t="s">
        <v>1220</v>
      </c>
      <c r="B533" s="34" t="s">
        <v>2000</v>
      </c>
      <c r="C533" s="34" t="s">
        <v>1222</v>
      </c>
      <c r="D533" s="35">
        <v>6383736</v>
      </c>
      <c r="E533" s="34" t="s">
        <v>1243</v>
      </c>
      <c r="F533" s="34" t="s">
        <v>477</v>
      </c>
      <c r="G533" s="34" t="s">
        <v>1224</v>
      </c>
      <c r="H533" s="36">
        <v>43839</v>
      </c>
      <c r="I533" s="36">
        <v>43869</v>
      </c>
      <c r="J533" s="36">
        <v>43847</v>
      </c>
      <c r="K533" s="36">
        <v>43867</v>
      </c>
      <c r="L533" s="34" t="s">
        <v>1244</v>
      </c>
      <c r="M533" s="34" t="s">
        <v>1245</v>
      </c>
      <c r="N533" s="34" t="s">
        <v>1869</v>
      </c>
      <c r="O533" s="34" t="s">
        <v>1870</v>
      </c>
      <c r="P533" s="34" t="s">
        <v>2127</v>
      </c>
      <c r="Q533" s="34" t="s">
        <v>132</v>
      </c>
      <c r="R533" s="38"/>
      <c r="S533" s="34" t="s">
        <v>2126</v>
      </c>
      <c r="T533" s="37">
        <v>66258</v>
      </c>
      <c r="U533" s="35">
        <v>108</v>
      </c>
      <c r="V533" s="37">
        <v>66258</v>
      </c>
      <c r="W533" s="34" t="s">
        <v>1985</v>
      </c>
      <c r="X533" s="35">
        <v>10148718</v>
      </c>
    </row>
    <row r="534" spans="1:24" ht="15.75" hidden="1" customHeight="1" x14ac:dyDescent="0.25">
      <c r="A534" s="34" t="s">
        <v>1220</v>
      </c>
      <c r="B534" s="34" t="s">
        <v>2000</v>
      </c>
      <c r="C534" s="34" t="s">
        <v>1222</v>
      </c>
      <c r="D534" s="35">
        <v>6384241</v>
      </c>
      <c r="E534" s="34" t="s">
        <v>1223</v>
      </c>
      <c r="F534" s="34" t="s">
        <v>100</v>
      </c>
      <c r="G534" s="34" t="s">
        <v>1224</v>
      </c>
      <c r="H534" s="36">
        <v>43840</v>
      </c>
      <c r="I534" s="36">
        <v>43870</v>
      </c>
      <c r="J534" s="36">
        <v>43910</v>
      </c>
      <c r="K534" s="36">
        <v>43935</v>
      </c>
      <c r="L534" s="34" t="s">
        <v>1220</v>
      </c>
      <c r="M534" s="34" t="s">
        <v>1225</v>
      </c>
      <c r="N534" s="34" t="s">
        <v>1877</v>
      </c>
      <c r="O534" s="34" t="s">
        <v>1878</v>
      </c>
      <c r="P534" s="34" t="s">
        <v>1658</v>
      </c>
      <c r="Q534" s="34" t="s">
        <v>1360</v>
      </c>
      <c r="R534" s="38"/>
      <c r="S534" s="34" t="s">
        <v>2128</v>
      </c>
      <c r="T534" s="37">
        <v>60000</v>
      </c>
      <c r="U534" s="35">
        <v>40</v>
      </c>
      <c r="V534" s="37">
        <v>60000</v>
      </c>
      <c r="W534" s="34" t="s">
        <v>1660</v>
      </c>
      <c r="X534" s="35">
        <v>10310053</v>
      </c>
    </row>
    <row r="535" spans="1:24" ht="15.75" hidden="1" customHeight="1" x14ac:dyDescent="0.25">
      <c r="A535" s="34" t="s">
        <v>1220</v>
      </c>
      <c r="B535" s="34" t="s">
        <v>2000</v>
      </c>
      <c r="C535" s="34" t="s">
        <v>1222</v>
      </c>
      <c r="D535" s="35">
        <v>6384554</v>
      </c>
      <c r="E535" s="34" t="s">
        <v>1223</v>
      </c>
      <c r="F535" s="34" t="s">
        <v>100</v>
      </c>
      <c r="G535" s="34" t="s">
        <v>1224</v>
      </c>
      <c r="H535" s="36">
        <v>43840</v>
      </c>
      <c r="I535" s="36">
        <v>43870</v>
      </c>
      <c r="J535" s="36">
        <v>43910</v>
      </c>
      <c r="K535" s="36">
        <v>43935</v>
      </c>
      <c r="L535" s="34" t="s">
        <v>1220</v>
      </c>
      <c r="M535" s="34" t="s">
        <v>1225</v>
      </c>
      <c r="N535" s="34" t="s">
        <v>1877</v>
      </c>
      <c r="O535" s="34" t="s">
        <v>1878</v>
      </c>
      <c r="P535" s="34" t="s">
        <v>2095</v>
      </c>
      <c r="Q535" s="34" t="s">
        <v>1360</v>
      </c>
      <c r="R535" s="38"/>
      <c r="S535" s="34" t="s">
        <v>2128</v>
      </c>
      <c r="T535" s="37">
        <v>55000</v>
      </c>
      <c r="U535" s="35">
        <v>40</v>
      </c>
      <c r="V535" s="37">
        <v>55000</v>
      </c>
      <c r="W535" s="34" t="s">
        <v>2097</v>
      </c>
      <c r="X535" s="35">
        <v>10310318</v>
      </c>
    </row>
    <row r="536" spans="1:24" ht="15.75" hidden="1" customHeight="1" x14ac:dyDescent="0.25">
      <c r="A536" s="34" t="s">
        <v>1220</v>
      </c>
      <c r="B536" s="34" t="s">
        <v>2000</v>
      </c>
      <c r="C536" s="34" t="s">
        <v>1222</v>
      </c>
      <c r="D536" s="35">
        <v>6384869</v>
      </c>
      <c r="E536" s="34" t="s">
        <v>1223</v>
      </c>
      <c r="F536" s="34" t="s">
        <v>100</v>
      </c>
      <c r="G536" s="34" t="s">
        <v>1224</v>
      </c>
      <c r="H536" s="36">
        <v>43840</v>
      </c>
      <c r="I536" s="36">
        <v>43870</v>
      </c>
      <c r="J536" s="36">
        <v>43851</v>
      </c>
      <c r="K536" s="36">
        <v>43867</v>
      </c>
      <c r="L536" s="34" t="s">
        <v>1220</v>
      </c>
      <c r="M536" s="34" t="s">
        <v>1225</v>
      </c>
      <c r="N536" s="34" t="s">
        <v>1869</v>
      </c>
      <c r="O536" s="34" t="s">
        <v>1870</v>
      </c>
      <c r="P536" s="34" t="s">
        <v>2129</v>
      </c>
      <c r="Q536" s="34" t="s">
        <v>102</v>
      </c>
      <c r="R536" s="38"/>
      <c r="S536" s="34" t="s">
        <v>2110</v>
      </c>
      <c r="T536" s="37">
        <v>23180</v>
      </c>
      <c r="U536" s="35">
        <v>108</v>
      </c>
      <c r="V536" s="37">
        <v>23180</v>
      </c>
      <c r="W536" s="34" t="s">
        <v>2130</v>
      </c>
      <c r="X536" s="35">
        <v>10067119</v>
      </c>
    </row>
    <row r="537" spans="1:24" ht="15.75" hidden="1" customHeight="1" x14ac:dyDescent="0.25">
      <c r="A537" s="34" t="s">
        <v>1220</v>
      </c>
      <c r="B537" s="34" t="s">
        <v>2000</v>
      </c>
      <c r="C537" s="34" t="s">
        <v>1222</v>
      </c>
      <c r="D537" s="35">
        <v>6385802</v>
      </c>
      <c r="E537" s="34" t="s">
        <v>1223</v>
      </c>
      <c r="F537" s="34" t="s">
        <v>100</v>
      </c>
      <c r="G537" s="34" t="s">
        <v>1224</v>
      </c>
      <c r="H537" s="36">
        <v>43843</v>
      </c>
      <c r="I537" s="36">
        <v>43873</v>
      </c>
      <c r="J537" s="36">
        <v>43910</v>
      </c>
      <c r="K537" s="36">
        <v>43935</v>
      </c>
      <c r="L537" s="34" t="s">
        <v>1220</v>
      </c>
      <c r="M537" s="34" t="s">
        <v>1225</v>
      </c>
      <c r="N537" s="34" t="s">
        <v>1877</v>
      </c>
      <c r="O537" s="34" t="s">
        <v>1878</v>
      </c>
      <c r="P537" s="34" t="s">
        <v>160</v>
      </c>
      <c r="Q537" s="34" t="s">
        <v>1360</v>
      </c>
      <c r="R537" s="38"/>
      <c r="S537" s="34" t="s">
        <v>2131</v>
      </c>
      <c r="T537" s="37">
        <v>55000</v>
      </c>
      <c r="U537" s="35">
        <v>40</v>
      </c>
      <c r="V537" s="37">
        <v>55000</v>
      </c>
      <c r="W537" s="34" t="s">
        <v>1921</v>
      </c>
      <c r="X537" s="35">
        <v>1769509</v>
      </c>
    </row>
    <row r="538" spans="1:24" ht="15.75" hidden="1" customHeight="1" x14ac:dyDescent="0.25">
      <c r="A538" s="34" t="s">
        <v>1220</v>
      </c>
      <c r="B538" s="34" t="s">
        <v>2000</v>
      </c>
      <c r="C538" s="34" t="s">
        <v>1222</v>
      </c>
      <c r="D538" s="35">
        <v>6385810</v>
      </c>
      <c r="E538" s="34" t="s">
        <v>1223</v>
      </c>
      <c r="F538" s="34" t="s">
        <v>100</v>
      </c>
      <c r="G538" s="34" t="s">
        <v>1224</v>
      </c>
      <c r="H538" s="36">
        <v>43843</v>
      </c>
      <c r="I538" s="36">
        <v>43873</v>
      </c>
      <c r="J538" s="36">
        <v>43910</v>
      </c>
      <c r="K538" s="36">
        <v>43935</v>
      </c>
      <c r="L538" s="34" t="s">
        <v>1220</v>
      </c>
      <c r="M538" s="34" t="s">
        <v>1225</v>
      </c>
      <c r="N538" s="34" t="s">
        <v>1877</v>
      </c>
      <c r="O538" s="34" t="s">
        <v>1878</v>
      </c>
      <c r="P538" s="34" t="s">
        <v>160</v>
      </c>
      <c r="Q538" s="34" t="s">
        <v>1360</v>
      </c>
      <c r="R538" s="38"/>
      <c r="S538" s="34" t="s">
        <v>2131</v>
      </c>
      <c r="T538" s="37">
        <v>60000</v>
      </c>
      <c r="U538" s="35">
        <v>40</v>
      </c>
      <c r="V538" s="37">
        <v>60000</v>
      </c>
      <c r="W538" s="34" t="s">
        <v>1921</v>
      </c>
      <c r="X538" s="35">
        <v>1769509</v>
      </c>
    </row>
    <row r="539" spans="1:24" ht="15.75" hidden="1" customHeight="1" x14ac:dyDescent="0.25">
      <c r="A539" s="34" t="s">
        <v>1220</v>
      </c>
      <c r="B539" s="34" t="s">
        <v>2000</v>
      </c>
      <c r="C539" s="34" t="s">
        <v>1222</v>
      </c>
      <c r="D539" s="35">
        <v>6385813</v>
      </c>
      <c r="E539" s="34" t="s">
        <v>1223</v>
      </c>
      <c r="F539" s="34" t="s">
        <v>100</v>
      </c>
      <c r="G539" s="34" t="s">
        <v>1224</v>
      </c>
      <c r="H539" s="36">
        <v>43843</v>
      </c>
      <c r="I539" s="36">
        <v>43873</v>
      </c>
      <c r="J539" s="36">
        <v>43910</v>
      </c>
      <c r="K539" s="36">
        <v>43935</v>
      </c>
      <c r="L539" s="34" t="s">
        <v>1220</v>
      </c>
      <c r="M539" s="34" t="s">
        <v>1225</v>
      </c>
      <c r="N539" s="34" t="s">
        <v>1877</v>
      </c>
      <c r="O539" s="34" t="s">
        <v>1878</v>
      </c>
      <c r="P539" s="34" t="s">
        <v>160</v>
      </c>
      <c r="Q539" s="34" t="s">
        <v>1360</v>
      </c>
      <c r="R539" s="38"/>
      <c r="S539" s="34" t="s">
        <v>2131</v>
      </c>
      <c r="T539" s="37">
        <v>55000</v>
      </c>
      <c r="U539" s="35">
        <v>40</v>
      </c>
      <c r="V539" s="37">
        <v>55000</v>
      </c>
      <c r="W539" s="34" t="s">
        <v>1921</v>
      </c>
      <c r="X539" s="35">
        <v>1769509</v>
      </c>
    </row>
    <row r="540" spans="1:24" ht="15.75" hidden="1" customHeight="1" x14ac:dyDescent="0.25">
      <c r="A540" s="34" t="s">
        <v>1220</v>
      </c>
      <c r="B540" s="34" t="s">
        <v>2000</v>
      </c>
      <c r="C540" s="34" t="s">
        <v>1222</v>
      </c>
      <c r="D540" s="35">
        <v>6385816</v>
      </c>
      <c r="E540" s="34" t="s">
        <v>1223</v>
      </c>
      <c r="F540" s="34" t="s">
        <v>100</v>
      </c>
      <c r="G540" s="34" t="s">
        <v>1224</v>
      </c>
      <c r="H540" s="36">
        <v>43843</v>
      </c>
      <c r="I540" s="36">
        <v>43873</v>
      </c>
      <c r="J540" s="36">
        <v>43910</v>
      </c>
      <c r="K540" s="36">
        <v>43935</v>
      </c>
      <c r="L540" s="34" t="s">
        <v>1220</v>
      </c>
      <c r="M540" s="34" t="s">
        <v>1225</v>
      </c>
      <c r="N540" s="34" t="s">
        <v>1877</v>
      </c>
      <c r="O540" s="34" t="s">
        <v>1878</v>
      </c>
      <c r="P540" s="34" t="s">
        <v>160</v>
      </c>
      <c r="Q540" s="34" t="s">
        <v>1360</v>
      </c>
      <c r="R540" s="38"/>
      <c r="S540" s="34" t="s">
        <v>2131</v>
      </c>
      <c r="T540" s="37">
        <v>55000</v>
      </c>
      <c r="U540" s="35">
        <v>40</v>
      </c>
      <c r="V540" s="37">
        <v>55000</v>
      </c>
      <c r="W540" s="34" t="s">
        <v>1921</v>
      </c>
      <c r="X540" s="35">
        <v>1769509</v>
      </c>
    </row>
    <row r="541" spans="1:24" ht="15.75" hidden="1" customHeight="1" x14ac:dyDescent="0.25">
      <c r="A541" s="34" t="s">
        <v>1220</v>
      </c>
      <c r="B541" s="34" t="s">
        <v>2000</v>
      </c>
      <c r="C541" s="34" t="s">
        <v>1222</v>
      </c>
      <c r="D541" s="35">
        <v>6386027</v>
      </c>
      <c r="E541" s="34" t="s">
        <v>1223</v>
      </c>
      <c r="F541" s="34" t="s">
        <v>100</v>
      </c>
      <c r="G541" s="34" t="s">
        <v>1224</v>
      </c>
      <c r="H541" s="36">
        <v>43843</v>
      </c>
      <c r="I541" s="36">
        <v>43873</v>
      </c>
      <c r="J541" s="36">
        <v>43910</v>
      </c>
      <c r="K541" s="36">
        <v>43935</v>
      </c>
      <c r="L541" s="34" t="s">
        <v>1220</v>
      </c>
      <c r="M541" s="34" t="s">
        <v>1225</v>
      </c>
      <c r="N541" s="34" t="s">
        <v>1877</v>
      </c>
      <c r="O541" s="34" t="s">
        <v>1878</v>
      </c>
      <c r="P541" s="34" t="s">
        <v>2132</v>
      </c>
      <c r="Q541" s="34" t="s">
        <v>1360</v>
      </c>
      <c r="R541" s="38"/>
      <c r="S541" s="34" t="s">
        <v>2131</v>
      </c>
      <c r="T541" s="37">
        <v>55000</v>
      </c>
      <c r="U541" s="35">
        <v>40</v>
      </c>
      <c r="V541" s="37">
        <v>55000</v>
      </c>
      <c r="W541" s="34" t="s">
        <v>2133</v>
      </c>
      <c r="X541" s="35">
        <v>10222427</v>
      </c>
    </row>
    <row r="542" spans="1:24" ht="15.75" hidden="1" customHeight="1" x14ac:dyDescent="0.25">
      <c r="A542" s="34" t="s">
        <v>1220</v>
      </c>
      <c r="B542" s="34" t="s">
        <v>2000</v>
      </c>
      <c r="C542" s="34" t="s">
        <v>1222</v>
      </c>
      <c r="D542" s="35">
        <v>6386308</v>
      </c>
      <c r="E542" s="34" t="s">
        <v>1223</v>
      </c>
      <c r="F542" s="34" t="s">
        <v>100</v>
      </c>
      <c r="G542" s="34" t="s">
        <v>1224</v>
      </c>
      <c r="H542" s="36">
        <v>43843</v>
      </c>
      <c r="I542" s="36">
        <v>43873</v>
      </c>
      <c r="J542" s="36">
        <v>43910</v>
      </c>
      <c r="K542" s="36">
        <v>43935</v>
      </c>
      <c r="L542" s="34" t="s">
        <v>1220</v>
      </c>
      <c r="M542" s="34" t="s">
        <v>1225</v>
      </c>
      <c r="N542" s="34" t="s">
        <v>1877</v>
      </c>
      <c r="O542" s="34" t="s">
        <v>1878</v>
      </c>
      <c r="P542" s="34" t="s">
        <v>1604</v>
      </c>
      <c r="Q542" s="34" t="s">
        <v>1360</v>
      </c>
      <c r="R542" s="38"/>
      <c r="S542" s="34" t="s">
        <v>2131</v>
      </c>
      <c r="T542" s="37">
        <v>60000</v>
      </c>
      <c r="U542" s="35">
        <v>40</v>
      </c>
      <c r="V542" s="37">
        <v>60000</v>
      </c>
      <c r="W542" s="34" t="s">
        <v>1352</v>
      </c>
      <c r="X542" s="35">
        <v>10058794</v>
      </c>
    </row>
    <row r="543" spans="1:24" ht="15.75" hidden="1" customHeight="1" x14ac:dyDescent="0.25">
      <c r="A543" s="34" t="s">
        <v>1220</v>
      </c>
      <c r="B543" s="34" t="s">
        <v>2000</v>
      </c>
      <c r="C543" s="34" t="s">
        <v>1222</v>
      </c>
      <c r="D543" s="35">
        <v>6386375</v>
      </c>
      <c r="E543" s="34" t="s">
        <v>1223</v>
      </c>
      <c r="F543" s="34" t="s">
        <v>100</v>
      </c>
      <c r="G543" s="34" t="s">
        <v>1224</v>
      </c>
      <c r="H543" s="36">
        <v>43843</v>
      </c>
      <c r="I543" s="36">
        <v>43873</v>
      </c>
      <c r="J543" s="36">
        <v>43910</v>
      </c>
      <c r="K543" s="36">
        <v>43935</v>
      </c>
      <c r="L543" s="34" t="s">
        <v>1220</v>
      </c>
      <c r="M543" s="34" t="s">
        <v>1225</v>
      </c>
      <c r="N543" s="34" t="s">
        <v>1877</v>
      </c>
      <c r="O543" s="34" t="s">
        <v>1878</v>
      </c>
      <c r="P543" s="34" t="s">
        <v>167</v>
      </c>
      <c r="Q543" s="34" t="s">
        <v>1360</v>
      </c>
      <c r="R543" s="38"/>
      <c r="S543" s="34" t="s">
        <v>2134</v>
      </c>
      <c r="T543" s="37">
        <v>55000</v>
      </c>
      <c r="U543" s="35">
        <v>40</v>
      </c>
      <c r="V543" s="37">
        <v>55000</v>
      </c>
      <c r="W543" s="34" t="s">
        <v>2104</v>
      </c>
      <c r="X543" s="35">
        <v>1016215</v>
      </c>
    </row>
    <row r="544" spans="1:24" ht="15.75" hidden="1" customHeight="1" x14ac:dyDescent="0.25">
      <c r="A544" s="34" t="s">
        <v>1220</v>
      </c>
      <c r="B544" s="34" t="s">
        <v>2000</v>
      </c>
      <c r="C544" s="34" t="s">
        <v>1222</v>
      </c>
      <c r="D544" s="35">
        <v>6387369</v>
      </c>
      <c r="E544" s="34" t="s">
        <v>1223</v>
      </c>
      <c r="F544" s="34" t="s">
        <v>100</v>
      </c>
      <c r="G544" s="34" t="s">
        <v>1224</v>
      </c>
      <c r="H544" s="36">
        <v>43844</v>
      </c>
      <c r="I544" s="36">
        <v>43874</v>
      </c>
      <c r="J544" s="36">
        <v>43851</v>
      </c>
      <c r="K544" s="36">
        <v>43867</v>
      </c>
      <c r="L544" s="34" t="s">
        <v>1220</v>
      </c>
      <c r="M544" s="34" t="s">
        <v>1225</v>
      </c>
      <c r="N544" s="34" t="s">
        <v>1877</v>
      </c>
      <c r="O544" s="34" t="s">
        <v>1878</v>
      </c>
      <c r="P544" s="34" t="s">
        <v>2135</v>
      </c>
      <c r="Q544" s="34" t="s">
        <v>107</v>
      </c>
      <c r="R544" s="38"/>
      <c r="S544" s="34" t="s">
        <v>2136</v>
      </c>
      <c r="T544" s="37">
        <v>55000</v>
      </c>
      <c r="U544" s="35">
        <v>108</v>
      </c>
      <c r="V544" s="37">
        <v>55000</v>
      </c>
      <c r="W544" s="34" t="s">
        <v>2137</v>
      </c>
      <c r="X544" s="35">
        <v>10125497</v>
      </c>
    </row>
    <row r="545" spans="1:24" ht="15.75" hidden="1" customHeight="1" x14ac:dyDescent="0.25">
      <c r="A545" s="34" t="s">
        <v>1220</v>
      </c>
      <c r="B545" s="34" t="s">
        <v>2000</v>
      </c>
      <c r="C545" s="34" t="s">
        <v>1222</v>
      </c>
      <c r="D545" s="35">
        <v>6387517</v>
      </c>
      <c r="E545" s="34" t="s">
        <v>1223</v>
      </c>
      <c r="F545" s="34" t="s">
        <v>100</v>
      </c>
      <c r="G545" s="34" t="s">
        <v>1224</v>
      </c>
      <c r="H545" s="36">
        <v>43844</v>
      </c>
      <c r="I545" s="36">
        <v>43874</v>
      </c>
      <c r="J545" s="36">
        <v>43851</v>
      </c>
      <c r="K545" s="36">
        <v>43867</v>
      </c>
      <c r="L545" s="34" t="s">
        <v>1220</v>
      </c>
      <c r="M545" s="34" t="s">
        <v>1225</v>
      </c>
      <c r="N545" s="34" t="s">
        <v>1869</v>
      </c>
      <c r="O545" s="34" t="s">
        <v>1870</v>
      </c>
      <c r="P545" s="34" t="s">
        <v>2122</v>
      </c>
      <c r="Q545" s="34" t="s">
        <v>102</v>
      </c>
      <c r="R545" s="38"/>
      <c r="S545" s="34" t="s">
        <v>2136</v>
      </c>
      <c r="T545" s="37">
        <v>23180</v>
      </c>
      <c r="U545" s="35">
        <v>108</v>
      </c>
      <c r="V545" s="37">
        <v>23180</v>
      </c>
      <c r="W545" s="34" t="s">
        <v>2124</v>
      </c>
      <c r="X545" s="35">
        <v>10323317</v>
      </c>
    </row>
    <row r="546" spans="1:24" ht="15.75" hidden="1" customHeight="1" x14ac:dyDescent="0.25">
      <c r="A546" s="34" t="s">
        <v>1220</v>
      </c>
      <c r="B546" s="34" t="s">
        <v>2000</v>
      </c>
      <c r="C546" s="34" t="s">
        <v>1222</v>
      </c>
      <c r="D546" s="35">
        <v>6387967</v>
      </c>
      <c r="E546" s="34" t="s">
        <v>1223</v>
      </c>
      <c r="F546" s="34" t="s">
        <v>100</v>
      </c>
      <c r="G546" s="34" t="s">
        <v>1224</v>
      </c>
      <c r="H546" s="36">
        <v>43844</v>
      </c>
      <c r="I546" s="36">
        <v>43874</v>
      </c>
      <c r="J546" s="36">
        <v>43851</v>
      </c>
      <c r="K546" s="36">
        <v>43867</v>
      </c>
      <c r="L546" s="34" t="s">
        <v>1220</v>
      </c>
      <c r="M546" s="34" t="s">
        <v>1225</v>
      </c>
      <c r="N546" s="34" t="s">
        <v>1877</v>
      </c>
      <c r="O546" s="34" t="s">
        <v>1878</v>
      </c>
      <c r="P546" s="34" t="s">
        <v>1714</v>
      </c>
      <c r="Q546" s="34" t="s">
        <v>107</v>
      </c>
      <c r="R546" s="38"/>
      <c r="S546" s="34" t="s">
        <v>2138</v>
      </c>
      <c r="T546" s="37">
        <v>55000</v>
      </c>
      <c r="U546" s="35">
        <v>108</v>
      </c>
      <c r="V546" s="37">
        <v>55000</v>
      </c>
      <c r="W546" s="34" t="s">
        <v>1715</v>
      </c>
      <c r="X546" s="35">
        <v>10324080</v>
      </c>
    </row>
    <row r="547" spans="1:24" ht="15.75" hidden="1" customHeight="1" x14ac:dyDescent="0.25">
      <c r="A547" s="34" t="s">
        <v>1220</v>
      </c>
      <c r="B547" s="34" t="s">
        <v>2000</v>
      </c>
      <c r="C547" s="34" t="s">
        <v>1222</v>
      </c>
      <c r="D547" s="35">
        <v>6388677</v>
      </c>
      <c r="E547" s="34" t="s">
        <v>1223</v>
      </c>
      <c r="F547" s="34" t="s">
        <v>100</v>
      </c>
      <c r="G547" s="34" t="s">
        <v>1224</v>
      </c>
      <c r="H547" s="36">
        <v>43845</v>
      </c>
      <c r="I547" s="36">
        <v>43875</v>
      </c>
      <c r="J547" s="36">
        <v>43851</v>
      </c>
      <c r="K547" s="36">
        <v>43867</v>
      </c>
      <c r="L547" s="34" t="s">
        <v>1220</v>
      </c>
      <c r="M547" s="34" t="s">
        <v>1225</v>
      </c>
      <c r="N547" s="34" t="s">
        <v>1877</v>
      </c>
      <c r="O547" s="34" t="s">
        <v>1878</v>
      </c>
      <c r="P547" s="34" t="s">
        <v>1879</v>
      </c>
      <c r="Q547" s="34" t="s">
        <v>107</v>
      </c>
      <c r="R547" s="38"/>
      <c r="S547" s="34" t="s">
        <v>2139</v>
      </c>
      <c r="T547" s="37">
        <v>55000</v>
      </c>
      <c r="U547" s="35">
        <v>108</v>
      </c>
      <c r="V547" s="37">
        <v>55000</v>
      </c>
      <c r="W547" s="34" t="s">
        <v>1881</v>
      </c>
      <c r="X547" s="35">
        <v>1866937</v>
      </c>
    </row>
    <row r="548" spans="1:24" ht="15.75" hidden="1" customHeight="1" x14ac:dyDescent="0.25">
      <c r="A548" s="34" t="s">
        <v>1220</v>
      </c>
      <c r="B548" s="34" t="s">
        <v>2000</v>
      </c>
      <c r="C548" s="34" t="s">
        <v>1222</v>
      </c>
      <c r="D548" s="35">
        <v>6389128</v>
      </c>
      <c r="E548" s="34" t="s">
        <v>1223</v>
      </c>
      <c r="F548" s="34" t="s">
        <v>100</v>
      </c>
      <c r="G548" s="34" t="s">
        <v>1224</v>
      </c>
      <c r="H548" s="36">
        <v>43845</v>
      </c>
      <c r="I548" s="36">
        <v>43875</v>
      </c>
      <c r="J548" s="36">
        <v>43851</v>
      </c>
      <c r="K548" s="36">
        <v>43867</v>
      </c>
      <c r="L548" s="34" t="s">
        <v>1220</v>
      </c>
      <c r="M548" s="34" t="s">
        <v>1225</v>
      </c>
      <c r="N548" s="34" t="s">
        <v>1877</v>
      </c>
      <c r="O548" s="34" t="s">
        <v>1878</v>
      </c>
      <c r="P548" s="34" t="s">
        <v>2122</v>
      </c>
      <c r="Q548" s="34" t="s">
        <v>107</v>
      </c>
      <c r="R548" s="38"/>
      <c r="S548" s="34" t="s">
        <v>2139</v>
      </c>
      <c r="T548" s="37">
        <v>55000</v>
      </c>
      <c r="U548" s="35">
        <v>108</v>
      </c>
      <c r="V548" s="37">
        <v>55000</v>
      </c>
      <c r="W548" s="34" t="s">
        <v>2124</v>
      </c>
      <c r="X548" s="35">
        <v>10323317</v>
      </c>
    </row>
    <row r="549" spans="1:24" ht="15.75" hidden="1" customHeight="1" x14ac:dyDescent="0.25">
      <c r="A549" s="34" t="s">
        <v>1220</v>
      </c>
      <c r="B549" s="34" t="s">
        <v>2000</v>
      </c>
      <c r="C549" s="34" t="s">
        <v>1222</v>
      </c>
      <c r="D549" s="35">
        <v>6389523</v>
      </c>
      <c r="E549" s="34" t="s">
        <v>1223</v>
      </c>
      <c r="F549" s="34" t="s">
        <v>100</v>
      </c>
      <c r="G549" s="34" t="s">
        <v>1224</v>
      </c>
      <c r="H549" s="36">
        <v>43845</v>
      </c>
      <c r="I549" s="36">
        <v>43875</v>
      </c>
      <c r="J549" s="36">
        <v>43851</v>
      </c>
      <c r="K549" s="36">
        <v>43867</v>
      </c>
      <c r="L549" s="34" t="s">
        <v>1220</v>
      </c>
      <c r="M549" s="34" t="s">
        <v>1225</v>
      </c>
      <c r="N549" s="34" t="s">
        <v>1877</v>
      </c>
      <c r="O549" s="34" t="s">
        <v>1878</v>
      </c>
      <c r="P549" s="34" t="s">
        <v>1338</v>
      </c>
      <c r="Q549" s="34" t="s">
        <v>107</v>
      </c>
      <c r="R549" s="38"/>
      <c r="S549" s="34" t="s">
        <v>2139</v>
      </c>
      <c r="T549" s="37">
        <v>55000</v>
      </c>
      <c r="U549" s="35">
        <v>108</v>
      </c>
      <c r="V549" s="37">
        <v>55000</v>
      </c>
      <c r="W549" s="34" t="s">
        <v>1340</v>
      </c>
      <c r="X549" s="35">
        <v>10324324</v>
      </c>
    </row>
    <row r="550" spans="1:24" ht="15.75" hidden="1" customHeight="1" x14ac:dyDescent="0.25">
      <c r="A550" s="34" t="s">
        <v>1220</v>
      </c>
      <c r="B550" s="34" t="s">
        <v>2000</v>
      </c>
      <c r="C550" s="34" t="s">
        <v>1222</v>
      </c>
      <c r="D550" s="35">
        <v>6389531</v>
      </c>
      <c r="E550" s="34" t="s">
        <v>1223</v>
      </c>
      <c r="F550" s="34" t="s">
        <v>100</v>
      </c>
      <c r="G550" s="34" t="s">
        <v>1224</v>
      </c>
      <c r="H550" s="36">
        <v>43845</v>
      </c>
      <c r="I550" s="36">
        <v>43875</v>
      </c>
      <c r="J550" s="36">
        <v>43851</v>
      </c>
      <c r="K550" s="36">
        <v>43867</v>
      </c>
      <c r="L550" s="34" t="s">
        <v>1220</v>
      </c>
      <c r="M550" s="34" t="s">
        <v>1225</v>
      </c>
      <c r="N550" s="34" t="s">
        <v>1877</v>
      </c>
      <c r="O550" s="34" t="s">
        <v>1878</v>
      </c>
      <c r="P550" s="34" t="s">
        <v>1981</v>
      </c>
      <c r="Q550" s="34" t="s">
        <v>107</v>
      </c>
      <c r="R550" s="38"/>
      <c r="S550" s="34" t="s">
        <v>2139</v>
      </c>
      <c r="T550" s="37">
        <v>55000</v>
      </c>
      <c r="U550" s="35">
        <v>108</v>
      </c>
      <c r="V550" s="37">
        <v>55000</v>
      </c>
      <c r="W550" s="34" t="s">
        <v>1343</v>
      </c>
      <c r="X550" s="35">
        <v>10126221</v>
      </c>
    </row>
    <row r="551" spans="1:24" ht="15.75" hidden="1" customHeight="1" x14ac:dyDescent="0.25">
      <c r="A551" s="34" t="s">
        <v>1220</v>
      </c>
      <c r="B551" s="34" t="s">
        <v>2000</v>
      </c>
      <c r="C551" s="34" t="s">
        <v>1222</v>
      </c>
      <c r="D551" s="35">
        <v>6390608</v>
      </c>
      <c r="E551" s="34" t="s">
        <v>1243</v>
      </c>
      <c r="F551" s="34" t="s">
        <v>477</v>
      </c>
      <c r="G551" s="34" t="s">
        <v>1224</v>
      </c>
      <c r="H551" s="36">
        <v>43846</v>
      </c>
      <c r="I551" s="36">
        <v>43876</v>
      </c>
      <c r="J551" s="36">
        <v>43847</v>
      </c>
      <c r="K551" s="36">
        <v>43867</v>
      </c>
      <c r="L551" s="34" t="s">
        <v>1244</v>
      </c>
      <c r="M551" s="34" t="s">
        <v>1245</v>
      </c>
      <c r="N551" s="34" t="s">
        <v>1877</v>
      </c>
      <c r="O551" s="34" t="s">
        <v>1878</v>
      </c>
      <c r="P551" s="34" t="s">
        <v>2140</v>
      </c>
      <c r="Q551" s="34" t="s">
        <v>132</v>
      </c>
      <c r="R551" s="38"/>
      <c r="S551" s="34" t="s">
        <v>2141</v>
      </c>
      <c r="T551" s="37">
        <v>55000</v>
      </c>
      <c r="U551" s="35">
        <v>108</v>
      </c>
      <c r="V551" s="37">
        <v>55000</v>
      </c>
      <c r="W551" s="34" t="s">
        <v>2142</v>
      </c>
      <c r="X551" s="35">
        <v>10314292</v>
      </c>
    </row>
    <row r="552" spans="1:24" ht="15.75" hidden="1" customHeight="1" x14ac:dyDescent="0.25">
      <c r="A552" s="34" t="s">
        <v>1220</v>
      </c>
      <c r="B552" s="34" t="s">
        <v>2000</v>
      </c>
      <c r="C552" s="34" t="s">
        <v>1222</v>
      </c>
      <c r="D552" s="35">
        <v>6390628</v>
      </c>
      <c r="E552" s="34" t="s">
        <v>1223</v>
      </c>
      <c r="F552" s="34" t="s">
        <v>100</v>
      </c>
      <c r="G552" s="34" t="s">
        <v>1224</v>
      </c>
      <c r="H552" s="36">
        <v>43846</v>
      </c>
      <c r="I552" s="36">
        <v>43876</v>
      </c>
      <c r="J552" s="36">
        <v>43851</v>
      </c>
      <c r="K552" s="36">
        <v>43867</v>
      </c>
      <c r="L552" s="34" t="s">
        <v>1220</v>
      </c>
      <c r="M552" s="34" t="s">
        <v>1225</v>
      </c>
      <c r="N552" s="34" t="s">
        <v>1877</v>
      </c>
      <c r="O552" s="34" t="s">
        <v>1878</v>
      </c>
      <c r="P552" s="34" t="s">
        <v>2143</v>
      </c>
      <c r="Q552" s="34" t="s">
        <v>107</v>
      </c>
      <c r="R552" s="38"/>
      <c r="S552" s="34" t="s">
        <v>2141</v>
      </c>
      <c r="T552" s="37">
        <v>55000</v>
      </c>
      <c r="U552" s="35">
        <v>108</v>
      </c>
      <c r="V552" s="37">
        <v>55000</v>
      </c>
      <c r="W552" s="34" t="s">
        <v>2144</v>
      </c>
      <c r="X552" s="35">
        <v>10324520</v>
      </c>
    </row>
    <row r="553" spans="1:24" ht="15.75" hidden="1" customHeight="1" x14ac:dyDescent="0.25">
      <c r="A553" s="34" t="s">
        <v>1220</v>
      </c>
      <c r="B553" s="34" t="s">
        <v>2000</v>
      </c>
      <c r="C553" s="34" t="s">
        <v>1222</v>
      </c>
      <c r="D553" s="35">
        <v>6390757</v>
      </c>
      <c r="E553" s="34" t="s">
        <v>1223</v>
      </c>
      <c r="F553" s="34" t="s">
        <v>100</v>
      </c>
      <c r="G553" s="34" t="s">
        <v>1224</v>
      </c>
      <c r="H553" s="36">
        <v>43846</v>
      </c>
      <c r="I553" s="36">
        <v>43876</v>
      </c>
      <c r="J553" s="36">
        <v>43857</v>
      </c>
      <c r="K553" s="36">
        <v>43867</v>
      </c>
      <c r="L553" s="34" t="s">
        <v>1220</v>
      </c>
      <c r="M553" s="34" t="s">
        <v>1225</v>
      </c>
      <c r="N553" s="34" t="s">
        <v>1877</v>
      </c>
      <c r="O553" s="34" t="s">
        <v>1878</v>
      </c>
      <c r="P553" s="34" t="s">
        <v>155</v>
      </c>
      <c r="Q553" s="34" t="s">
        <v>102</v>
      </c>
      <c r="R553" s="38"/>
      <c r="S553" s="34" t="s">
        <v>2141</v>
      </c>
      <c r="T553" s="37">
        <v>8384</v>
      </c>
      <c r="U553" s="35">
        <v>108</v>
      </c>
      <c r="V553" s="37">
        <v>8384</v>
      </c>
      <c r="W553" s="34" t="s">
        <v>2033</v>
      </c>
      <c r="X553" s="35">
        <v>1767603</v>
      </c>
    </row>
    <row r="554" spans="1:24" ht="15.75" hidden="1" customHeight="1" x14ac:dyDescent="0.25">
      <c r="A554" s="34" t="s">
        <v>1220</v>
      </c>
      <c r="B554" s="34" t="s">
        <v>2000</v>
      </c>
      <c r="C554" s="34" t="s">
        <v>1222</v>
      </c>
      <c r="D554" s="35">
        <v>6391210</v>
      </c>
      <c r="E554" s="34" t="s">
        <v>1223</v>
      </c>
      <c r="F554" s="34" t="s">
        <v>100</v>
      </c>
      <c r="G554" s="34" t="s">
        <v>1224</v>
      </c>
      <c r="H554" s="36">
        <v>43847</v>
      </c>
      <c r="I554" s="36">
        <v>43877</v>
      </c>
      <c r="J554" s="36">
        <v>43851</v>
      </c>
      <c r="K554" s="36">
        <v>43867</v>
      </c>
      <c r="L554" s="34" t="s">
        <v>1220</v>
      </c>
      <c r="M554" s="34" t="s">
        <v>1225</v>
      </c>
      <c r="N554" s="34" t="s">
        <v>1877</v>
      </c>
      <c r="O554" s="34" t="s">
        <v>1878</v>
      </c>
      <c r="P554" s="34" t="s">
        <v>2145</v>
      </c>
      <c r="Q554" s="34" t="s">
        <v>132</v>
      </c>
      <c r="R554" s="38"/>
      <c r="S554" s="34" t="s">
        <v>2141</v>
      </c>
      <c r="T554" s="37">
        <v>55000</v>
      </c>
      <c r="U554" s="35">
        <v>108</v>
      </c>
      <c r="V554" s="37">
        <v>55000</v>
      </c>
      <c r="W554" s="34" t="s">
        <v>1441</v>
      </c>
      <c r="X554" s="35">
        <v>10006294</v>
      </c>
    </row>
    <row r="555" spans="1:24" ht="15.75" hidden="1" customHeight="1" x14ac:dyDescent="0.25">
      <c r="A555" s="34" t="s">
        <v>1220</v>
      </c>
      <c r="B555" s="34" t="s">
        <v>2000</v>
      </c>
      <c r="C555" s="34" t="s">
        <v>1222</v>
      </c>
      <c r="D555" s="35">
        <v>6392996</v>
      </c>
      <c r="E555" s="34" t="s">
        <v>1223</v>
      </c>
      <c r="F555" s="34" t="s">
        <v>100</v>
      </c>
      <c r="G555" s="34" t="s">
        <v>1224</v>
      </c>
      <c r="H555" s="36">
        <v>43850</v>
      </c>
      <c r="I555" s="36">
        <v>43880</v>
      </c>
      <c r="J555" s="36">
        <v>43851</v>
      </c>
      <c r="K555" s="36">
        <v>43867</v>
      </c>
      <c r="L555" s="34" t="s">
        <v>1220</v>
      </c>
      <c r="M555" s="34" t="s">
        <v>1225</v>
      </c>
      <c r="N555" s="34" t="s">
        <v>1877</v>
      </c>
      <c r="O555" s="34" t="s">
        <v>1878</v>
      </c>
      <c r="P555" s="34" t="s">
        <v>167</v>
      </c>
      <c r="Q555" s="34" t="s">
        <v>132</v>
      </c>
      <c r="R555" s="38"/>
      <c r="S555" s="34" t="s">
        <v>2146</v>
      </c>
      <c r="T555" s="37">
        <v>55000</v>
      </c>
      <c r="U555" s="35">
        <v>108</v>
      </c>
      <c r="V555" s="37">
        <v>55000</v>
      </c>
      <c r="W555" s="34" t="s">
        <v>2104</v>
      </c>
      <c r="X555" s="35">
        <v>1016215</v>
      </c>
    </row>
    <row r="556" spans="1:24" ht="15.75" hidden="1" customHeight="1" x14ac:dyDescent="0.25">
      <c r="A556" s="34" t="s">
        <v>1220</v>
      </c>
      <c r="B556" s="34" t="s">
        <v>2000</v>
      </c>
      <c r="C556" s="34" t="s">
        <v>1222</v>
      </c>
      <c r="D556" s="35">
        <v>6393140</v>
      </c>
      <c r="E556" s="34" t="s">
        <v>1223</v>
      </c>
      <c r="F556" s="34" t="s">
        <v>100</v>
      </c>
      <c r="G556" s="34" t="s">
        <v>1224</v>
      </c>
      <c r="H556" s="36">
        <v>43850</v>
      </c>
      <c r="I556" s="36">
        <v>43880</v>
      </c>
      <c r="J556" s="36">
        <v>43857</v>
      </c>
      <c r="K556" s="36">
        <v>43867</v>
      </c>
      <c r="L556" s="34" t="s">
        <v>1220</v>
      </c>
      <c r="M556" s="34" t="s">
        <v>1225</v>
      </c>
      <c r="N556" s="34" t="s">
        <v>1869</v>
      </c>
      <c r="O556" s="34" t="s">
        <v>1870</v>
      </c>
      <c r="P556" s="34" t="s">
        <v>1930</v>
      </c>
      <c r="Q556" s="34" t="s">
        <v>132</v>
      </c>
      <c r="R556" s="38"/>
      <c r="S556" s="34" t="s">
        <v>2146</v>
      </c>
      <c r="T556" s="37">
        <v>48238</v>
      </c>
      <c r="U556" s="35">
        <v>108</v>
      </c>
      <c r="V556" s="37">
        <v>48238</v>
      </c>
      <c r="W556" s="34" t="s">
        <v>1931</v>
      </c>
      <c r="X556" s="35">
        <v>10323244</v>
      </c>
    </row>
    <row r="557" spans="1:24" ht="15.75" hidden="1" customHeight="1" x14ac:dyDescent="0.25">
      <c r="A557" s="34" t="s">
        <v>1220</v>
      </c>
      <c r="B557" s="34" t="s">
        <v>2000</v>
      </c>
      <c r="C557" s="34" t="s">
        <v>1222</v>
      </c>
      <c r="D557" s="35">
        <v>6393242</v>
      </c>
      <c r="E557" s="34" t="s">
        <v>1223</v>
      </c>
      <c r="F557" s="34" t="s">
        <v>100</v>
      </c>
      <c r="G557" s="34" t="s">
        <v>1224</v>
      </c>
      <c r="H557" s="36">
        <v>43850</v>
      </c>
      <c r="I557" s="36">
        <v>43880</v>
      </c>
      <c r="J557" s="36">
        <v>43851</v>
      </c>
      <c r="K557" s="36">
        <v>43867</v>
      </c>
      <c r="L557" s="34" t="s">
        <v>1220</v>
      </c>
      <c r="M557" s="34" t="s">
        <v>1225</v>
      </c>
      <c r="N557" s="34" t="s">
        <v>1877</v>
      </c>
      <c r="O557" s="34" t="s">
        <v>1878</v>
      </c>
      <c r="P557" s="34" t="s">
        <v>160</v>
      </c>
      <c r="Q557" s="34" t="s">
        <v>132</v>
      </c>
      <c r="R557" s="38"/>
      <c r="S557" s="34" t="s">
        <v>2146</v>
      </c>
      <c r="T557" s="37">
        <v>55000</v>
      </c>
      <c r="U557" s="35">
        <v>108</v>
      </c>
      <c r="V557" s="37">
        <v>55000</v>
      </c>
      <c r="W557" s="34" t="s">
        <v>1921</v>
      </c>
      <c r="X557" s="35">
        <v>1769509</v>
      </c>
    </row>
    <row r="558" spans="1:24" ht="15.75" hidden="1" customHeight="1" x14ac:dyDescent="0.25">
      <c r="A558" s="34" t="s">
        <v>1220</v>
      </c>
      <c r="B558" s="34" t="s">
        <v>2000</v>
      </c>
      <c r="C558" s="34" t="s">
        <v>1222</v>
      </c>
      <c r="D558" s="35">
        <v>6393559</v>
      </c>
      <c r="E558" s="34" t="s">
        <v>1243</v>
      </c>
      <c r="F558" s="34" t="s">
        <v>477</v>
      </c>
      <c r="G558" s="34" t="s">
        <v>1224</v>
      </c>
      <c r="H558" s="36">
        <v>43850</v>
      </c>
      <c r="I558" s="36">
        <v>43880</v>
      </c>
      <c r="J558" s="36">
        <v>43860</v>
      </c>
      <c r="K558" s="36">
        <v>43867</v>
      </c>
      <c r="L558" s="34" t="s">
        <v>1244</v>
      </c>
      <c r="M558" s="34" t="s">
        <v>1245</v>
      </c>
      <c r="N558" s="34" t="s">
        <v>1877</v>
      </c>
      <c r="O558" s="34" t="s">
        <v>1878</v>
      </c>
      <c r="P558" s="34" t="s">
        <v>2140</v>
      </c>
      <c r="Q558" s="34" t="s">
        <v>107</v>
      </c>
      <c r="R558" s="38"/>
      <c r="S558" s="34" t="s">
        <v>2146</v>
      </c>
      <c r="T558" s="37">
        <v>55000</v>
      </c>
      <c r="U558" s="35">
        <v>108</v>
      </c>
      <c r="V558" s="37">
        <v>55000</v>
      </c>
      <c r="W558" s="34" t="s">
        <v>2142</v>
      </c>
      <c r="X558" s="35">
        <v>10314292</v>
      </c>
    </row>
    <row r="559" spans="1:24" ht="15.75" hidden="1" customHeight="1" x14ac:dyDescent="0.25">
      <c r="A559" s="34" t="s">
        <v>1220</v>
      </c>
      <c r="B559" s="34" t="s">
        <v>2000</v>
      </c>
      <c r="C559" s="34" t="s">
        <v>1222</v>
      </c>
      <c r="D559" s="35">
        <v>6393658</v>
      </c>
      <c r="E559" s="34" t="s">
        <v>1223</v>
      </c>
      <c r="F559" s="34" t="s">
        <v>100</v>
      </c>
      <c r="G559" s="34" t="s">
        <v>1224</v>
      </c>
      <c r="H559" s="36">
        <v>43850</v>
      </c>
      <c r="I559" s="36">
        <v>43880</v>
      </c>
      <c r="J559" s="36">
        <v>43857</v>
      </c>
      <c r="K559" s="36">
        <v>43867</v>
      </c>
      <c r="L559" s="34" t="s">
        <v>1220</v>
      </c>
      <c r="M559" s="34" t="s">
        <v>1225</v>
      </c>
      <c r="N559" s="34" t="s">
        <v>1869</v>
      </c>
      <c r="O559" s="34" t="s">
        <v>1870</v>
      </c>
      <c r="P559" s="34" t="s">
        <v>1930</v>
      </c>
      <c r="Q559" s="34" t="s">
        <v>132</v>
      </c>
      <c r="R559" s="38"/>
      <c r="S559" s="34" t="s">
        <v>2146</v>
      </c>
      <c r="T559" s="37">
        <v>980000</v>
      </c>
      <c r="U559" s="35">
        <v>108</v>
      </c>
      <c r="V559" s="37">
        <v>980000</v>
      </c>
      <c r="W559" s="34" t="s">
        <v>1931</v>
      </c>
      <c r="X559" s="35">
        <v>10323244</v>
      </c>
    </row>
    <row r="560" spans="1:24" ht="15.75" customHeight="1" x14ac:dyDescent="0.25">
      <c r="A560" s="34" t="s">
        <v>1220</v>
      </c>
      <c r="B560" s="34" t="s">
        <v>2000</v>
      </c>
      <c r="C560" s="34" t="s">
        <v>1222</v>
      </c>
      <c r="D560" s="35">
        <v>6394088</v>
      </c>
      <c r="E560" s="34" t="s">
        <v>1223</v>
      </c>
      <c r="F560" s="34" t="s">
        <v>100</v>
      </c>
      <c r="G560" s="34" t="s">
        <v>1224</v>
      </c>
      <c r="H560" s="36">
        <v>43850</v>
      </c>
      <c r="I560" s="36">
        <v>43880</v>
      </c>
      <c r="J560" s="36">
        <v>44000</v>
      </c>
      <c r="K560" s="36"/>
      <c r="L560" s="34" t="s">
        <v>1220</v>
      </c>
      <c r="M560" s="34" t="s">
        <v>1225</v>
      </c>
      <c r="N560" s="34" t="s">
        <v>1869</v>
      </c>
      <c r="O560" s="34" t="s">
        <v>1870</v>
      </c>
      <c r="P560" s="34" t="s">
        <v>2122</v>
      </c>
      <c r="Q560" s="34" t="s">
        <v>117</v>
      </c>
      <c r="R560" s="38"/>
      <c r="S560" s="34" t="s">
        <v>2146</v>
      </c>
      <c r="T560" s="37">
        <v>951244</v>
      </c>
      <c r="U560" s="35">
        <v>125</v>
      </c>
      <c r="V560" s="37">
        <v>951244</v>
      </c>
      <c r="W560" s="34" t="s">
        <v>2124</v>
      </c>
      <c r="X560" s="35">
        <v>10323317</v>
      </c>
    </row>
    <row r="561" spans="1:24" ht="15.75" hidden="1" customHeight="1" x14ac:dyDescent="0.25">
      <c r="A561" s="34" t="s">
        <v>1220</v>
      </c>
      <c r="B561" s="34" t="s">
        <v>2000</v>
      </c>
      <c r="C561" s="34" t="s">
        <v>1222</v>
      </c>
      <c r="D561" s="35">
        <v>6395810</v>
      </c>
      <c r="E561" s="34" t="s">
        <v>1223</v>
      </c>
      <c r="F561" s="34" t="s">
        <v>100</v>
      </c>
      <c r="G561" s="34" t="s">
        <v>1224</v>
      </c>
      <c r="H561" s="36">
        <v>43852</v>
      </c>
      <c r="I561" s="36">
        <v>43882</v>
      </c>
      <c r="J561" s="36">
        <v>43857</v>
      </c>
      <c r="K561" s="36">
        <v>43867</v>
      </c>
      <c r="L561" s="34" t="s">
        <v>1220</v>
      </c>
      <c r="M561" s="34" t="s">
        <v>1225</v>
      </c>
      <c r="N561" s="34" t="s">
        <v>1877</v>
      </c>
      <c r="O561" s="34" t="s">
        <v>1878</v>
      </c>
      <c r="P561" s="34" t="s">
        <v>1915</v>
      </c>
      <c r="Q561" s="34" t="s">
        <v>132</v>
      </c>
      <c r="R561" s="38"/>
      <c r="S561" s="34" t="s">
        <v>2147</v>
      </c>
      <c r="T561" s="37">
        <v>55000</v>
      </c>
      <c r="U561" s="35">
        <v>108</v>
      </c>
      <c r="V561" s="37">
        <v>55000</v>
      </c>
      <c r="W561" s="34" t="s">
        <v>1917</v>
      </c>
      <c r="X561" s="35">
        <v>10185589</v>
      </c>
    </row>
    <row r="562" spans="1:24" ht="15.75" hidden="1" customHeight="1" x14ac:dyDescent="0.25">
      <c r="A562" s="34" t="s">
        <v>1220</v>
      </c>
      <c r="B562" s="34" t="s">
        <v>2000</v>
      </c>
      <c r="C562" s="34" t="s">
        <v>1222</v>
      </c>
      <c r="D562" s="35">
        <v>6396019</v>
      </c>
      <c r="E562" s="34" t="s">
        <v>1223</v>
      </c>
      <c r="F562" s="34" t="s">
        <v>100</v>
      </c>
      <c r="G562" s="34" t="s">
        <v>1224</v>
      </c>
      <c r="H562" s="36">
        <v>43852</v>
      </c>
      <c r="I562" s="36">
        <v>43882</v>
      </c>
      <c r="J562" s="36">
        <v>43857</v>
      </c>
      <c r="K562" s="36">
        <v>43867</v>
      </c>
      <c r="L562" s="34" t="s">
        <v>1220</v>
      </c>
      <c r="M562" s="34" t="s">
        <v>1225</v>
      </c>
      <c r="N562" s="34" t="s">
        <v>1877</v>
      </c>
      <c r="O562" s="34" t="s">
        <v>1878</v>
      </c>
      <c r="P562" s="34" t="s">
        <v>1940</v>
      </c>
      <c r="Q562" s="34" t="s">
        <v>132</v>
      </c>
      <c r="R562" s="38"/>
      <c r="S562" s="34" t="s">
        <v>2147</v>
      </c>
      <c r="T562" s="37">
        <v>55000</v>
      </c>
      <c r="U562" s="35">
        <v>108</v>
      </c>
      <c r="V562" s="37">
        <v>55000</v>
      </c>
      <c r="W562" s="34" t="s">
        <v>1941</v>
      </c>
      <c r="X562" s="35">
        <v>10118589</v>
      </c>
    </row>
    <row r="563" spans="1:24" ht="15.75" hidden="1" customHeight="1" x14ac:dyDescent="0.25">
      <c r="A563" s="34" t="s">
        <v>1220</v>
      </c>
      <c r="B563" s="34" t="s">
        <v>2000</v>
      </c>
      <c r="C563" s="34" t="s">
        <v>1222</v>
      </c>
      <c r="D563" s="35">
        <v>6396434</v>
      </c>
      <c r="E563" s="34" t="s">
        <v>1243</v>
      </c>
      <c r="F563" s="34" t="s">
        <v>477</v>
      </c>
      <c r="G563" s="34" t="s">
        <v>1224</v>
      </c>
      <c r="H563" s="36">
        <v>43852</v>
      </c>
      <c r="I563" s="36">
        <v>43882</v>
      </c>
      <c r="J563" s="36">
        <v>43860</v>
      </c>
      <c r="K563" s="36">
        <v>43867</v>
      </c>
      <c r="L563" s="34" t="s">
        <v>1244</v>
      </c>
      <c r="M563" s="34" t="s">
        <v>1245</v>
      </c>
      <c r="N563" s="34" t="s">
        <v>1877</v>
      </c>
      <c r="O563" s="34" t="s">
        <v>1878</v>
      </c>
      <c r="P563" s="34" t="s">
        <v>2148</v>
      </c>
      <c r="Q563" s="34" t="s">
        <v>107</v>
      </c>
      <c r="R563" s="38"/>
      <c r="S563" s="34" t="s">
        <v>2149</v>
      </c>
      <c r="T563" s="37">
        <v>55000</v>
      </c>
      <c r="U563" s="35">
        <v>108</v>
      </c>
      <c r="V563" s="37">
        <v>55000</v>
      </c>
      <c r="W563" s="34" t="s">
        <v>2150</v>
      </c>
      <c r="X563" s="35">
        <v>10325376</v>
      </c>
    </row>
    <row r="564" spans="1:24" ht="15.75" hidden="1" customHeight="1" x14ac:dyDescent="0.25">
      <c r="A564" s="34" t="s">
        <v>1220</v>
      </c>
      <c r="B564" s="34" t="s">
        <v>2000</v>
      </c>
      <c r="C564" s="34" t="s">
        <v>1222</v>
      </c>
      <c r="D564" s="35">
        <v>6396457</v>
      </c>
      <c r="E564" s="34" t="s">
        <v>1223</v>
      </c>
      <c r="F564" s="34" t="s">
        <v>100</v>
      </c>
      <c r="G564" s="34" t="s">
        <v>1224</v>
      </c>
      <c r="H564" s="36">
        <v>43852</v>
      </c>
      <c r="I564" s="36">
        <v>43882</v>
      </c>
      <c r="J564" s="36">
        <v>43857</v>
      </c>
      <c r="K564" s="36">
        <v>43867</v>
      </c>
      <c r="L564" s="34" t="s">
        <v>1220</v>
      </c>
      <c r="M564" s="34" t="s">
        <v>1225</v>
      </c>
      <c r="N564" s="34" t="s">
        <v>1877</v>
      </c>
      <c r="O564" s="34" t="s">
        <v>1878</v>
      </c>
      <c r="P564" s="34" t="s">
        <v>1930</v>
      </c>
      <c r="Q564" s="34" t="s">
        <v>132</v>
      </c>
      <c r="R564" s="38"/>
      <c r="S564" s="34" t="s">
        <v>2149</v>
      </c>
      <c r="T564" s="37">
        <v>55000</v>
      </c>
      <c r="U564" s="35">
        <v>108</v>
      </c>
      <c r="V564" s="37">
        <v>55000</v>
      </c>
      <c r="W564" s="34" t="s">
        <v>1931</v>
      </c>
      <c r="X564" s="35">
        <v>10323244</v>
      </c>
    </row>
    <row r="565" spans="1:24" ht="15.75" hidden="1" customHeight="1" x14ac:dyDescent="0.25">
      <c r="A565" s="34" t="s">
        <v>1220</v>
      </c>
      <c r="B565" s="34" t="s">
        <v>2000</v>
      </c>
      <c r="C565" s="34" t="s">
        <v>1222</v>
      </c>
      <c r="D565" s="35">
        <v>6397012</v>
      </c>
      <c r="E565" s="34" t="s">
        <v>1223</v>
      </c>
      <c r="F565" s="34" t="s">
        <v>100</v>
      </c>
      <c r="G565" s="34" t="s">
        <v>1224</v>
      </c>
      <c r="H565" s="36">
        <v>43853</v>
      </c>
      <c r="I565" s="36">
        <v>43883</v>
      </c>
      <c r="J565" s="36">
        <v>43857</v>
      </c>
      <c r="K565" s="36">
        <v>43867</v>
      </c>
      <c r="L565" s="34" t="s">
        <v>1220</v>
      </c>
      <c r="M565" s="34" t="s">
        <v>1225</v>
      </c>
      <c r="N565" s="34" t="s">
        <v>1877</v>
      </c>
      <c r="O565" s="34" t="s">
        <v>1878</v>
      </c>
      <c r="P565" s="34" t="s">
        <v>1952</v>
      </c>
      <c r="Q565" s="34" t="s">
        <v>132</v>
      </c>
      <c r="R565" s="38"/>
      <c r="S565" s="34" t="s">
        <v>2151</v>
      </c>
      <c r="T565" s="37">
        <v>55000</v>
      </c>
      <c r="U565" s="35">
        <v>108</v>
      </c>
      <c r="V565" s="37">
        <v>55000</v>
      </c>
      <c r="W565" s="34" t="s">
        <v>1953</v>
      </c>
      <c r="X565" s="35">
        <v>10315311</v>
      </c>
    </row>
    <row r="566" spans="1:24" ht="15.75" hidden="1" customHeight="1" x14ac:dyDescent="0.25">
      <c r="A566" s="34" t="s">
        <v>1220</v>
      </c>
      <c r="B566" s="34" t="s">
        <v>2000</v>
      </c>
      <c r="C566" s="34" t="s">
        <v>1222</v>
      </c>
      <c r="D566" s="35">
        <v>6397956</v>
      </c>
      <c r="E566" s="34" t="s">
        <v>1223</v>
      </c>
      <c r="F566" s="34" t="s">
        <v>100</v>
      </c>
      <c r="G566" s="34" t="s">
        <v>1224</v>
      </c>
      <c r="H566" s="36">
        <v>43853</v>
      </c>
      <c r="I566" s="36">
        <v>43883</v>
      </c>
      <c r="J566" s="36">
        <v>43857</v>
      </c>
      <c r="K566" s="36">
        <v>43867</v>
      </c>
      <c r="L566" s="34" t="s">
        <v>1220</v>
      </c>
      <c r="M566" s="34" t="s">
        <v>1225</v>
      </c>
      <c r="N566" s="34" t="s">
        <v>1877</v>
      </c>
      <c r="O566" s="34" t="s">
        <v>1878</v>
      </c>
      <c r="P566" s="34" t="s">
        <v>2152</v>
      </c>
      <c r="Q566" s="34" t="s">
        <v>132</v>
      </c>
      <c r="R566" s="38"/>
      <c r="S566" s="34" t="s">
        <v>2153</v>
      </c>
      <c r="T566" s="37">
        <v>55000</v>
      </c>
      <c r="U566" s="35">
        <v>108</v>
      </c>
      <c r="V566" s="37">
        <v>55000</v>
      </c>
      <c r="W566" s="34" t="s">
        <v>2154</v>
      </c>
      <c r="X566" s="35">
        <v>10325619</v>
      </c>
    </row>
    <row r="567" spans="1:24" ht="15.75" hidden="1" customHeight="1" x14ac:dyDescent="0.25">
      <c r="A567" s="34" t="s">
        <v>1220</v>
      </c>
      <c r="B567" s="34" t="s">
        <v>2000</v>
      </c>
      <c r="C567" s="34" t="s">
        <v>1222</v>
      </c>
      <c r="D567" s="35">
        <v>6398143</v>
      </c>
      <c r="E567" s="34" t="s">
        <v>1223</v>
      </c>
      <c r="F567" s="34" t="s">
        <v>100</v>
      </c>
      <c r="G567" s="34" t="s">
        <v>1224</v>
      </c>
      <c r="H567" s="36">
        <v>43853</v>
      </c>
      <c r="I567" s="36">
        <v>43883</v>
      </c>
      <c r="J567" s="36">
        <v>43858</v>
      </c>
      <c r="K567" s="36">
        <v>43867</v>
      </c>
      <c r="L567" s="34" t="s">
        <v>1220</v>
      </c>
      <c r="M567" s="34" t="s">
        <v>1225</v>
      </c>
      <c r="N567" s="34" t="s">
        <v>1877</v>
      </c>
      <c r="O567" s="34" t="s">
        <v>1878</v>
      </c>
      <c r="P567" s="34" t="s">
        <v>2155</v>
      </c>
      <c r="Q567" s="34" t="s">
        <v>107</v>
      </c>
      <c r="R567" s="38"/>
      <c r="S567" s="34" t="s">
        <v>2073</v>
      </c>
      <c r="T567" s="37">
        <v>55000</v>
      </c>
      <c r="U567" s="35">
        <v>108</v>
      </c>
      <c r="V567" s="37">
        <v>55000</v>
      </c>
      <c r="W567" s="34" t="s">
        <v>1771</v>
      </c>
      <c r="X567" s="35">
        <v>10322243</v>
      </c>
    </row>
    <row r="568" spans="1:24" ht="15.75" hidden="1" customHeight="1" x14ac:dyDescent="0.25">
      <c r="A568" s="34" t="s">
        <v>1220</v>
      </c>
      <c r="B568" s="34" t="s">
        <v>2000</v>
      </c>
      <c r="C568" s="34" t="s">
        <v>1222</v>
      </c>
      <c r="D568" s="35">
        <v>6399024</v>
      </c>
      <c r="E568" s="34" t="s">
        <v>1223</v>
      </c>
      <c r="F568" s="34" t="s">
        <v>100</v>
      </c>
      <c r="G568" s="34" t="s">
        <v>1224</v>
      </c>
      <c r="H568" s="36">
        <v>43854</v>
      </c>
      <c r="I568" s="36">
        <v>43884</v>
      </c>
      <c r="J568" s="36">
        <v>43867</v>
      </c>
      <c r="K568" s="36">
        <v>43871</v>
      </c>
      <c r="L568" s="34" t="s">
        <v>1220</v>
      </c>
      <c r="M568" s="34" t="s">
        <v>1225</v>
      </c>
      <c r="N568" s="34" t="s">
        <v>1869</v>
      </c>
      <c r="O568" s="34" t="s">
        <v>1870</v>
      </c>
      <c r="P568" s="34" t="s">
        <v>2116</v>
      </c>
      <c r="Q568" s="34" t="s">
        <v>102</v>
      </c>
      <c r="R568" s="38"/>
      <c r="S568" s="34" t="s">
        <v>2156</v>
      </c>
      <c r="T568" s="37">
        <v>41409</v>
      </c>
      <c r="U568" s="35">
        <v>104</v>
      </c>
      <c r="V568" s="37">
        <v>41409</v>
      </c>
      <c r="W568" s="34" t="s">
        <v>2117</v>
      </c>
      <c r="X568" s="35">
        <v>1004092</v>
      </c>
    </row>
    <row r="569" spans="1:24" ht="15.75" hidden="1" customHeight="1" x14ac:dyDescent="0.25">
      <c r="A569" s="34" t="s">
        <v>1220</v>
      </c>
      <c r="B569" s="34" t="s">
        <v>2000</v>
      </c>
      <c r="C569" s="34" t="s">
        <v>1222</v>
      </c>
      <c r="D569" s="35">
        <v>6399462</v>
      </c>
      <c r="E569" s="34" t="s">
        <v>1223</v>
      </c>
      <c r="F569" s="34" t="s">
        <v>100</v>
      </c>
      <c r="G569" s="34" t="s">
        <v>1224</v>
      </c>
      <c r="H569" s="36">
        <v>43854</v>
      </c>
      <c r="I569" s="36">
        <v>43884</v>
      </c>
      <c r="J569" s="36">
        <v>43867</v>
      </c>
      <c r="K569" s="36">
        <v>43871</v>
      </c>
      <c r="L569" s="34" t="s">
        <v>1220</v>
      </c>
      <c r="M569" s="34" t="s">
        <v>1225</v>
      </c>
      <c r="N569" s="34" t="s">
        <v>1869</v>
      </c>
      <c r="O569" s="34" t="s">
        <v>1870</v>
      </c>
      <c r="P569" s="34" t="s">
        <v>2129</v>
      </c>
      <c r="Q569" s="34" t="s">
        <v>102</v>
      </c>
      <c r="R569" s="38"/>
      <c r="S569" s="34" t="s">
        <v>2157</v>
      </c>
      <c r="T569" s="37">
        <v>50312</v>
      </c>
      <c r="U569" s="35">
        <v>104</v>
      </c>
      <c r="V569" s="37">
        <v>50312</v>
      </c>
      <c r="W569" s="34" t="s">
        <v>2130</v>
      </c>
      <c r="X569" s="35">
        <v>10067119</v>
      </c>
    </row>
    <row r="570" spans="1:24" ht="15.75" hidden="1" customHeight="1" x14ac:dyDescent="0.25">
      <c r="A570" s="34" t="s">
        <v>1220</v>
      </c>
      <c r="B570" s="34" t="s">
        <v>2000</v>
      </c>
      <c r="C570" s="34" t="s">
        <v>1222</v>
      </c>
      <c r="D570" s="35">
        <v>6400784</v>
      </c>
      <c r="E570" s="34" t="s">
        <v>1223</v>
      </c>
      <c r="F570" s="34" t="s">
        <v>100</v>
      </c>
      <c r="G570" s="34" t="s">
        <v>1224</v>
      </c>
      <c r="H570" s="36">
        <v>43857</v>
      </c>
      <c r="I570" s="36">
        <v>43887</v>
      </c>
      <c r="J570" s="36">
        <v>43859</v>
      </c>
      <c r="K570" s="36">
        <v>43867</v>
      </c>
      <c r="L570" s="34" t="s">
        <v>1220</v>
      </c>
      <c r="M570" s="34" t="s">
        <v>1225</v>
      </c>
      <c r="N570" s="34" t="s">
        <v>1877</v>
      </c>
      <c r="O570" s="34" t="s">
        <v>1878</v>
      </c>
      <c r="P570" s="34" t="s">
        <v>160</v>
      </c>
      <c r="Q570" s="34" t="s">
        <v>102</v>
      </c>
      <c r="R570" s="38"/>
      <c r="S570" s="34" t="s">
        <v>2158</v>
      </c>
      <c r="T570" s="37">
        <v>51041</v>
      </c>
      <c r="U570" s="35">
        <v>108</v>
      </c>
      <c r="V570" s="37">
        <v>51041</v>
      </c>
      <c r="W570" s="34" t="s">
        <v>1921</v>
      </c>
      <c r="X570" s="35">
        <v>1769509</v>
      </c>
    </row>
    <row r="571" spans="1:24" ht="15.75" hidden="1" customHeight="1" x14ac:dyDescent="0.25">
      <c r="A571" s="34" t="s">
        <v>1220</v>
      </c>
      <c r="B571" s="34" t="s">
        <v>2000</v>
      </c>
      <c r="C571" s="34" t="s">
        <v>1222</v>
      </c>
      <c r="D571" s="35">
        <v>6401339</v>
      </c>
      <c r="E571" s="34" t="s">
        <v>1223</v>
      </c>
      <c r="F571" s="34" t="s">
        <v>100</v>
      </c>
      <c r="G571" s="34" t="s">
        <v>1224</v>
      </c>
      <c r="H571" s="36">
        <v>43857</v>
      </c>
      <c r="I571" s="36">
        <v>43887</v>
      </c>
      <c r="J571" s="36">
        <v>43859</v>
      </c>
      <c r="K571" s="36">
        <v>43867</v>
      </c>
      <c r="L571" s="34" t="s">
        <v>1220</v>
      </c>
      <c r="M571" s="34" t="s">
        <v>1225</v>
      </c>
      <c r="N571" s="34" t="s">
        <v>1877</v>
      </c>
      <c r="O571" s="34" t="s">
        <v>1878</v>
      </c>
      <c r="P571" s="34" t="s">
        <v>1604</v>
      </c>
      <c r="Q571" s="34" t="s">
        <v>107</v>
      </c>
      <c r="R571" s="38"/>
      <c r="S571" s="34" t="s">
        <v>2159</v>
      </c>
      <c r="T571" s="37">
        <v>55000</v>
      </c>
      <c r="U571" s="35">
        <v>108</v>
      </c>
      <c r="V571" s="37">
        <v>55000</v>
      </c>
      <c r="W571" s="34" t="s">
        <v>1352</v>
      </c>
      <c r="X571" s="35">
        <v>10058794</v>
      </c>
    </row>
    <row r="572" spans="1:24" ht="15.75" customHeight="1" x14ac:dyDescent="0.25">
      <c r="A572" s="34" t="s">
        <v>1220</v>
      </c>
      <c r="B572" s="34" t="s">
        <v>2000</v>
      </c>
      <c r="C572" s="34" t="s">
        <v>1222</v>
      </c>
      <c r="D572" s="35">
        <v>6401529</v>
      </c>
      <c r="E572" s="34" t="s">
        <v>1223</v>
      </c>
      <c r="F572" s="34" t="s">
        <v>100</v>
      </c>
      <c r="G572" s="34" t="s">
        <v>1224</v>
      </c>
      <c r="H572" s="36">
        <v>43857</v>
      </c>
      <c r="I572" s="36">
        <v>43887</v>
      </c>
      <c r="J572" s="36">
        <v>44000</v>
      </c>
      <c r="K572" s="36"/>
      <c r="L572" s="34" t="s">
        <v>1220</v>
      </c>
      <c r="M572" s="34" t="s">
        <v>1225</v>
      </c>
      <c r="N572" s="34" t="s">
        <v>1869</v>
      </c>
      <c r="O572" s="34" t="s">
        <v>1870</v>
      </c>
      <c r="P572" s="34" t="s">
        <v>1604</v>
      </c>
      <c r="Q572" s="34" t="s">
        <v>117</v>
      </c>
      <c r="R572" s="38"/>
      <c r="S572" s="34" t="s">
        <v>2159</v>
      </c>
      <c r="T572" s="37">
        <v>1741996</v>
      </c>
      <c r="U572" s="35">
        <v>118</v>
      </c>
      <c r="V572" s="37">
        <v>1741996</v>
      </c>
      <c r="W572" s="34" t="s">
        <v>1352</v>
      </c>
      <c r="X572" s="35">
        <v>10058794</v>
      </c>
    </row>
    <row r="573" spans="1:24" ht="15.75" hidden="1" customHeight="1" x14ac:dyDescent="0.25">
      <c r="A573" s="34" t="s">
        <v>1220</v>
      </c>
      <c r="B573" s="34" t="s">
        <v>2000</v>
      </c>
      <c r="C573" s="34" t="s">
        <v>1222</v>
      </c>
      <c r="D573" s="35">
        <v>6401724</v>
      </c>
      <c r="E573" s="34" t="s">
        <v>1223</v>
      </c>
      <c r="F573" s="34" t="s">
        <v>100</v>
      </c>
      <c r="G573" s="34" t="s">
        <v>1224</v>
      </c>
      <c r="H573" s="36">
        <v>43857</v>
      </c>
      <c r="I573" s="36">
        <v>43887</v>
      </c>
      <c r="J573" s="36">
        <v>43867</v>
      </c>
      <c r="K573" s="36">
        <v>43871</v>
      </c>
      <c r="L573" s="34" t="s">
        <v>1220</v>
      </c>
      <c r="M573" s="34" t="s">
        <v>1225</v>
      </c>
      <c r="N573" s="34" t="s">
        <v>1877</v>
      </c>
      <c r="O573" s="34" t="s">
        <v>1878</v>
      </c>
      <c r="P573" s="34" t="s">
        <v>1792</v>
      </c>
      <c r="Q573" s="34" t="s">
        <v>132</v>
      </c>
      <c r="R573" s="38"/>
      <c r="S573" s="34" t="s">
        <v>2160</v>
      </c>
      <c r="T573" s="37">
        <v>55000</v>
      </c>
      <c r="U573" s="35">
        <v>104</v>
      </c>
      <c r="V573" s="37">
        <v>55000</v>
      </c>
      <c r="W573" s="34" t="s">
        <v>1794</v>
      </c>
      <c r="X573" s="35">
        <v>10006059</v>
      </c>
    </row>
    <row r="574" spans="1:24" ht="15.75" hidden="1" customHeight="1" x14ac:dyDescent="0.25">
      <c r="A574" s="34" t="s">
        <v>1220</v>
      </c>
      <c r="B574" s="34" t="s">
        <v>2000</v>
      </c>
      <c r="C574" s="34" t="s">
        <v>1222</v>
      </c>
      <c r="D574" s="35">
        <v>6401930</v>
      </c>
      <c r="E574" s="34" t="s">
        <v>1223</v>
      </c>
      <c r="F574" s="34" t="s">
        <v>100</v>
      </c>
      <c r="G574" s="34" t="s">
        <v>1224</v>
      </c>
      <c r="H574" s="36">
        <v>43858</v>
      </c>
      <c r="I574" s="36">
        <v>43888</v>
      </c>
      <c r="J574" s="36">
        <v>43860</v>
      </c>
      <c r="K574" s="36">
        <v>43867</v>
      </c>
      <c r="L574" s="34" t="s">
        <v>1220</v>
      </c>
      <c r="M574" s="34" t="s">
        <v>1225</v>
      </c>
      <c r="N574" s="34" t="s">
        <v>1877</v>
      </c>
      <c r="O574" s="34" t="s">
        <v>1878</v>
      </c>
      <c r="P574" s="34" t="s">
        <v>1981</v>
      </c>
      <c r="Q574" s="34" t="s">
        <v>107</v>
      </c>
      <c r="R574" s="38"/>
      <c r="S574" s="34" t="s">
        <v>2160</v>
      </c>
      <c r="T574" s="37">
        <v>60000</v>
      </c>
      <c r="U574" s="35">
        <v>108</v>
      </c>
      <c r="V574" s="37">
        <v>60000</v>
      </c>
      <c r="W574" s="34" t="s">
        <v>1343</v>
      </c>
      <c r="X574" s="35">
        <v>10126221</v>
      </c>
    </row>
    <row r="575" spans="1:24" ht="15.75" hidden="1" customHeight="1" x14ac:dyDescent="0.25">
      <c r="A575" s="34" t="s">
        <v>1220</v>
      </c>
      <c r="B575" s="34" t="s">
        <v>2000</v>
      </c>
      <c r="C575" s="34" t="s">
        <v>1222</v>
      </c>
      <c r="D575" s="35">
        <v>6402305</v>
      </c>
      <c r="E575" s="34" t="s">
        <v>1223</v>
      </c>
      <c r="F575" s="34" t="s">
        <v>100</v>
      </c>
      <c r="G575" s="34" t="s">
        <v>1224</v>
      </c>
      <c r="H575" s="36">
        <v>43858</v>
      </c>
      <c r="I575" s="36">
        <v>43888</v>
      </c>
      <c r="J575" s="36">
        <v>43860</v>
      </c>
      <c r="K575" s="36">
        <v>43867</v>
      </c>
      <c r="L575" s="34" t="s">
        <v>1220</v>
      </c>
      <c r="M575" s="34" t="s">
        <v>1225</v>
      </c>
      <c r="N575" s="34" t="s">
        <v>1877</v>
      </c>
      <c r="O575" s="34" t="s">
        <v>1878</v>
      </c>
      <c r="P575" s="34" t="s">
        <v>2155</v>
      </c>
      <c r="Q575" s="34" t="s">
        <v>107</v>
      </c>
      <c r="R575" s="38"/>
      <c r="S575" s="34" t="s">
        <v>2160</v>
      </c>
      <c r="T575" s="37">
        <v>55000</v>
      </c>
      <c r="U575" s="35">
        <v>108</v>
      </c>
      <c r="V575" s="37">
        <v>55000</v>
      </c>
      <c r="W575" s="34" t="s">
        <v>1771</v>
      </c>
      <c r="X575" s="35">
        <v>10322243</v>
      </c>
    </row>
    <row r="576" spans="1:24" ht="15.75" hidden="1" customHeight="1" x14ac:dyDescent="0.25">
      <c r="A576" s="34" t="s">
        <v>1220</v>
      </c>
      <c r="B576" s="34" t="s">
        <v>2000</v>
      </c>
      <c r="C576" s="34" t="s">
        <v>1222</v>
      </c>
      <c r="D576" s="35">
        <v>6403278</v>
      </c>
      <c r="E576" s="34" t="s">
        <v>1223</v>
      </c>
      <c r="F576" s="34" t="s">
        <v>100</v>
      </c>
      <c r="G576" s="34" t="s">
        <v>1224</v>
      </c>
      <c r="H576" s="36">
        <v>43858</v>
      </c>
      <c r="I576" s="36">
        <v>43888</v>
      </c>
      <c r="J576" s="36">
        <v>43860</v>
      </c>
      <c r="K576" s="36">
        <v>43867</v>
      </c>
      <c r="L576" s="34" t="s">
        <v>1220</v>
      </c>
      <c r="M576" s="34" t="s">
        <v>1225</v>
      </c>
      <c r="N576" s="34" t="s">
        <v>1877</v>
      </c>
      <c r="O576" s="34" t="s">
        <v>1878</v>
      </c>
      <c r="P576" s="34" t="s">
        <v>1658</v>
      </c>
      <c r="Q576" s="34" t="s">
        <v>107</v>
      </c>
      <c r="R576" s="38"/>
      <c r="S576" s="34" t="s">
        <v>2161</v>
      </c>
      <c r="T576" s="37">
        <v>55000</v>
      </c>
      <c r="U576" s="35">
        <v>108</v>
      </c>
      <c r="V576" s="37">
        <v>55000</v>
      </c>
      <c r="W576" s="34" t="s">
        <v>1660</v>
      </c>
      <c r="X576" s="35">
        <v>10310053</v>
      </c>
    </row>
    <row r="577" spans="1:24" ht="15.75" hidden="1" customHeight="1" x14ac:dyDescent="0.25">
      <c r="A577" s="34" t="s">
        <v>1220</v>
      </c>
      <c r="B577" s="34" t="s">
        <v>2000</v>
      </c>
      <c r="C577" s="34" t="s">
        <v>1222</v>
      </c>
      <c r="D577" s="35">
        <v>6403479</v>
      </c>
      <c r="E577" s="34" t="s">
        <v>1223</v>
      </c>
      <c r="F577" s="34" t="s">
        <v>100</v>
      </c>
      <c r="G577" s="34" t="s">
        <v>1224</v>
      </c>
      <c r="H577" s="36">
        <v>43859</v>
      </c>
      <c r="I577" s="36">
        <v>43889</v>
      </c>
      <c r="J577" s="36">
        <v>43867</v>
      </c>
      <c r="K577" s="36">
        <v>43871</v>
      </c>
      <c r="L577" s="34" t="s">
        <v>1220</v>
      </c>
      <c r="M577" s="34" t="s">
        <v>1225</v>
      </c>
      <c r="N577" s="34" t="s">
        <v>1877</v>
      </c>
      <c r="O577" s="34" t="s">
        <v>1878</v>
      </c>
      <c r="P577" s="34" t="s">
        <v>1792</v>
      </c>
      <c r="Q577" s="34" t="s">
        <v>132</v>
      </c>
      <c r="R577" s="38"/>
      <c r="S577" s="34" t="s">
        <v>2162</v>
      </c>
      <c r="T577" s="37">
        <v>60000</v>
      </c>
      <c r="U577" s="35">
        <v>104</v>
      </c>
      <c r="V577" s="37">
        <v>60000</v>
      </c>
      <c r="W577" s="34" t="s">
        <v>1794</v>
      </c>
      <c r="X577" s="35">
        <v>10006059</v>
      </c>
    </row>
    <row r="578" spans="1:24" ht="15.75" hidden="1" customHeight="1" x14ac:dyDescent="0.25">
      <c r="A578" s="34" t="s">
        <v>1220</v>
      </c>
      <c r="B578" s="34" t="s">
        <v>2000</v>
      </c>
      <c r="C578" s="34" t="s">
        <v>1222</v>
      </c>
      <c r="D578" s="35">
        <v>6403564</v>
      </c>
      <c r="E578" s="34" t="s">
        <v>1223</v>
      </c>
      <c r="F578" s="34" t="s">
        <v>100</v>
      </c>
      <c r="G578" s="34" t="s">
        <v>1224</v>
      </c>
      <c r="H578" s="36">
        <v>43859</v>
      </c>
      <c r="I578" s="36">
        <v>43889</v>
      </c>
      <c r="J578" s="36">
        <v>43867</v>
      </c>
      <c r="K578" s="36">
        <v>43871</v>
      </c>
      <c r="L578" s="34" t="s">
        <v>1220</v>
      </c>
      <c r="M578" s="34" t="s">
        <v>1225</v>
      </c>
      <c r="N578" s="34" t="s">
        <v>1877</v>
      </c>
      <c r="O578" s="34" t="s">
        <v>1878</v>
      </c>
      <c r="P578" s="34" t="s">
        <v>2163</v>
      </c>
      <c r="Q578" s="34" t="s">
        <v>132</v>
      </c>
      <c r="R578" s="38"/>
      <c r="S578" s="34" t="s">
        <v>2162</v>
      </c>
      <c r="T578" s="37">
        <v>55000</v>
      </c>
      <c r="U578" s="35">
        <v>104</v>
      </c>
      <c r="V578" s="37">
        <v>55000</v>
      </c>
      <c r="W578" s="34" t="s">
        <v>2164</v>
      </c>
      <c r="X578" s="35">
        <v>10170654</v>
      </c>
    </row>
    <row r="579" spans="1:24" ht="15.75" hidden="1" customHeight="1" x14ac:dyDescent="0.25">
      <c r="A579" s="34" t="s">
        <v>1220</v>
      </c>
      <c r="B579" s="34" t="s">
        <v>2000</v>
      </c>
      <c r="C579" s="34" t="s">
        <v>1222</v>
      </c>
      <c r="D579" s="35">
        <v>6404329</v>
      </c>
      <c r="E579" s="34" t="s">
        <v>1223</v>
      </c>
      <c r="F579" s="34" t="s">
        <v>100</v>
      </c>
      <c r="G579" s="34" t="s">
        <v>1224</v>
      </c>
      <c r="H579" s="36">
        <v>43859</v>
      </c>
      <c r="I579" s="36">
        <v>43889</v>
      </c>
      <c r="J579" s="36">
        <v>43860</v>
      </c>
      <c r="K579" s="36">
        <v>43867</v>
      </c>
      <c r="L579" s="34" t="s">
        <v>1220</v>
      </c>
      <c r="M579" s="34" t="s">
        <v>1225</v>
      </c>
      <c r="N579" s="34" t="s">
        <v>1877</v>
      </c>
      <c r="O579" s="34" t="s">
        <v>1878</v>
      </c>
      <c r="P579" s="34" t="s">
        <v>1981</v>
      </c>
      <c r="Q579" s="34" t="s">
        <v>107</v>
      </c>
      <c r="R579" s="38"/>
      <c r="S579" s="34" t="s">
        <v>2165</v>
      </c>
      <c r="T579" s="37">
        <v>55000</v>
      </c>
      <c r="U579" s="35">
        <v>108</v>
      </c>
      <c r="V579" s="37">
        <v>55000</v>
      </c>
      <c r="W579" s="34" t="s">
        <v>1343</v>
      </c>
      <c r="X579" s="35">
        <v>10126221</v>
      </c>
    </row>
    <row r="580" spans="1:24" ht="15.75" hidden="1" customHeight="1" x14ac:dyDescent="0.25">
      <c r="A580" s="34" t="s">
        <v>1220</v>
      </c>
      <c r="B580" s="34" t="s">
        <v>2000</v>
      </c>
      <c r="C580" s="34" t="s">
        <v>1222</v>
      </c>
      <c r="D580" s="35">
        <v>6404656</v>
      </c>
      <c r="E580" s="34" t="s">
        <v>1223</v>
      </c>
      <c r="F580" s="34" t="s">
        <v>100</v>
      </c>
      <c r="G580" s="34" t="s">
        <v>1224</v>
      </c>
      <c r="H580" s="36">
        <v>43859</v>
      </c>
      <c r="I580" s="36">
        <v>43889</v>
      </c>
      <c r="J580" s="36">
        <v>43867</v>
      </c>
      <c r="K580" s="36">
        <v>43871</v>
      </c>
      <c r="L580" s="34" t="s">
        <v>1220</v>
      </c>
      <c r="M580" s="34" t="s">
        <v>1225</v>
      </c>
      <c r="N580" s="34" t="s">
        <v>1877</v>
      </c>
      <c r="O580" s="34" t="s">
        <v>1878</v>
      </c>
      <c r="P580" s="34" t="s">
        <v>148</v>
      </c>
      <c r="Q580" s="34" t="s">
        <v>132</v>
      </c>
      <c r="R580" s="38"/>
      <c r="S580" s="34" t="s">
        <v>2165</v>
      </c>
      <c r="T580" s="37">
        <v>55000</v>
      </c>
      <c r="U580" s="35">
        <v>104</v>
      </c>
      <c r="V580" s="37">
        <v>55000</v>
      </c>
      <c r="W580" s="34" t="s">
        <v>1920</v>
      </c>
      <c r="X580" s="35">
        <v>10031754</v>
      </c>
    </row>
    <row r="581" spans="1:24" ht="15.75" hidden="1" customHeight="1" x14ac:dyDescent="0.25">
      <c r="A581" s="34" t="s">
        <v>1220</v>
      </c>
      <c r="B581" s="34" t="s">
        <v>2000</v>
      </c>
      <c r="C581" s="34" t="s">
        <v>1222</v>
      </c>
      <c r="D581" s="35">
        <v>6404845</v>
      </c>
      <c r="E581" s="34" t="s">
        <v>1223</v>
      </c>
      <c r="F581" s="34" t="s">
        <v>100</v>
      </c>
      <c r="G581" s="34" t="s">
        <v>1224</v>
      </c>
      <c r="H581" s="36">
        <v>43860</v>
      </c>
      <c r="I581" s="36">
        <v>43890</v>
      </c>
      <c r="J581" s="36">
        <v>43867</v>
      </c>
      <c r="K581" s="36">
        <v>43871</v>
      </c>
      <c r="L581" s="34" t="s">
        <v>1220</v>
      </c>
      <c r="M581" s="34" t="s">
        <v>1225</v>
      </c>
      <c r="N581" s="34" t="s">
        <v>1877</v>
      </c>
      <c r="O581" s="34" t="s">
        <v>1878</v>
      </c>
      <c r="P581" s="34" t="s">
        <v>1915</v>
      </c>
      <c r="Q581" s="34" t="s">
        <v>132</v>
      </c>
      <c r="R581" s="38"/>
      <c r="S581" s="34" t="s">
        <v>2166</v>
      </c>
      <c r="T581" s="37">
        <v>55000</v>
      </c>
      <c r="U581" s="35">
        <v>104</v>
      </c>
      <c r="V581" s="37">
        <v>55000</v>
      </c>
      <c r="W581" s="34" t="s">
        <v>1917</v>
      </c>
      <c r="X581" s="35">
        <v>10185589</v>
      </c>
    </row>
    <row r="582" spans="1:24" ht="15.75" hidden="1" customHeight="1" x14ac:dyDescent="0.25">
      <c r="A582" s="34" t="s">
        <v>1220</v>
      </c>
      <c r="B582" s="34" t="s">
        <v>2000</v>
      </c>
      <c r="C582" s="34" t="s">
        <v>1222</v>
      </c>
      <c r="D582" s="35">
        <v>6404952</v>
      </c>
      <c r="E582" s="34" t="s">
        <v>1243</v>
      </c>
      <c r="F582" s="34" t="s">
        <v>477</v>
      </c>
      <c r="G582" s="34" t="s">
        <v>1224</v>
      </c>
      <c r="H582" s="36">
        <v>43860</v>
      </c>
      <c r="I582" s="36">
        <v>43890</v>
      </c>
      <c r="J582" s="36">
        <v>43868</v>
      </c>
      <c r="K582" s="36">
        <v>43871</v>
      </c>
      <c r="L582" s="34" t="s">
        <v>1244</v>
      </c>
      <c r="M582" s="34" t="s">
        <v>1245</v>
      </c>
      <c r="N582" s="34" t="s">
        <v>1877</v>
      </c>
      <c r="O582" s="34" t="s">
        <v>1878</v>
      </c>
      <c r="P582" s="34" t="s">
        <v>1942</v>
      </c>
      <c r="Q582" s="34" t="s">
        <v>132</v>
      </c>
      <c r="R582" s="38"/>
      <c r="S582" s="34" t="s">
        <v>2166</v>
      </c>
      <c r="T582" s="37">
        <v>55000</v>
      </c>
      <c r="U582" s="35">
        <v>104</v>
      </c>
      <c r="V582" s="37">
        <v>55000</v>
      </c>
      <c r="W582" s="34" t="s">
        <v>1944</v>
      </c>
      <c r="X582" s="35">
        <v>10183660</v>
      </c>
    </row>
    <row r="583" spans="1:24" ht="15.75" hidden="1" customHeight="1" x14ac:dyDescent="0.25">
      <c r="A583" s="34" t="s">
        <v>1220</v>
      </c>
      <c r="B583" s="34" t="s">
        <v>2000</v>
      </c>
      <c r="C583" s="34" t="s">
        <v>1222</v>
      </c>
      <c r="D583" s="35">
        <v>6405020</v>
      </c>
      <c r="E583" s="34" t="s">
        <v>1223</v>
      </c>
      <c r="F583" s="34" t="s">
        <v>100</v>
      </c>
      <c r="G583" s="34" t="s">
        <v>1224</v>
      </c>
      <c r="H583" s="36">
        <v>43860</v>
      </c>
      <c r="I583" s="36">
        <v>43890</v>
      </c>
      <c r="J583" s="36">
        <v>43867</v>
      </c>
      <c r="K583" s="36">
        <v>43871</v>
      </c>
      <c r="L583" s="34" t="s">
        <v>1220</v>
      </c>
      <c r="M583" s="34" t="s">
        <v>1225</v>
      </c>
      <c r="N583" s="34" t="s">
        <v>1877</v>
      </c>
      <c r="O583" s="34" t="s">
        <v>1878</v>
      </c>
      <c r="P583" s="34" t="s">
        <v>167</v>
      </c>
      <c r="Q583" s="34" t="s">
        <v>132</v>
      </c>
      <c r="R583" s="38"/>
      <c r="S583" s="34" t="s">
        <v>2166</v>
      </c>
      <c r="T583" s="37">
        <v>55000</v>
      </c>
      <c r="U583" s="35">
        <v>104</v>
      </c>
      <c r="V583" s="37">
        <v>55000</v>
      </c>
      <c r="W583" s="34" t="s">
        <v>2104</v>
      </c>
      <c r="X583" s="35">
        <v>1016215</v>
      </c>
    </row>
    <row r="584" spans="1:24" ht="15.75" hidden="1" customHeight="1" x14ac:dyDescent="0.25">
      <c r="A584" s="34" t="s">
        <v>1220</v>
      </c>
      <c r="B584" s="34" t="s">
        <v>2000</v>
      </c>
      <c r="C584" s="34" t="s">
        <v>1222</v>
      </c>
      <c r="D584" s="35">
        <v>6405612</v>
      </c>
      <c r="E584" s="34" t="s">
        <v>1223</v>
      </c>
      <c r="F584" s="34" t="s">
        <v>100</v>
      </c>
      <c r="G584" s="34" t="s">
        <v>1224</v>
      </c>
      <c r="H584" s="36">
        <v>43860</v>
      </c>
      <c r="I584" s="36">
        <v>43890</v>
      </c>
      <c r="J584" s="36">
        <v>43873</v>
      </c>
      <c r="K584" s="36">
        <v>43894</v>
      </c>
      <c r="L584" s="34" t="s">
        <v>1220</v>
      </c>
      <c r="M584" s="34" t="s">
        <v>1225</v>
      </c>
      <c r="N584" s="34" t="s">
        <v>1877</v>
      </c>
      <c r="O584" s="34" t="s">
        <v>1878</v>
      </c>
      <c r="P584" s="34" t="s">
        <v>1952</v>
      </c>
      <c r="Q584" s="34" t="s">
        <v>132</v>
      </c>
      <c r="R584" s="38"/>
      <c r="S584" s="34" t="s">
        <v>2075</v>
      </c>
      <c r="T584" s="37">
        <v>55000</v>
      </c>
      <c r="U584" s="35">
        <v>81</v>
      </c>
      <c r="V584" s="37">
        <v>55000</v>
      </c>
      <c r="W584" s="34" t="s">
        <v>1953</v>
      </c>
      <c r="X584" s="35">
        <v>10315311</v>
      </c>
    </row>
    <row r="585" spans="1:24" ht="15.75" hidden="1" customHeight="1" x14ac:dyDescent="0.25">
      <c r="A585" s="34" t="s">
        <v>1220</v>
      </c>
      <c r="B585" s="34" t="s">
        <v>2000</v>
      </c>
      <c r="C585" s="34" t="s">
        <v>1222</v>
      </c>
      <c r="D585" s="35">
        <v>6406274</v>
      </c>
      <c r="E585" s="34" t="s">
        <v>1223</v>
      </c>
      <c r="F585" s="34" t="s">
        <v>100</v>
      </c>
      <c r="G585" s="34" t="s">
        <v>1224</v>
      </c>
      <c r="H585" s="36">
        <v>43861</v>
      </c>
      <c r="I585" s="36">
        <v>43891</v>
      </c>
      <c r="J585" s="36">
        <v>43867</v>
      </c>
      <c r="K585" s="36">
        <v>43871</v>
      </c>
      <c r="L585" s="34" t="s">
        <v>1220</v>
      </c>
      <c r="M585" s="34" t="s">
        <v>1225</v>
      </c>
      <c r="N585" s="34" t="s">
        <v>1877</v>
      </c>
      <c r="O585" s="34" t="s">
        <v>1878</v>
      </c>
      <c r="P585" s="34" t="s">
        <v>1933</v>
      </c>
      <c r="Q585" s="34" t="s">
        <v>132</v>
      </c>
      <c r="R585" s="38"/>
      <c r="S585" s="34" t="s">
        <v>2167</v>
      </c>
      <c r="T585" s="37">
        <v>55000</v>
      </c>
      <c r="U585" s="35">
        <v>104</v>
      </c>
      <c r="V585" s="37">
        <v>55000</v>
      </c>
      <c r="W585" s="34" t="s">
        <v>1935</v>
      </c>
      <c r="X585" s="35">
        <v>10135524</v>
      </c>
    </row>
    <row r="586" spans="1:24" ht="15.75" customHeight="1" x14ac:dyDescent="0.25">
      <c r="A586" s="34" t="s">
        <v>1220</v>
      </c>
      <c r="B586" s="34" t="s">
        <v>2000</v>
      </c>
      <c r="C586" s="34" t="s">
        <v>1222</v>
      </c>
      <c r="D586" s="35">
        <v>6406275</v>
      </c>
      <c r="E586" s="34" t="s">
        <v>1223</v>
      </c>
      <c r="F586" s="34" t="s">
        <v>100</v>
      </c>
      <c r="G586" s="34" t="s">
        <v>1224</v>
      </c>
      <c r="H586" s="36">
        <v>43861</v>
      </c>
      <c r="I586" s="36">
        <v>43891</v>
      </c>
      <c r="J586" s="36">
        <v>44000</v>
      </c>
      <c r="K586" s="36"/>
      <c r="L586" s="34" t="s">
        <v>1220</v>
      </c>
      <c r="M586" s="34" t="s">
        <v>1225</v>
      </c>
      <c r="N586" s="34" t="s">
        <v>1869</v>
      </c>
      <c r="O586" s="34" t="s">
        <v>1870</v>
      </c>
      <c r="P586" s="34" t="s">
        <v>2122</v>
      </c>
      <c r="Q586" s="34" t="s">
        <v>117</v>
      </c>
      <c r="R586" s="38"/>
      <c r="S586" s="34" t="s">
        <v>2167</v>
      </c>
      <c r="T586" s="37">
        <v>210868</v>
      </c>
      <c r="U586" s="35">
        <v>114</v>
      </c>
      <c r="V586" s="37">
        <v>210868</v>
      </c>
      <c r="W586" s="34" t="s">
        <v>2124</v>
      </c>
      <c r="X586" s="35">
        <v>10323317</v>
      </c>
    </row>
    <row r="587" spans="1:24" ht="15.75" hidden="1" customHeight="1" x14ac:dyDescent="0.25">
      <c r="A587" s="34" t="s">
        <v>1220</v>
      </c>
      <c r="B587" s="34" t="s">
        <v>2000</v>
      </c>
      <c r="C587" s="34" t="s">
        <v>1222</v>
      </c>
      <c r="D587" s="35">
        <v>6407200</v>
      </c>
      <c r="E587" s="34" t="s">
        <v>1223</v>
      </c>
      <c r="F587" s="34" t="s">
        <v>100</v>
      </c>
      <c r="G587" s="34" t="s">
        <v>1224</v>
      </c>
      <c r="H587" s="36">
        <v>43861</v>
      </c>
      <c r="I587" s="36">
        <v>43891</v>
      </c>
      <c r="J587" s="36">
        <v>43867</v>
      </c>
      <c r="K587" s="36">
        <v>43871</v>
      </c>
      <c r="L587" s="34" t="s">
        <v>1220</v>
      </c>
      <c r="M587" s="34" t="s">
        <v>1225</v>
      </c>
      <c r="N587" s="34" t="s">
        <v>1877</v>
      </c>
      <c r="O587" s="34" t="s">
        <v>1878</v>
      </c>
      <c r="P587" s="34" t="s">
        <v>1412</v>
      </c>
      <c r="Q587" s="34" t="s">
        <v>107</v>
      </c>
      <c r="R587" s="38"/>
      <c r="S587" s="34" t="s">
        <v>2168</v>
      </c>
      <c r="T587" s="37">
        <v>55000</v>
      </c>
      <c r="U587" s="35">
        <v>104</v>
      </c>
      <c r="V587" s="37">
        <v>55000</v>
      </c>
      <c r="W587" s="34" t="s">
        <v>1413</v>
      </c>
      <c r="X587" s="35">
        <v>1857746</v>
      </c>
    </row>
    <row r="588" spans="1:24" ht="15.75" hidden="1" customHeight="1" x14ac:dyDescent="0.25">
      <c r="A588" s="34" t="s">
        <v>1220</v>
      </c>
      <c r="B588" s="34" t="s">
        <v>2000</v>
      </c>
      <c r="C588" s="34" t="s">
        <v>1222</v>
      </c>
      <c r="D588" s="35">
        <v>6407223</v>
      </c>
      <c r="E588" s="34" t="s">
        <v>1223</v>
      </c>
      <c r="F588" s="34" t="s">
        <v>100</v>
      </c>
      <c r="G588" s="34" t="s">
        <v>1224</v>
      </c>
      <c r="H588" s="36">
        <v>43861</v>
      </c>
      <c r="I588" s="36">
        <v>43891</v>
      </c>
      <c r="J588" s="36">
        <v>43867</v>
      </c>
      <c r="K588" s="36">
        <v>43871</v>
      </c>
      <c r="L588" s="34" t="s">
        <v>1220</v>
      </c>
      <c r="M588" s="34" t="s">
        <v>1225</v>
      </c>
      <c r="N588" s="34" t="s">
        <v>2014</v>
      </c>
      <c r="O588" s="34" t="s">
        <v>2015</v>
      </c>
      <c r="P588" s="34" t="s">
        <v>2169</v>
      </c>
      <c r="Q588" s="34" t="s">
        <v>102</v>
      </c>
      <c r="R588" s="38"/>
      <c r="S588" s="34" t="s">
        <v>2168</v>
      </c>
      <c r="T588" s="37">
        <v>181637</v>
      </c>
      <c r="U588" s="35">
        <v>104</v>
      </c>
      <c r="V588" s="37">
        <v>181637</v>
      </c>
      <c r="W588" s="34" t="s">
        <v>2170</v>
      </c>
      <c r="X588" s="35">
        <v>10159703</v>
      </c>
    </row>
    <row r="589" spans="1:24" ht="15.75" hidden="1" customHeight="1" x14ac:dyDescent="0.25">
      <c r="A589" s="34" t="s">
        <v>1220</v>
      </c>
      <c r="B589" s="34" t="s">
        <v>2000</v>
      </c>
      <c r="C589" s="34" t="s">
        <v>1222</v>
      </c>
      <c r="D589" s="35">
        <v>6407338</v>
      </c>
      <c r="E589" s="34" t="s">
        <v>1223</v>
      </c>
      <c r="F589" s="34" t="s">
        <v>100</v>
      </c>
      <c r="G589" s="34" t="s">
        <v>1224</v>
      </c>
      <c r="H589" s="36">
        <v>43861</v>
      </c>
      <c r="I589" s="36">
        <v>43891</v>
      </c>
      <c r="J589" s="36">
        <v>43867</v>
      </c>
      <c r="K589" s="36">
        <v>43871</v>
      </c>
      <c r="L589" s="34" t="s">
        <v>1220</v>
      </c>
      <c r="M589" s="34" t="s">
        <v>1225</v>
      </c>
      <c r="N589" s="34" t="s">
        <v>1877</v>
      </c>
      <c r="O589" s="34" t="s">
        <v>1878</v>
      </c>
      <c r="P589" s="34" t="s">
        <v>1658</v>
      </c>
      <c r="Q589" s="34" t="s">
        <v>102</v>
      </c>
      <c r="R589" s="38"/>
      <c r="S589" s="34" t="s">
        <v>2171</v>
      </c>
      <c r="T589" s="37">
        <v>8384</v>
      </c>
      <c r="U589" s="35">
        <v>104</v>
      </c>
      <c r="V589" s="37">
        <v>8384</v>
      </c>
      <c r="W589" s="34" t="s">
        <v>1660</v>
      </c>
      <c r="X589" s="35">
        <v>10310053</v>
      </c>
    </row>
    <row r="590" spans="1:24" ht="15.75" hidden="1" customHeight="1" x14ac:dyDescent="0.25">
      <c r="A590" s="34" t="s">
        <v>1220</v>
      </c>
      <c r="B590" s="34" t="s">
        <v>2000</v>
      </c>
      <c r="C590" s="34" t="s">
        <v>1222</v>
      </c>
      <c r="D590" s="35">
        <v>6407442</v>
      </c>
      <c r="E590" s="34" t="s">
        <v>1223</v>
      </c>
      <c r="F590" s="34" t="s">
        <v>100</v>
      </c>
      <c r="G590" s="34" t="s">
        <v>1224</v>
      </c>
      <c r="H590" s="36">
        <v>43861</v>
      </c>
      <c r="I590" s="36">
        <v>43891</v>
      </c>
      <c r="J590" s="36">
        <v>43867</v>
      </c>
      <c r="K590" s="36">
        <v>43871</v>
      </c>
      <c r="L590" s="34" t="s">
        <v>1220</v>
      </c>
      <c r="M590" s="34" t="s">
        <v>1225</v>
      </c>
      <c r="N590" s="34" t="s">
        <v>1877</v>
      </c>
      <c r="O590" s="34" t="s">
        <v>1878</v>
      </c>
      <c r="P590" s="34" t="s">
        <v>155</v>
      </c>
      <c r="Q590" s="34" t="s">
        <v>107</v>
      </c>
      <c r="R590" s="38"/>
      <c r="S590" s="34" t="s">
        <v>2172</v>
      </c>
      <c r="T590" s="37">
        <v>55000</v>
      </c>
      <c r="U590" s="35">
        <v>104</v>
      </c>
      <c r="V590" s="37">
        <v>55000</v>
      </c>
      <c r="W590" s="34" t="s">
        <v>2033</v>
      </c>
      <c r="X590" s="35">
        <v>1767603</v>
      </c>
    </row>
    <row r="591" spans="1:24" ht="15.75" hidden="1" customHeight="1" x14ac:dyDescent="0.25">
      <c r="A591" s="34" t="s">
        <v>1220</v>
      </c>
      <c r="B591" s="34" t="s">
        <v>2000</v>
      </c>
      <c r="C591" s="34" t="s">
        <v>1222</v>
      </c>
      <c r="D591" s="35">
        <v>6407896</v>
      </c>
      <c r="E591" s="34" t="s">
        <v>1223</v>
      </c>
      <c r="F591" s="34" t="s">
        <v>100</v>
      </c>
      <c r="G591" s="34" t="s">
        <v>1224</v>
      </c>
      <c r="H591" s="36">
        <v>43864</v>
      </c>
      <c r="I591" s="36">
        <v>43894</v>
      </c>
      <c r="J591" s="36">
        <v>43879</v>
      </c>
      <c r="K591" s="36">
        <v>43894</v>
      </c>
      <c r="L591" s="34" t="s">
        <v>1220</v>
      </c>
      <c r="M591" s="34" t="s">
        <v>1225</v>
      </c>
      <c r="N591" s="34" t="s">
        <v>1869</v>
      </c>
      <c r="O591" s="34" t="s">
        <v>1870</v>
      </c>
      <c r="P591" s="34" t="s">
        <v>1976</v>
      </c>
      <c r="Q591" s="34" t="s">
        <v>102</v>
      </c>
      <c r="R591" s="38"/>
      <c r="S591" s="34" t="s">
        <v>2173</v>
      </c>
      <c r="T591" s="37">
        <v>48238</v>
      </c>
      <c r="U591" s="35">
        <v>81</v>
      </c>
      <c r="V591" s="37">
        <v>48238</v>
      </c>
      <c r="W591" s="34" t="s">
        <v>1978</v>
      </c>
      <c r="X591" s="35">
        <v>10291664</v>
      </c>
    </row>
    <row r="592" spans="1:24" ht="15.75" hidden="1" customHeight="1" x14ac:dyDescent="0.25">
      <c r="A592" s="34" t="s">
        <v>1220</v>
      </c>
      <c r="B592" s="34" t="s">
        <v>2000</v>
      </c>
      <c r="C592" s="34" t="s">
        <v>1222</v>
      </c>
      <c r="D592" s="35">
        <v>6408369</v>
      </c>
      <c r="E592" s="34" t="s">
        <v>1223</v>
      </c>
      <c r="F592" s="34" t="s">
        <v>100</v>
      </c>
      <c r="G592" s="34" t="s">
        <v>1224</v>
      </c>
      <c r="H592" s="36">
        <v>43864</v>
      </c>
      <c r="I592" s="36">
        <v>43894</v>
      </c>
      <c r="J592" s="36">
        <v>43873</v>
      </c>
      <c r="K592" s="36">
        <v>43894</v>
      </c>
      <c r="L592" s="34" t="s">
        <v>1220</v>
      </c>
      <c r="M592" s="34" t="s">
        <v>1225</v>
      </c>
      <c r="N592" s="34" t="s">
        <v>1877</v>
      </c>
      <c r="O592" s="34" t="s">
        <v>1878</v>
      </c>
      <c r="P592" s="34" t="s">
        <v>1792</v>
      </c>
      <c r="Q592" s="34" t="s">
        <v>132</v>
      </c>
      <c r="R592" s="38"/>
      <c r="S592" s="34" t="s">
        <v>2173</v>
      </c>
      <c r="T592" s="37">
        <v>55000</v>
      </c>
      <c r="U592" s="35">
        <v>81</v>
      </c>
      <c r="V592" s="37">
        <v>55000</v>
      </c>
      <c r="W592" s="34" t="s">
        <v>1794</v>
      </c>
      <c r="X592" s="35">
        <v>10006059</v>
      </c>
    </row>
    <row r="593" spans="1:24" ht="15.75" hidden="1" customHeight="1" x14ac:dyDescent="0.25">
      <c r="A593" s="34" t="s">
        <v>1220</v>
      </c>
      <c r="B593" s="34" t="s">
        <v>2000</v>
      </c>
      <c r="C593" s="34" t="s">
        <v>1222</v>
      </c>
      <c r="D593" s="35">
        <v>6408538</v>
      </c>
      <c r="E593" s="34" t="s">
        <v>1223</v>
      </c>
      <c r="F593" s="34" t="s">
        <v>100</v>
      </c>
      <c r="G593" s="34" t="s">
        <v>1224</v>
      </c>
      <c r="H593" s="36">
        <v>43864</v>
      </c>
      <c r="I593" s="36">
        <v>43894</v>
      </c>
      <c r="J593" s="36">
        <v>43867</v>
      </c>
      <c r="K593" s="36">
        <v>43871</v>
      </c>
      <c r="L593" s="34" t="s">
        <v>1220</v>
      </c>
      <c r="M593" s="34" t="s">
        <v>1225</v>
      </c>
      <c r="N593" s="34" t="s">
        <v>1877</v>
      </c>
      <c r="O593" s="34" t="s">
        <v>1878</v>
      </c>
      <c r="P593" s="34" t="s">
        <v>2174</v>
      </c>
      <c r="Q593" s="34" t="s">
        <v>107</v>
      </c>
      <c r="R593" s="38"/>
      <c r="S593" s="34" t="s">
        <v>2175</v>
      </c>
      <c r="T593" s="37">
        <v>55000</v>
      </c>
      <c r="U593" s="35">
        <v>104</v>
      </c>
      <c r="V593" s="37">
        <v>55000</v>
      </c>
      <c r="W593" s="34" t="s">
        <v>2176</v>
      </c>
      <c r="X593" s="35">
        <v>10156348</v>
      </c>
    </row>
    <row r="594" spans="1:24" ht="15.75" hidden="1" customHeight="1" x14ac:dyDescent="0.25">
      <c r="A594" s="34" t="s">
        <v>1220</v>
      </c>
      <c r="B594" s="34" t="s">
        <v>2000</v>
      </c>
      <c r="C594" s="34" t="s">
        <v>1222</v>
      </c>
      <c r="D594" s="35">
        <v>6408670</v>
      </c>
      <c r="E594" s="34" t="s">
        <v>1243</v>
      </c>
      <c r="F594" s="34" t="s">
        <v>477</v>
      </c>
      <c r="G594" s="34" t="s">
        <v>1224</v>
      </c>
      <c r="H594" s="36">
        <v>43864</v>
      </c>
      <c r="I594" s="36">
        <v>43894</v>
      </c>
      <c r="J594" s="36">
        <v>43868</v>
      </c>
      <c r="K594" s="36">
        <v>43871</v>
      </c>
      <c r="L594" s="34" t="s">
        <v>1244</v>
      </c>
      <c r="M594" s="34" t="s">
        <v>1245</v>
      </c>
      <c r="N594" s="34" t="s">
        <v>1877</v>
      </c>
      <c r="O594" s="34" t="s">
        <v>1878</v>
      </c>
      <c r="P594" s="34" t="s">
        <v>2177</v>
      </c>
      <c r="Q594" s="34" t="s">
        <v>132</v>
      </c>
      <c r="R594" s="38"/>
      <c r="S594" s="34" t="s">
        <v>2175</v>
      </c>
      <c r="T594" s="37">
        <v>51600</v>
      </c>
      <c r="U594" s="35">
        <v>104</v>
      </c>
      <c r="V594" s="37">
        <v>51600</v>
      </c>
      <c r="W594" s="34" t="s">
        <v>2178</v>
      </c>
      <c r="X594" s="35">
        <v>10204127</v>
      </c>
    </row>
    <row r="595" spans="1:24" ht="15.75" hidden="1" customHeight="1" x14ac:dyDescent="0.25">
      <c r="A595" s="34" t="s">
        <v>1220</v>
      </c>
      <c r="B595" s="34" t="s">
        <v>2000</v>
      </c>
      <c r="C595" s="34" t="s">
        <v>1222</v>
      </c>
      <c r="D595" s="35">
        <v>6408671</v>
      </c>
      <c r="E595" s="34" t="s">
        <v>1223</v>
      </c>
      <c r="F595" s="34" t="s">
        <v>100</v>
      </c>
      <c r="G595" s="34" t="s">
        <v>1224</v>
      </c>
      <c r="H595" s="36">
        <v>43864</v>
      </c>
      <c r="I595" s="36">
        <v>43894</v>
      </c>
      <c r="J595" s="36">
        <v>43867</v>
      </c>
      <c r="K595" s="36">
        <v>43871</v>
      </c>
      <c r="L595" s="34" t="s">
        <v>1220</v>
      </c>
      <c r="M595" s="34" t="s">
        <v>1225</v>
      </c>
      <c r="N595" s="34" t="s">
        <v>1877</v>
      </c>
      <c r="O595" s="34" t="s">
        <v>1878</v>
      </c>
      <c r="P595" s="34" t="s">
        <v>1792</v>
      </c>
      <c r="Q595" s="34" t="s">
        <v>107</v>
      </c>
      <c r="R595" s="38"/>
      <c r="S595" s="34" t="s">
        <v>2175</v>
      </c>
      <c r="T595" s="37">
        <v>55000</v>
      </c>
      <c r="U595" s="35">
        <v>104</v>
      </c>
      <c r="V595" s="37">
        <v>55000</v>
      </c>
      <c r="W595" s="34" t="s">
        <v>1794</v>
      </c>
      <c r="X595" s="35">
        <v>10006059</v>
      </c>
    </row>
    <row r="596" spans="1:24" ht="15.75" hidden="1" customHeight="1" x14ac:dyDescent="0.25">
      <c r="A596" s="34" t="s">
        <v>1220</v>
      </c>
      <c r="B596" s="34" t="s">
        <v>2000</v>
      </c>
      <c r="C596" s="34" t="s">
        <v>1222</v>
      </c>
      <c r="D596" s="35">
        <v>6409176</v>
      </c>
      <c r="E596" s="34" t="s">
        <v>1223</v>
      </c>
      <c r="F596" s="34" t="s">
        <v>100</v>
      </c>
      <c r="G596" s="34" t="s">
        <v>1224</v>
      </c>
      <c r="H596" s="36">
        <v>43865</v>
      </c>
      <c r="I596" s="36">
        <v>43895</v>
      </c>
      <c r="J596" s="36">
        <v>43873</v>
      </c>
      <c r="K596" s="36">
        <v>43894</v>
      </c>
      <c r="L596" s="34" t="s">
        <v>1220</v>
      </c>
      <c r="M596" s="34" t="s">
        <v>1225</v>
      </c>
      <c r="N596" s="34" t="s">
        <v>1877</v>
      </c>
      <c r="O596" s="34" t="s">
        <v>1878</v>
      </c>
      <c r="P596" s="34" t="s">
        <v>1947</v>
      </c>
      <c r="Q596" s="34" t="s">
        <v>132</v>
      </c>
      <c r="R596" s="38"/>
      <c r="S596" s="34" t="s">
        <v>2179</v>
      </c>
      <c r="T596" s="37">
        <v>55000</v>
      </c>
      <c r="U596" s="35">
        <v>81</v>
      </c>
      <c r="V596" s="37">
        <v>55000</v>
      </c>
      <c r="W596" s="34" t="s">
        <v>1948</v>
      </c>
      <c r="X596" s="35">
        <v>10327403</v>
      </c>
    </row>
    <row r="597" spans="1:24" ht="15.75" hidden="1" customHeight="1" x14ac:dyDescent="0.25">
      <c r="A597" s="34" t="s">
        <v>1220</v>
      </c>
      <c r="B597" s="34" t="s">
        <v>2000</v>
      </c>
      <c r="C597" s="34" t="s">
        <v>1222</v>
      </c>
      <c r="D597" s="35">
        <v>6409531</v>
      </c>
      <c r="E597" s="34" t="s">
        <v>1223</v>
      </c>
      <c r="F597" s="34" t="s">
        <v>100</v>
      </c>
      <c r="G597" s="34" t="s">
        <v>1224</v>
      </c>
      <c r="H597" s="36">
        <v>43865</v>
      </c>
      <c r="I597" s="36">
        <v>43895</v>
      </c>
      <c r="J597" s="36">
        <v>43873</v>
      </c>
      <c r="K597" s="36">
        <v>43894</v>
      </c>
      <c r="L597" s="34" t="s">
        <v>1220</v>
      </c>
      <c r="M597" s="34" t="s">
        <v>1225</v>
      </c>
      <c r="N597" s="34" t="s">
        <v>1877</v>
      </c>
      <c r="O597" s="34" t="s">
        <v>1878</v>
      </c>
      <c r="P597" s="34" t="s">
        <v>148</v>
      </c>
      <c r="Q597" s="34" t="s">
        <v>132</v>
      </c>
      <c r="R597" s="38"/>
      <c r="S597" s="34" t="s">
        <v>2179</v>
      </c>
      <c r="T597" s="37">
        <v>55000</v>
      </c>
      <c r="U597" s="35">
        <v>81</v>
      </c>
      <c r="V597" s="37">
        <v>55000</v>
      </c>
      <c r="W597" s="34" t="s">
        <v>1920</v>
      </c>
      <c r="X597" s="35">
        <v>10031754</v>
      </c>
    </row>
    <row r="598" spans="1:24" ht="15.75" hidden="1" customHeight="1" x14ac:dyDescent="0.25">
      <c r="A598" s="34" t="s">
        <v>1220</v>
      </c>
      <c r="B598" s="34" t="s">
        <v>2000</v>
      </c>
      <c r="C598" s="34" t="s">
        <v>1222</v>
      </c>
      <c r="D598" s="35">
        <v>6409605</v>
      </c>
      <c r="E598" s="34" t="s">
        <v>1223</v>
      </c>
      <c r="F598" s="34" t="s">
        <v>100</v>
      </c>
      <c r="G598" s="34" t="s">
        <v>1224</v>
      </c>
      <c r="H598" s="36">
        <v>43865</v>
      </c>
      <c r="I598" s="36">
        <v>43895</v>
      </c>
      <c r="J598" s="36">
        <v>43873</v>
      </c>
      <c r="K598" s="36">
        <v>43894</v>
      </c>
      <c r="L598" s="34" t="s">
        <v>1220</v>
      </c>
      <c r="M598" s="34" t="s">
        <v>1225</v>
      </c>
      <c r="N598" s="34" t="s">
        <v>1877</v>
      </c>
      <c r="O598" s="34" t="s">
        <v>1878</v>
      </c>
      <c r="P598" s="34" t="s">
        <v>1412</v>
      </c>
      <c r="Q598" s="34" t="s">
        <v>132</v>
      </c>
      <c r="R598" s="38"/>
      <c r="S598" s="34" t="s">
        <v>2179</v>
      </c>
      <c r="T598" s="37">
        <v>55000</v>
      </c>
      <c r="U598" s="35">
        <v>81</v>
      </c>
      <c r="V598" s="37">
        <v>55000</v>
      </c>
      <c r="W598" s="34" t="s">
        <v>1413</v>
      </c>
      <c r="X598" s="35">
        <v>1857746</v>
      </c>
    </row>
    <row r="599" spans="1:24" ht="15.75" hidden="1" customHeight="1" x14ac:dyDescent="0.25">
      <c r="A599" s="34" t="s">
        <v>1220</v>
      </c>
      <c r="B599" s="34" t="s">
        <v>2000</v>
      </c>
      <c r="C599" s="34" t="s">
        <v>1222</v>
      </c>
      <c r="D599" s="35">
        <v>6409845</v>
      </c>
      <c r="E599" s="34" t="s">
        <v>1223</v>
      </c>
      <c r="F599" s="34" t="s">
        <v>100</v>
      </c>
      <c r="G599" s="34" t="s">
        <v>1224</v>
      </c>
      <c r="H599" s="36">
        <v>43865</v>
      </c>
      <c r="I599" s="36">
        <v>43895</v>
      </c>
      <c r="J599" s="36">
        <v>43873</v>
      </c>
      <c r="K599" s="36">
        <v>43894</v>
      </c>
      <c r="L599" s="34" t="s">
        <v>1220</v>
      </c>
      <c r="M599" s="34" t="s">
        <v>1225</v>
      </c>
      <c r="N599" s="34" t="s">
        <v>1877</v>
      </c>
      <c r="O599" s="34" t="s">
        <v>1878</v>
      </c>
      <c r="P599" s="34" t="s">
        <v>1412</v>
      </c>
      <c r="Q599" s="34" t="s">
        <v>132</v>
      </c>
      <c r="R599" s="38"/>
      <c r="S599" s="34" t="s">
        <v>2179</v>
      </c>
      <c r="T599" s="37">
        <v>55000</v>
      </c>
      <c r="U599" s="35">
        <v>81</v>
      </c>
      <c r="V599" s="37">
        <v>55000</v>
      </c>
      <c r="W599" s="34" t="s">
        <v>1413</v>
      </c>
      <c r="X599" s="35">
        <v>1857746</v>
      </c>
    </row>
    <row r="600" spans="1:24" ht="15.75" hidden="1" customHeight="1" x14ac:dyDescent="0.25">
      <c r="A600" s="34" t="s">
        <v>1220</v>
      </c>
      <c r="B600" s="34" t="s">
        <v>2000</v>
      </c>
      <c r="C600" s="34" t="s">
        <v>1222</v>
      </c>
      <c r="D600" s="35">
        <v>6409893</v>
      </c>
      <c r="E600" s="34" t="s">
        <v>1223</v>
      </c>
      <c r="F600" s="34" t="s">
        <v>100</v>
      </c>
      <c r="G600" s="34" t="s">
        <v>1224</v>
      </c>
      <c r="H600" s="36">
        <v>43865</v>
      </c>
      <c r="I600" s="36">
        <v>43895</v>
      </c>
      <c r="J600" s="36">
        <v>43873</v>
      </c>
      <c r="K600" s="36">
        <v>43894</v>
      </c>
      <c r="L600" s="34" t="s">
        <v>1220</v>
      </c>
      <c r="M600" s="34" t="s">
        <v>1225</v>
      </c>
      <c r="N600" s="34" t="s">
        <v>1877</v>
      </c>
      <c r="O600" s="34" t="s">
        <v>1878</v>
      </c>
      <c r="P600" s="34" t="s">
        <v>2180</v>
      </c>
      <c r="Q600" s="34" t="s">
        <v>132</v>
      </c>
      <c r="R600" s="38"/>
      <c r="S600" s="34" t="s">
        <v>2179</v>
      </c>
      <c r="T600" s="37">
        <v>55000</v>
      </c>
      <c r="U600" s="35">
        <v>81</v>
      </c>
      <c r="V600" s="37">
        <v>55000</v>
      </c>
      <c r="W600" s="34" t="s">
        <v>2181</v>
      </c>
      <c r="X600" s="35">
        <v>1862672</v>
      </c>
    </row>
    <row r="601" spans="1:24" ht="15.75" hidden="1" customHeight="1" x14ac:dyDescent="0.25">
      <c r="A601" s="34" t="s">
        <v>1220</v>
      </c>
      <c r="B601" s="34" t="s">
        <v>2000</v>
      </c>
      <c r="C601" s="34" t="s">
        <v>1222</v>
      </c>
      <c r="D601" s="35">
        <v>6409917</v>
      </c>
      <c r="E601" s="34" t="s">
        <v>1243</v>
      </c>
      <c r="F601" s="34" t="s">
        <v>477</v>
      </c>
      <c r="G601" s="34" t="s">
        <v>1224</v>
      </c>
      <c r="H601" s="36">
        <v>43865</v>
      </c>
      <c r="I601" s="36">
        <v>43895</v>
      </c>
      <c r="J601" s="36">
        <v>43879</v>
      </c>
      <c r="K601" s="36">
        <v>43894</v>
      </c>
      <c r="L601" s="34" t="s">
        <v>1244</v>
      </c>
      <c r="M601" s="34" t="s">
        <v>1245</v>
      </c>
      <c r="N601" s="34" t="s">
        <v>1877</v>
      </c>
      <c r="O601" s="34" t="s">
        <v>1878</v>
      </c>
      <c r="P601" s="34" t="s">
        <v>1963</v>
      </c>
      <c r="Q601" s="34" t="s">
        <v>132</v>
      </c>
      <c r="R601" s="38"/>
      <c r="S601" s="34" t="s">
        <v>2179</v>
      </c>
      <c r="T601" s="37">
        <v>55000</v>
      </c>
      <c r="U601" s="35">
        <v>81</v>
      </c>
      <c r="V601" s="37">
        <v>55000</v>
      </c>
      <c r="W601" s="34" t="s">
        <v>1964</v>
      </c>
      <c r="X601" s="35">
        <v>703876</v>
      </c>
    </row>
    <row r="602" spans="1:24" ht="15.75" hidden="1" customHeight="1" x14ac:dyDescent="0.25">
      <c r="A602" s="34" t="s">
        <v>1220</v>
      </c>
      <c r="B602" s="34" t="s">
        <v>2000</v>
      </c>
      <c r="C602" s="34" t="s">
        <v>1222</v>
      </c>
      <c r="D602" s="35">
        <v>6410061</v>
      </c>
      <c r="E602" s="34" t="s">
        <v>1223</v>
      </c>
      <c r="F602" s="34" t="s">
        <v>100</v>
      </c>
      <c r="G602" s="34" t="s">
        <v>1224</v>
      </c>
      <c r="H602" s="36">
        <v>43865</v>
      </c>
      <c r="I602" s="36">
        <v>43895</v>
      </c>
      <c r="J602" s="36">
        <v>43879</v>
      </c>
      <c r="K602" s="36">
        <v>43894</v>
      </c>
      <c r="L602" s="34" t="s">
        <v>1220</v>
      </c>
      <c r="M602" s="34" t="s">
        <v>1225</v>
      </c>
      <c r="N602" s="34" t="s">
        <v>1877</v>
      </c>
      <c r="O602" s="34" t="s">
        <v>1878</v>
      </c>
      <c r="P602" s="34" t="s">
        <v>2135</v>
      </c>
      <c r="Q602" s="34" t="s">
        <v>132</v>
      </c>
      <c r="R602" s="38"/>
      <c r="S602" s="34" t="s">
        <v>2179</v>
      </c>
      <c r="T602" s="37">
        <v>55000</v>
      </c>
      <c r="U602" s="35">
        <v>81</v>
      </c>
      <c r="V602" s="37">
        <v>55000</v>
      </c>
      <c r="W602" s="34" t="s">
        <v>2137</v>
      </c>
      <c r="X602" s="35">
        <v>10125497</v>
      </c>
    </row>
    <row r="603" spans="1:24" ht="15.75" hidden="1" customHeight="1" x14ac:dyDescent="0.25">
      <c r="A603" s="34" t="s">
        <v>1220</v>
      </c>
      <c r="B603" s="34" t="s">
        <v>2000</v>
      </c>
      <c r="C603" s="34" t="s">
        <v>1222</v>
      </c>
      <c r="D603" s="35">
        <v>6410321</v>
      </c>
      <c r="E603" s="34" t="s">
        <v>1223</v>
      </c>
      <c r="F603" s="34" t="s">
        <v>100</v>
      </c>
      <c r="G603" s="34" t="s">
        <v>1224</v>
      </c>
      <c r="H603" s="36">
        <v>43865</v>
      </c>
      <c r="I603" s="36">
        <v>43895</v>
      </c>
      <c r="J603" s="36">
        <v>43873</v>
      </c>
      <c r="K603" s="36">
        <v>43894</v>
      </c>
      <c r="L603" s="34" t="s">
        <v>1220</v>
      </c>
      <c r="M603" s="34" t="s">
        <v>1225</v>
      </c>
      <c r="N603" s="34" t="s">
        <v>1877</v>
      </c>
      <c r="O603" s="34" t="s">
        <v>1878</v>
      </c>
      <c r="P603" s="34" t="s">
        <v>1971</v>
      </c>
      <c r="Q603" s="34" t="s">
        <v>132</v>
      </c>
      <c r="R603" s="38"/>
      <c r="S603" s="34" t="s">
        <v>2182</v>
      </c>
      <c r="T603" s="37">
        <v>55000</v>
      </c>
      <c r="U603" s="35">
        <v>81</v>
      </c>
      <c r="V603" s="37">
        <v>55000</v>
      </c>
      <c r="W603" s="34" t="s">
        <v>1972</v>
      </c>
      <c r="X603" s="35">
        <v>10052779</v>
      </c>
    </row>
    <row r="604" spans="1:24" ht="15.75" hidden="1" customHeight="1" x14ac:dyDescent="0.25">
      <c r="A604" s="34" t="s">
        <v>1220</v>
      </c>
      <c r="B604" s="34" t="s">
        <v>2000</v>
      </c>
      <c r="C604" s="34" t="s">
        <v>1222</v>
      </c>
      <c r="D604" s="35">
        <v>6410685</v>
      </c>
      <c r="E604" s="34" t="s">
        <v>1223</v>
      </c>
      <c r="F604" s="34" t="s">
        <v>100</v>
      </c>
      <c r="G604" s="34" t="s">
        <v>1224</v>
      </c>
      <c r="H604" s="36">
        <v>43866</v>
      </c>
      <c r="I604" s="36">
        <v>43896</v>
      </c>
      <c r="J604" s="36">
        <v>43873</v>
      </c>
      <c r="K604" s="36">
        <v>43894</v>
      </c>
      <c r="L604" s="34" t="s">
        <v>1220</v>
      </c>
      <c r="M604" s="34" t="s">
        <v>1225</v>
      </c>
      <c r="N604" s="34" t="s">
        <v>1877</v>
      </c>
      <c r="O604" s="34" t="s">
        <v>1878</v>
      </c>
      <c r="P604" s="34" t="s">
        <v>155</v>
      </c>
      <c r="Q604" s="34" t="s">
        <v>132</v>
      </c>
      <c r="R604" s="38"/>
      <c r="S604" s="34" t="s">
        <v>2183</v>
      </c>
      <c r="T604" s="37">
        <v>55000</v>
      </c>
      <c r="U604" s="35">
        <v>81</v>
      </c>
      <c r="V604" s="37">
        <v>55000</v>
      </c>
      <c r="W604" s="34" t="s">
        <v>2033</v>
      </c>
      <c r="X604" s="35">
        <v>1767603</v>
      </c>
    </row>
    <row r="605" spans="1:24" ht="15.75" hidden="1" customHeight="1" x14ac:dyDescent="0.25">
      <c r="A605" s="34" t="s">
        <v>1220</v>
      </c>
      <c r="B605" s="34" t="s">
        <v>2000</v>
      </c>
      <c r="C605" s="34" t="s">
        <v>1222</v>
      </c>
      <c r="D605" s="35">
        <v>6410715</v>
      </c>
      <c r="E605" s="34" t="s">
        <v>1223</v>
      </c>
      <c r="F605" s="34" t="s">
        <v>100</v>
      </c>
      <c r="G605" s="34" t="s">
        <v>1224</v>
      </c>
      <c r="H605" s="36">
        <v>43866</v>
      </c>
      <c r="I605" s="36">
        <v>43896</v>
      </c>
      <c r="J605" s="36">
        <v>43873</v>
      </c>
      <c r="K605" s="36">
        <v>43894</v>
      </c>
      <c r="L605" s="34" t="s">
        <v>1220</v>
      </c>
      <c r="M605" s="34" t="s">
        <v>1225</v>
      </c>
      <c r="N605" s="34" t="s">
        <v>1877</v>
      </c>
      <c r="O605" s="34" t="s">
        <v>1878</v>
      </c>
      <c r="P605" s="34" t="s">
        <v>1940</v>
      </c>
      <c r="Q605" s="34" t="s">
        <v>132</v>
      </c>
      <c r="R605" s="38"/>
      <c r="S605" s="34" t="s">
        <v>2183</v>
      </c>
      <c r="T605" s="37">
        <v>55000</v>
      </c>
      <c r="U605" s="35">
        <v>81</v>
      </c>
      <c r="V605" s="37">
        <v>55000</v>
      </c>
      <c r="W605" s="34" t="s">
        <v>1941</v>
      </c>
      <c r="X605" s="35">
        <v>10118589</v>
      </c>
    </row>
    <row r="606" spans="1:24" ht="15.75" customHeight="1" x14ac:dyDescent="0.25">
      <c r="A606" s="34" t="s">
        <v>1220</v>
      </c>
      <c r="B606" s="34" t="s">
        <v>2000</v>
      </c>
      <c r="C606" s="34" t="s">
        <v>1222</v>
      </c>
      <c r="D606" s="35">
        <v>6410740</v>
      </c>
      <c r="E606" s="34" t="s">
        <v>1223</v>
      </c>
      <c r="F606" s="34" t="s">
        <v>100</v>
      </c>
      <c r="G606" s="34" t="s">
        <v>1224</v>
      </c>
      <c r="H606" s="36">
        <v>43866</v>
      </c>
      <c r="I606" s="36">
        <v>43896</v>
      </c>
      <c r="J606" s="36">
        <v>44000</v>
      </c>
      <c r="K606" s="36"/>
      <c r="L606" s="34" t="s">
        <v>1220</v>
      </c>
      <c r="M606" s="34" t="s">
        <v>1225</v>
      </c>
      <c r="N606" s="34" t="s">
        <v>1869</v>
      </c>
      <c r="O606" s="34" t="s">
        <v>1870</v>
      </c>
      <c r="P606" s="34" t="s">
        <v>2145</v>
      </c>
      <c r="Q606" s="34" t="s">
        <v>117</v>
      </c>
      <c r="R606" s="38"/>
      <c r="S606" s="34" t="s">
        <v>2183</v>
      </c>
      <c r="T606" s="37">
        <v>34833</v>
      </c>
      <c r="U606" s="35">
        <v>109</v>
      </c>
      <c r="V606" s="37">
        <v>34833</v>
      </c>
      <c r="W606" s="34" t="s">
        <v>1441</v>
      </c>
      <c r="X606" s="35">
        <v>10006294</v>
      </c>
    </row>
    <row r="607" spans="1:24" ht="15.75" hidden="1" customHeight="1" x14ac:dyDescent="0.25">
      <c r="A607" s="34" t="s">
        <v>1220</v>
      </c>
      <c r="B607" s="34" t="s">
        <v>2000</v>
      </c>
      <c r="C607" s="34" t="s">
        <v>1222</v>
      </c>
      <c r="D607" s="35">
        <v>6411253</v>
      </c>
      <c r="E607" s="34" t="s">
        <v>1223</v>
      </c>
      <c r="F607" s="34" t="s">
        <v>100</v>
      </c>
      <c r="G607" s="34" t="s">
        <v>1224</v>
      </c>
      <c r="H607" s="36">
        <v>43866</v>
      </c>
      <c r="I607" s="36">
        <v>43896</v>
      </c>
      <c r="J607" s="36">
        <v>43873</v>
      </c>
      <c r="K607" s="36">
        <v>43894</v>
      </c>
      <c r="L607" s="34" t="s">
        <v>1220</v>
      </c>
      <c r="M607" s="34" t="s">
        <v>1225</v>
      </c>
      <c r="N607" s="34" t="s">
        <v>1877</v>
      </c>
      <c r="O607" s="34" t="s">
        <v>1878</v>
      </c>
      <c r="P607" s="34" t="s">
        <v>1412</v>
      </c>
      <c r="Q607" s="34" t="s">
        <v>132</v>
      </c>
      <c r="R607" s="38"/>
      <c r="S607" s="34" t="s">
        <v>2184</v>
      </c>
      <c r="T607" s="37">
        <v>60000</v>
      </c>
      <c r="U607" s="35">
        <v>81</v>
      </c>
      <c r="V607" s="37">
        <v>60000</v>
      </c>
      <c r="W607" s="34" t="s">
        <v>1413</v>
      </c>
      <c r="X607" s="35">
        <v>1857746</v>
      </c>
    </row>
    <row r="608" spans="1:24" ht="15.75" hidden="1" customHeight="1" x14ac:dyDescent="0.25">
      <c r="A608" s="34" t="s">
        <v>1220</v>
      </c>
      <c r="B608" s="34" t="s">
        <v>2000</v>
      </c>
      <c r="C608" s="34" t="s">
        <v>1222</v>
      </c>
      <c r="D608" s="35">
        <v>6412016</v>
      </c>
      <c r="E608" s="34" t="s">
        <v>1223</v>
      </c>
      <c r="F608" s="34" t="s">
        <v>100</v>
      </c>
      <c r="G608" s="34" t="s">
        <v>1224</v>
      </c>
      <c r="H608" s="36">
        <v>43867</v>
      </c>
      <c r="I608" s="36">
        <v>43897</v>
      </c>
      <c r="J608" s="36">
        <v>43873</v>
      </c>
      <c r="K608" s="36">
        <v>43894</v>
      </c>
      <c r="L608" s="34" t="s">
        <v>1220</v>
      </c>
      <c r="M608" s="34" t="s">
        <v>1225</v>
      </c>
      <c r="N608" s="34" t="s">
        <v>1877</v>
      </c>
      <c r="O608" s="34" t="s">
        <v>1878</v>
      </c>
      <c r="P608" s="34" t="s">
        <v>1412</v>
      </c>
      <c r="Q608" s="34" t="s">
        <v>132</v>
      </c>
      <c r="R608" s="38"/>
      <c r="S608" s="34" t="s">
        <v>2185</v>
      </c>
      <c r="T608" s="37">
        <v>55000</v>
      </c>
      <c r="U608" s="35">
        <v>81</v>
      </c>
      <c r="V608" s="37">
        <v>55000</v>
      </c>
      <c r="W608" s="34" t="s">
        <v>1413</v>
      </c>
      <c r="X608" s="35">
        <v>1857746</v>
      </c>
    </row>
    <row r="609" spans="1:24" ht="15.75" hidden="1" customHeight="1" x14ac:dyDescent="0.25">
      <c r="A609" s="34" t="s">
        <v>1220</v>
      </c>
      <c r="B609" s="34" t="s">
        <v>2000</v>
      </c>
      <c r="C609" s="34" t="s">
        <v>1222</v>
      </c>
      <c r="D609" s="35">
        <v>6412317</v>
      </c>
      <c r="E609" s="34" t="s">
        <v>1223</v>
      </c>
      <c r="F609" s="34" t="s">
        <v>100</v>
      </c>
      <c r="G609" s="34" t="s">
        <v>1224</v>
      </c>
      <c r="H609" s="36">
        <v>43867</v>
      </c>
      <c r="I609" s="36">
        <v>43897</v>
      </c>
      <c r="J609" s="36">
        <v>43873</v>
      </c>
      <c r="K609" s="36">
        <v>43894</v>
      </c>
      <c r="L609" s="34" t="s">
        <v>1220</v>
      </c>
      <c r="M609" s="34" t="s">
        <v>1225</v>
      </c>
      <c r="N609" s="34" t="s">
        <v>1877</v>
      </c>
      <c r="O609" s="34" t="s">
        <v>1878</v>
      </c>
      <c r="P609" s="34" t="s">
        <v>1940</v>
      </c>
      <c r="Q609" s="34" t="s">
        <v>132</v>
      </c>
      <c r="R609" s="38"/>
      <c r="S609" s="34" t="s">
        <v>2185</v>
      </c>
      <c r="T609" s="37">
        <v>55000</v>
      </c>
      <c r="U609" s="35">
        <v>81</v>
      </c>
      <c r="V609" s="37">
        <v>55000</v>
      </c>
      <c r="W609" s="34" t="s">
        <v>1941</v>
      </c>
      <c r="X609" s="35">
        <v>10118589</v>
      </c>
    </row>
    <row r="610" spans="1:24" ht="15.75" hidden="1" customHeight="1" x14ac:dyDescent="0.25">
      <c r="A610" s="34" t="s">
        <v>1220</v>
      </c>
      <c r="B610" s="34" t="s">
        <v>2000</v>
      </c>
      <c r="C610" s="34" t="s">
        <v>1222</v>
      </c>
      <c r="D610" s="35">
        <v>6412318</v>
      </c>
      <c r="E610" s="34" t="s">
        <v>1223</v>
      </c>
      <c r="F610" s="34" t="s">
        <v>100</v>
      </c>
      <c r="G610" s="34" t="s">
        <v>1224</v>
      </c>
      <c r="H610" s="36">
        <v>43867</v>
      </c>
      <c r="I610" s="36">
        <v>43897</v>
      </c>
      <c r="J610" s="36">
        <v>43873</v>
      </c>
      <c r="K610" s="36">
        <v>43894</v>
      </c>
      <c r="L610" s="34" t="s">
        <v>1220</v>
      </c>
      <c r="M610" s="34" t="s">
        <v>1225</v>
      </c>
      <c r="N610" s="34" t="s">
        <v>1877</v>
      </c>
      <c r="O610" s="34" t="s">
        <v>1878</v>
      </c>
      <c r="P610" s="34" t="s">
        <v>1949</v>
      </c>
      <c r="Q610" s="34" t="s">
        <v>132</v>
      </c>
      <c r="R610" s="38"/>
      <c r="S610" s="34" t="s">
        <v>2185</v>
      </c>
      <c r="T610" s="37">
        <v>55000</v>
      </c>
      <c r="U610" s="35">
        <v>81</v>
      </c>
      <c r="V610" s="37">
        <v>55000</v>
      </c>
      <c r="W610" s="34" t="s">
        <v>1950</v>
      </c>
      <c r="X610" s="35">
        <v>10327920</v>
      </c>
    </row>
    <row r="611" spans="1:24" ht="15.75" hidden="1" customHeight="1" x14ac:dyDescent="0.25">
      <c r="A611" s="34" t="s">
        <v>1220</v>
      </c>
      <c r="B611" s="34" t="s">
        <v>2000</v>
      </c>
      <c r="C611" s="34" t="s">
        <v>1222</v>
      </c>
      <c r="D611" s="35">
        <v>6412332</v>
      </c>
      <c r="E611" s="34" t="s">
        <v>1223</v>
      </c>
      <c r="F611" s="34" t="s">
        <v>100</v>
      </c>
      <c r="G611" s="34" t="s">
        <v>1224</v>
      </c>
      <c r="H611" s="36">
        <v>43867</v>
      </c>
      <c r="I611" s="36">
        <v>43897</v>
      </c>
      <c r="J611" s="36">
        <v>43879</v>
      </c>
      <c r="K611" s="36">
        <v>43894</v>
      </c>
      <c r="L611" s="34" t="s">
        <v>1220</v>
      </c>
      <c r="M611" s="34" t="s">
        <v>1225</v>
      </c>
      <c r="N611" s="34" t="s">
        <v>1869</v>
      </c>
      <c r="O611" s="34" t="s">
        <v>1870</v>
      </c>
      <c r="P611" s="34" t="s">
        <v>1907</v>
      </c>
      <c r="Q611" s="34" t="s">
        <v>102</v>
      </c>
      <c r="R611" s="38"/>
      <c r="S611" s="34" t="s">
        <v>2185</v>
      </c>
      <c r="T611" s="37">
        <v>526448</v>
      </c>
      <c r="U611" s="35">
        <v>81</v>
      </c>
      <c r="V611" s="37">
        <v>526448</v>
      </c>
      <c r="W611" s="34" t="s">
        <v>1908</v>
      </c>
      <c r="X611" s="35">
        <v>10122450</v>
      </c>
    </row>
    <row r="612" spans="1:24" ht="15.75" hidden="1" customHeight="1" x14ac:dyDescent="0.25">
      <c r="A612" s="34" t="s">
        <v>1220</v>
      </c>
      <c r="B612" s="34" t="s">
        <v>2000</v>
      </c>
      <c r="C612" s="34" t="s">
        <v>1222</v>
      </c>
      <c r="D612" s="35">
        <v>6412816</v>
      </c>
      <c r="E612" s="34" t="s">
        <v>1223</v>
      </c>
      <c r="F612" s="34" t="s">
        <v>100</v>
      </c>
      <c r="G612" s="34" t="s">
        <v>1224</v>
      </c>
      <c r="H612" s="36">
        <v>43867</v>
      </c>
      <c r="I612" s="36">
        <v>43897</v>
      </c>
      <c r="J612" s="36">
        <v>43873</v>
      </c>
      <c r="K612" s="36">
        <v>43894</v>
      </c>
      <c r="L612" s="34" t="s">
        <v>1220</v>
      </c>
      <c r="M612" s="34" t="s">
        <v>1225</v>
      </c>
      <c r="N612" s="34" t="s">
        <v>1877</v>
      </c>
      <c r="O612" s="34" t="s">
        <v>1878</v>
      </c>
      <c r="P612" s="34" t="s">
        <v>2186</v>
      </c>
      <c r="Q612" s="34" t="s">
        <v>132</v>
      </c>
      <c r="R612" s="38"/>
      <c r="S612" s="34" t="s">
        <v>2120</v>
      </c>
      <c r="T612" s="37">
        <v>55000</v>
      </c>
      <c r="U612" s="35">
        <v>81</v>
      </c>
      <c r="V612" s="37">
        <v>55000</v>
      </c>
      <c r="W612" s="34" t="s">
        <v>2187</v>
      </c>
      <c r="X612" s="35">
        <v>10167849</v>
      </c>
    </row>
    <row r="613" spans="1:24" ht="15.75" customHeight="1" x14ac:dyDescent="0.25">
      <c r="A613" s="34" t="s">
        <v>1220</v>
      </c>
      <c r="B613" s="34" t="s">
        <v>2000</v>
      </c>
      <c r="C613" s="34" t="s">
        <v>1222</v>
      </c>
      <c r="D613" s="35">
        <v>6413226</v>
      </c>
      <c r="E613" s="34" t="s">
        <v>1223</v>
      </c>
      <c r="F613" s="34" t="s">
        <v>100</v>
      </c>
      <c r="G613" s="34" t="s">
        <v>1224</v>
      </c>
      <c r="H613" s="36">
        <v>43867</v>
      </c>
      <c r="I613" s="36">
        <v>43897</v>
      </c>
      <c r="J613" s="36">
        <v>44000</v>
      </c>
      <c r="K613" s="36"/>
      <c r="L613" s="34" t="s">
        <v>1220</v>
      </c>
      <c r="M613" s="34" t="s">
        <v>1225</v>
      </c>
      <c r="N613" s="34" t="s">
        <v>1877</v>
      </c>
      <c r="O613" s="34" t="s">
        <v>1878</v>
      </c>
      <c r="P613" s="34" t="s">
        <v>1940</v>
      </c>
      <c r="Q613" s="34" t="s">
        <v>117</v>
      </c>
      <c r="R613" s="38"/>
      <c r="S613" s="34" t="s">
        <v>2188</v>
      </c>
      <c r="T613" s="37">
        <v>66810</v>
      </c>
      <c r="U613" s="35">
        <v>108</v>
      </c>
      <c r="V613" s="37">
        <v>66810</v>
      </c>
      <c r="W613" s="34" t="s">
        <v>1941</v>
      </c>
      <c r="X613" s="35">
        <v>10118589</v>
      </c>
    </row>
    <row r="614" spans="1:24" ht="15.75" hidden="1" customHeight="1" x14ac:dyDescent="0.25">
      <c r="A614" s="34" t="s">
        <v>1220</v>
      </c>
      <c r="B614" s="34" t="s">
        <v>2000</v>
      </c>
      <c r="C614" s="34" t="s">
        <v>1222</v>
      </c>
      <c r="D614" s="35">
        <v>6413398</v>
      </c>
      <c r="E614" s="34" t="s">
        <v>1223</v>
      </c>
      <c r="F614" s="34" t="s">
        <v>100</v>
      </c>
      <c r="G614" s="34" t="s">
        <v>1224</v>
      </c>
      <c r="H614" s="36">
        <v>43868</v>
      </c>
      <c r="I614" s="36">
        <v>43898</v>
      </c>
      <c r="J614" s="36">
        <v>43873</v>
      </c>
      <c r="K614" s="36">
        <v>43894</v>
      </c>
      <c r="L614" s="34" t="s">
        <v>1220</v>
      </c>
      <c r="M614" s="34" t="s">
        <v>1225</v>
      </c>
      <c r="N614" s="34" t="s">
        <v>1877</v>
      </c>
      <c r="O614" s="34" t="s">
        <v>1878</v>
      </c>
      <c r="P614" s="34" t="s">
        <v>2189</v>
      </c>
      <c r="Q614" s="34" t="s">
        <v>132</v>
      </c>
      <c r="R614" s="38"/>
      <c r="S614" s="34" t="s">
        <v>2188</v>
      </c>
      <c r="T614" s="37">
        <v>55000</v>
      </c>
      <c r="U614" s="35">
        <v>81</v>
      </c>
      <c r="V614" s="37">
        <v>55000</v>
      </c>
      <c r="W614" s="34" t="s">
        <v>2190</v>
      </c>
      <c r="X614" s="35">
        <v>10328056</v>
      </c>
    </row>
    <row r="615" spans="1:24" ht="15.75" hidden="1" customHeight="1" x14ac:dyDescent="0.25">
      <c r="A615" s="34" t="s">
        <v>1220</v>
      </c>
      <c r="B615" s="34" t="s">
        <v>2000</v>
      </c>
      <c r="C615" s="34" t="s">
        <v>1222</v>
      </c>
      <c r="D615" s="35">
        <v>6413509</v>
      </c>
      <c r="E615" s="34" t="s">
        <v>1223</v>
      </c>
      <c r="F615" s="34" t="s">
        <v>100</v>
      </c>
      <c r="G615" s="34" t="s">
        <v>1224</v>
      </c>
      <c r="H615" s="36">
        <v>43868</v>
      </c>
      <c r="I615" s="36">
        <v>43898</v>
      </c>
      <c r="J615" s="36">
        <v>43879</v>
      </c>
      <c r="K615" s="36">
        <v>43894</v>
      </c>
      <c r="L615" s="34" t="s">
        <v>1220</v>
      </c>
      <c r="M615" s="34" t="s">
        <v>1225</v>
      </c>
      <c r="N615" s="34" t="s">
        <v>1877</v>
      </c>
      <c r="O615" s="34" t="s">
        <v>1878</v>
      </c>
      <c r="P615" s="34" t="s">
        <v>171</v>
      </c>
      <c r="Q615" s="34" t="s">
        <v>132</v>
      </c>
      <c r="R615" s="38"/>
      <c r="S615" s="34" t="s">
        <v>2188</v>
      </c>
      <c r="T615" s="37">
        <v>55000</v>
      </c>
      <c r="U615" s="35">
        <v>81</v>
      </c>
      <c r="V615" s="37">
        <v>55000</v>
      </c>
      <c r="W615" s="34" t="s">
        <v>1350</v>
      </c>
      <c r="X615" s="35">
        <v>10035041</v>
      </c>
    </row>
    <row r="616" spans="1:24" ht="15.75" hidden="1" customHeight="1" x14ac:dyDescent="0.25">
      <c r="A616" s="34" t="s">
        <v>1220</v>
      </c>
      <c r="B616" s="34" t="s">
        <v>2000</v>
      </c>
      <c r="C616" s="34" t="s">
        <v>1222</v>
      </c>
      <c r="D616" s="35">
        <v>6413825</v>
      </c>
      <c r="E616" s="34" t="s">
        <v>1223</v>
      </c>
      <c r="F616" s="34" t="s">
        <v>100</v>
      </c>
      <c r="G616" s="34" t="s">
        <v>1224</v>
      </c>
      <c r="H616" s="36">
        <v>43868</v>
      </c>
      <c r="I616" s="36">
        <v>43898</v>
      </c>
      <c r="J616" s="36">
        <v>43879</v>
      </c>
      <c r="K616" s="36">
        <v>43894</v>
      </c>
      <c r="L616" s="34" t="s">
        <v>1220</v>
      </c>
      <c r="M616" s="34" t="s">
        <v>1225</v>
      </c>
      <c r="N616" s="34" t="s">
        <v>1877</v>
      </c>
      <c r="O616" s="34" t="s">
        <v>1878</v>
      </c>
      <c r="P616" s="34" t="s">
        <v>1963</v>
      </c>
      <c r="Q616" s="34" t="s">
        <v>132</v>
      </c>
      <c r="R616" s="38"/>
      <c r="S616" s="34" t="s">
        <v>2191</v>
      </c>
      <c r="T616" s="37">
        <v>55000</v>
      </c>
      <c r="U616" s="35">
        <v>81</v>
      </c>
      <c r="V616" s="37">
        <v>55000</v>
      </c>
      <c r="W616" s="34" t="s">
        <v>1964</v>
      </c>
      <c r="X616" s="35">
        <v>703876</v>
      </c>
    </row>
    <row r="617" spans="1:24" ht="15.75" hidden="1" customHeight="1" x14ac:dyDescent="0.25">
      <c r="A617" s="34" t="s">
        <v>1220</v>
      </c>
      <c r="B617" s="34" t="s">
        <v>2000</v>
      </c>
      <c r="C617" s="34" t="s">
        <v>1222</v>
      </c>
      <c r="D617" s="35">
        <v>6414059</v>
      </c>
      <c r="E617" s="34" t="s">
        <v>1223</v>
      </c>
      <c r="F617" s="34" t="s">
        <v>100</v>
      </c>
      <c r="G617" s="34" t="s">
        <v>1224</v>
      </c>
      <c r="H617" s="36">
        <v>43868</v>
      </c>
      <c r="I617" s="36">
        <v>43898</v>
      </c>
      <c r="J617" s="36">
        <v>43873</v>
      </c>
      <c r="K617" s="36">
        <v>43894</v>
      </c>
      <c r="L617" s="34" t="s">
        <v>1220</v>
      </c>
      <c r="M617" s="34" t="s">
        <v>1225</v>
      </c>
      <c r="N617" s="34" t="s">
        <v>1877</v>
      </c>
      <c r="O617" s="34" t="s">
        <v>1878</v>
      </c>
      <c r="P617" s="34" t="s">
        <v>1807</v>
      </c>
      <c r="Q617" s="34" t="s">
        <v>132</v>
      </c>
      <c r="R617" s="38"/>
      <c r="S617" s="34" t="s">
        <v>2192</v>
      </c>
      <c r="T617" s="37">
        <v>55000</v>
      </c>
      <c r="U617" s="35">
        <v>81</v>
      </c>
      <c r="V617" s="37">
        <v>55000</v>
      </c>
      <c r="W617" s="34" t="s">
        <v>1808</v>
      </c>
      <c r="X617" s="35">
        <v>10328171</v>
      </c>
    </row>
    <row r="618" spans="1:24" ht="15.75" hidden="1" customHeight="1" x14ac:dyDescent="0.25">
      <c r="A618" s="34" t="s">
        <v>1220</v>
      </c>
      <c r="B618" s="34" t="s">
        <v>2000</v>
      </c>
      <c r="C618" s="34" t="s">
        <v>1222</v>
      </c>
      <c r="D618" s="35">
        <v>6414183</v>
      </c>
      <c r="E618" s="34" t="s">
        <v>1243</v>
      </c>
      <c r="F618" s="34" t="s">
        <v>477</v>
      </c>
      <c r="G618" s="34" t="s">
        <v>1224</v>
      </c>
      <c r="H618" s="36">
        <v>43868</v>
      </c>
      <c r="I618" s="36">
        <v>43898</v>
      </c>
      <c r="J618" s="36">
        <v>43879</v>
      </c>
      <c r="K618" s="36">
        <v>43894</v>
      </c>
      <c r="L618" s="34" t="s">
        <v>1244</v>
      </c>
      <c r="M618" s="34" t="s">
        <v>1245</v>
      </c>
      <c r="N618" s="34" t="s">
        <v>1869</v>
      </c>
      <c r="O618" s="34" t="s">
        <v>1870</v>
      </c>
      <c r="P618" s="34" t="s">
        <v>2193</v>
      </c>
      <c r="Q618" s="34" t="s">
        <v>102</v>
      </c>
      <c r="R618" s="38"/>
      <c r="S618" s="34" t="s">
        <v>2192</v>
      </c>
      <c r="T618" s="37">
        <v>43414</v>
      </c>
      <c r="U618" s="35">
        <v>81</v>
      </c>
      <c r="V618" s="37">
        <v>43414</v>
      </c>
      <c r="W618" s="34" t="s">
        <v>1789</v>
      </c>
      <c r="X618" s="35">
        <v>10328173</v>
      </c>
    </row>
    <row r="619" spans="1:24" ht="15.75" hidden="1" customHeight="1" x14ac:dyDescent="0.25">
      <c r="A619" s="34" t="s">
        <v>1220</v>
      </c>
      <c r="B619" s="34" t="s">
        <v>2000</v>
      </c>
      <c r="C619" s="34" t="s">
        <v>1222</v>
      </c>
      <c r="D619" s="35">
        <v>6414391</v>
      </c>
      <c r="E619" s="34" t="s">
        <v>1223</v>
      </c>
      <c r="F619" s="34" t="s">
        <v>100</v>
      </c>
      <c r="G619" s="34" t="s">
        <v>1224</v>
      </c>
      <c r="H619" s="36">
        <v>43868</v>
      </c>
      <c r="I619" s="36">
        <v>43898</v>
      </c>
      <c r="J619" s="36">
        <v>43873</v>
      </c>
      <c r="K619" s="36">
        <v>43894</v>
      </c>
      <c r="L619" s="34" t="s">
        <v>1220</v>
      </c>
      <c r="M619" s="34" t="s">
        <v>1225</v>
      </c>
      <c r="N619" s="34" t="s">
        <v>1877</v>
      </c>
      <c r="O619" s="34" t="s">
        <v>1878</v>
      </c>
      <c r="P619" s="34" t="s">
        <v>2194</v>
      </c>
      <c r="Q619" s="34" t="s">
        <v>132</v>
      </c>
      <c r="R619" s="38"/>
      <c r="S619" s="34" t="s">
        <v>2195</v>
      </c>
      <c r="T619" s="37">
        <v>55000</v>
      </c>
      <c r="U619" s="35">
        <v>81</v>
      </c>
      <c r="V619" s="37">
        <v>55000</v>
      </c>
      <c r="W619" s="34" t="s">
        <v>2196</v>
      </c>
      <c r="X619" s="35">
        <v>10092677</v>
      </c>
    </row>
    <row r="620" spans="1:24" ht="15.75" hidden="1" customHeight="1" x14ac:dyDescent="0.25">
      <c r="A620" s="34" t="s">
        <v>1220</v>
      </c>
      <c r="B620" s="34" t="s">
        <v>2000</v>
      </c>
      <c r="C620" s="34" t="s">
        <v>1222</v>
      </c>
      <c r="D620" s="35">
        <v>6414432</v>
      </c>
      <c r="E620" s="34" t="s">
        <v>1223</v>
      </c>
      <c r="F620" s="34" t="s">
        <v>100</v>
      </c>
      <c r="G620" s="34" t="s">
        <v>1224</v>
      </c>
      <c r="H620" s="36">
        <v>43868</v>
      </c>
      <c r="I620" s="36">
        <v>43898</v>
      </c>
      <c r="J620" s="36">
        <v>43873</v>
      </c>
      <c r="K620" s="36">
        <v>43894</v>
      </c>
      <c r="L620" s="34" t="s">
        <v>1220</v>
      </c>
      <c r="M620" s="34" t="s">
        <v>1225</v>
      </c>
      <c r="N620" s="34" t="s">
        <v>1877</v>
      </c>
      <c r="O620" s="34" t="s">
        <v>1878</v>
      </c>
      <c r="P620" s="34" t="s">
        <v>2197</v>
      </c>
      <c r="Q620" s="34" t="s">
        <v>132</v>
      </c>
      <c r="R620" s="38"/>
      <c r="S620" s="34" t="s">
        <v>2195</v>
      </c>
      <c r="T620" s="37">
        <v>55000</v>
      </c>
      <c r="U620" s="35">
        <v>81</v>
      </c>
      <c r="V620" s="37">
        <v>55000</v>
      </c>
      <c r="W620" s="34" t="s">
        <v>2198</v>
      </c>
      <c r="X620" s="35">
        <v>10080559</v>
      </c>
    </row>
    <row r="621" spans="1:24" ht="15.75" hidden="1" customHeight="1" x14ac:dyDescent="0.25">
      <c r="A621" s="34" t="s">
        <v>1220</v>
      </c>
      <c r="B621" s="34" t="s">
        <v>2000</v>
      </c>
      <c r="C621" s="34" t="s">
        <v>1222</v>
      </c>
      <c r="D621" s="35">
        <v>6414645</v>
      </c>
      <c r="E621" s="34" t="s">
        <v>1243</v>
      </c>
      <c r="F621" s="34" t="s">
        <v>477</v>
      </c>
      <c r="G621" s="34" t="s">
        <v>1224</v>
      </c>
      <c r="H621" s="36">
        <v>43869</v>
      </c>
      <c r="I621" s="36">
        <v>43899</v>
      </c>
      <c r="J621" s="36">
        <v>43879</v>
      </c>
      <c r="K621" s="36">
        <v>43894</v>
      </c>
      <c r="L621" s="34" t="s">
        <v>1244</v>
      </c>
      <c r="M621" s="34" t="s">
        <v>1245</v>
      </c>
      <c r="N621" s="34" t="s">
        <v>1877</v>
      </c>
      <c r="O621" s="34" t="s">
        <v>1878</v>
      </c>
      <c r="P621" s="34" t="s">
        <v>2169</v>
      </c>
      <c r="Q621" s="34" t="s">
        <v>132</v>
      </c>
      <c r="R621" s="38"/>
      <c r="S621" s="34" t="s">
        <v>2195</v>
      </c>
      <c r="T621" s="37">
        <v>55000</v>
      </c>
      <c r="U621" s="35">
        <v>81</v>
      </c>
      <c r="V621" s="37">
        <v>55000</v>
      </c>
      <c r="W621" s="34" t="s">
        <v>2170</v>
      </c>
      <c r="X621" s="35">
        <v>10159703</v>
      </c>
    </row>
    <row r="622" spans="1:24" ht="15.75" hidden="1" customHeight="1" x14ac:dyDescent="0.25">
      <c r="A622" s="34" t="s">
        <v>1220</v>
      </c>
      <c r="B622" s="34" t="s">
        <v>2000</v>
      </c>
      <c r="C622" s="34" t="s">
        <v>1222</v>
      </c>
      <c r="D622" s="35">
        <v>6415213</v>
      </c>
      <c r="E622" s="34" t="s">
        <v>1223</v>
      </c>
      <c r="F622" s="34" t="s">
        <v>100</v>
      </c>
      <c r="G622" s="34" t="s">
        <v>1224</v>
      </c>
      <c r="H622" s="36">
        <v>43871</v>
      </c>
      <c r="I622" s="36">
        <v>43901</v>
      </c>
      <c r="J622" s="36">
        <v>43879</v>
      </c>
      <c r="K622" s="36">
        <v>43894</v>
      </c>
      <c r="L622" s="34" t="s">
        <v>1220</v>
      </c>
      <c r="M622" s="34" t="s">
        <v>1225</v>
      </c>
      <c r="N622" s="34" t="s">
        <v>1877</v>
      </c>
      <c r="O622" s="34" t="s">
        <v>1878</v>
      </c>
      <c r="P622" s="34" t="s">
        <v>1968</v>
      </c>
      <c r="Q622" s="34" t="s">
        <v>132</v>
      </c>
      <c r="R622" s="38"/>
      <c r="S622" s="34" t="s">
        <v>2199</v>
      </c>
      <c r="T622" s="37">
        <v>55000</v>
      </c>
      <c r="U622" s="35">
        <v>81</v>
      </c>
      <c r="V622" s="37">
        <v>55000</v>
      </c>
      <c r="W622" s="34" t="s">
        <v>1969</v>
      </c>
      <c r="X622" s="35">
        <v>1774277</v>
      </c>
    </row>
    <row r="623" spans="1:24" ht="15.75" hidden="1" customHeight="1" x14ac:dyDescent="0.25">
      <c r="A623" s="34" t="s">
        <v>1220</v>
      </c>
      <c r="B623" s="34" t="s">
        <v>2000</v>
      </c>
      <c r="C623" s="34" t="s">
        <v>1222</v>
      </c>
      <c r="D623" s="35">
        <v>6415577</v>
      </c>
      <c r="E623" s="34" t="s">
        <v>1223</v>
      </c>
      <c r="F623" s="34" t="s">
        <v>100</v>
      </c>
      <c r="G623" s="34" t="s">
        <v>1224</v>
      </c>
      <c r="H623" s="36">
        <v>43871</v>
      </c>
      <c r="I623" s="36">
        <v>43901</v>
      </c>
      <c r="J623" s="36">
        <v>43879</v>
      </c>
      <c r="K623" s="36">
        <v>43894</v>
      </c>
      <c r="L623" s="34" t="s">
        <v>1220</v>
      </c>
      <c r="M623" s="34" t="s">
        <v>1225</v>
      </c>
      <c r="N623" s="34" t="s">
        <v>1877</v>
      </c>
      <c r="O623" s="34" t="s">
        <v>1878</v>
      </c>
      <c r="P623" s="34" t="s">
        <v>2200</v>
      </c>
      <c r="Q623" s="34" t="s">
        <v>132</v>
      </c>
      <c r="R623" s="38"/>
      <c r="S623" s="34" t="s">
        <v>2201</v>
      </c>
      <c r="T623" s="37">
        <v>55000</v>
      </c>
      <c r="U623" s="35">
        <v>81</v>
      </c>
      <c r="V623" s="37">
        <v>55000</v>
      </c>
      <c r="W623" s="34" t="s">
        <v>1534</v>
      </c>
      <c r="X623" s="35">
        <v>10075392</v>
      </c>
    </row>
    <row r="624" spans="1:24" ht="15.75" hidden="1" customHeight="1" x14ac:dyDescent="0.25">
      <c r="A624" s="34" t="s">
        <v>1220</v>
      </c>
      <c r="B624" s="34" t="s">
        <v>2000</v>
      </c>
      <c r="C624" s="34" t="s">
        <v>1222</v>
      </c>
      <c r="D624" s="35">
        <v>6415941</v>
      </c>
      <c r="E624" s="34" t="s">
        <v>1223</v>
      </c>
      <c r="F624" s="34" t="s">
        <v>100</v>
      </c>
      <c r="G624" s="34" t="s">
        <v>1224</v>
      </c>
      <c r="H624" s="36">
        <v>43871</v>
      </c>
      <c r="I624" s="36">
        <v>43901</v>
      </c>
      <c r="J624" s="36">
        <v>43879</v>
      </c>
      <c r="K624" s="36">
        <v>43894</v>
      </c>
      <c r="L624" s="34" t="s">
        <v>1220</v>
      </c>
      <c r="M624" s="34" t="s">
        <v>1225</v>
      </c>
      <c r="N624" s="34" t="s">
        <v>1869</v>
      </c>
      <c r="O624" s="34" t="s">
        <v>1870</v>
      </c>
      <c r="P624" s="34" t="s">
        <v>1938</v>
      </c>
      <c r="Q624" s="34" t="s">
        <v>102</v>
      </c>
      <c r="R624" s="38"/>
      <c r="S624" s="34" t="s">
        <v>2202</v>
      </c>
      <c r="T624" s="37">
        <v>23180</v>
      </c>
      <c r="U624" s="35">
        <v>81</v>
      </c>
      <c r="V624" s="37">
        <v>23180</v>
      </c>
      <c r="W624" s="34" t="s">
        <v>1939</v>
      </c>
      <c r="X624" s="35">
        <v>10319612</v>
      </c>
    </row>
    <row r="625" spans="1:24" ht="15.75" hidden="1" customHeight="1" x14ac:dyDescent="0.25">
      <c r="A625" s="34" t="s">
        <v>1220</v>
      </c>
      <c r="B625" s="34" t="s">
        <v>2000</v>
      </c>
      <c r="C625" s="34" t="s">
        <v>1222</v>
      </c>
      <c r="D625" s="35">
        <v>6416102</v>
      </c>
      <c r="E625" s="34" t="s">
        <v>1243</v>
      </c>
      <c r="F625" s="34" t="s">
        <v>477</v>
      </c>
      <c r="G625" s="34" t="s">
        <v>1224</v>
      </c>
      <c r="H625" s="36">
        <v>43871</v>
      </c>
      <c r="I625" s="36">
        <v>43901</v>
      </c>
      <c r="J625" s="36">
        <v>43924</v>
      </c>
      <c r="K625" s="36">
        <v>43952</v>
      </c>
      <c r="L625" s="34" t="s">
        <v>1244</v>
      </c>
      <c r="M625" s="34" t="s">
        <v>1245</v>
      </c>
      <c r="N625" s="34" t="s">
        <v>1869</v>
      </c>
      <c r="O625" s="34" t="s">
        <v>1870</v>
      </c>
      <c r="P625" s="34" t="s">
        <v>1942</v>
      </c>
      <c r="Q625" s="34" t="s">
        <v>102</v>
      </c>
      <c r="R625" s="38"/>
      <c r="S625" s="34" t="s">
        <v>2202</v>
      </c>
      <c r="T625" s="37">
        <v>23180</v>
      </c>
      <c r="U625" s="35">
        <v>23</v>
      </c>
      <c r="V625" s="37">
        <v>23180</v>
      </c>
      <c r="W625" s="34" t="s">
        <v>1944</v>
      </c>
      <c r="X625" s="35">
        <v>10183660</v>
      </c>
    </row>
    <row r="626" spans="1:24" ht="15.75" hidden="1" customHeight="1" x14ac:dyDescent="0.25">
      <c r="A626" s="34" t="s">
        <v>1220</v>
      </c>
      <c r="B626" s="34" t="s">
        <v>2000</v>
      </c>
      <c r="C626" s="34" t="s">
        <v>1222</v>
      </c>
      <c r="D626" s="35">
        <v>6416259</v>
      </c>
      <c r="E626" s="34" t="s">
        <v>1223</v>
      </c>
      <c r="F626" s="34" t="s">
        <v>100</v>
      </c>
      <c r="G626" s="34" t="s">
        <v>1224</v>
      </c>
      <c r="H626" s="36">
        <v>43871</v>
      </c>
      <c r="I626" s="36">
        <v>43901</v>
      </c>
      <c r="J626" s="36">
        <v>43893</v>
      </c>
      <c r="K626" s="36">
        <v>43899</v>
      </c>
      <c r="L626" s="34" t="s">
        <v>1220</v>
      </c>
      <c r="M626" s="34" t="s">
        <v>1225</v>
      </c>
      <c r="N626" s="34" t="s">
        <v>1869</v>
      </c>
      <c r="O626" s="34" t="s">
        <v>1870</v>
      </c>
      <c r="P626" s="34" t="s">
        <v>1947</v>
      </c>
      <c r="Q626" s="34" t="s">
        <v>102</v>
      </c>
      <c r="R626" s="38"/>
      <c r="S626" s="34" t="s">
        <v>2202</v>
      </c>
      <c r="T626" s="37">
        <v>145368</v>
      </c>
      <c r="U626" s="35">
        <v>76</v>
      </c>
      <c r="V626" s="37">
        <v>145368</v>
      </c>
      <c r="W626" s="34" t="s">
        <v>1948</v>
      </c>
      <c r="X626" s="35">
        <v>10327403</v>
      </c>
    </row>
    <row r="627" spans="1:24" ht="15.75" hidden="1" customHeight="1" x14ac:dyDescent="0.25">
      <c r="A627" s="34" t="s">
        <v>1220</v>
      </c>
      <c r="B627" s="34" t="s">
        <v>2000</v>
      </c>
      <c r="C627" s="34" t="s">
        <v>1222</v>
      </c>
      <c r="D627" s="35">
        <v>6416267</v>
      </c>
      <c r="E627" s="34" t="s">
        <v>1223</v>
      </c>
      <c r="F627" s="34" t="s">
        <v>100</v>
      </c>
      <c r="G627" s="34" t="s">
        <v>1224</v>
      </c>
      <c r="H627" s="36">
        <v>43871</v>
      </c>
      <c r="I627" s="36">
        <v>43901</v>
      </c>
      <c r="J627" s="36">
        <v>43893</v>
      </c>
      <c r="K627" s="36">
        <v>43899</v>
      </c>
      <c r="L627" s="34" t="s">
        <v>1220</v>
      </c>
      <c r="M627" s="34" t="s">
        <v>1225</v>
      </c>
      <c r="N627" s="34" t="s">
        <v>1877</v>
      </c>
      <c r="O627" s="34" t="s">
        <v>1878</v>
      </c>
      <c r="P627" s="34" t="s">
        <v>1938</v>
      </c>
      <c r="Q627" s="34" t="s">
        <v>102</v>
      </c>
      <c r="R627" s="38"/>
      <c r="S627" s="34" t="s">
        <v>2202</v>
      </c>
      <c r="T627" s="37">
        <v>240424</v>
      </c>
      <c r="U627" s="35">
        <v>76</v>
      </c>
      <c r="V627" s="37">
        <v>240424</v>
      </c>
      <c r="W627" s="34" t="s">
        <v>1939</v>
      </c>
      <c r="X627" s="35">
        <v>10319612</v>
      </c>
    </row>
    <row r="628" spans="1:24" ht="15.75" hidden="1" customHeight="1" x14ac:dyDescent="0.25">
      <c r="A628" s="34" t="s">
        <v>1220</v>
      </c>
      <c r="B628" s="34" t="s">
        <v>2000</v>
      </c>
      <c r="C628" s="34" t="s">
        <v>1222</v>
      </c>
      <c r="D628" s="35">
        <v>6416516</v>
      </c>
      <c r="E628" s="34" t="s">
        <v>1223</v>
      </c>
      <c r="F628" s="34" t="s">
        <v>100</v>
      </c>
      <c r="G628" s="34" t="s">
        <v>1224</v>
      </c>
      <c r="H628" s="36">
        <v>43872</v>
      </c>
      <c r="I628" s="36">
        <v>43902</v>
      </c>
      <c r="J628" s="36">
        <v>43879</v>
      </c>
      <c r="K628" s="36">
        <v>43894</v>
      </c>
      <c r="L628" s="34" t="s">
        <v>1220</v>
      </c>
      <c r="M628" s="34" t="s">
        <v>1225</v>
      </c>
      <c r="N628" s="34" t="s">
        <v>1877</v>
      </c>
      <c r="O628" s="34" t="s">
        <v>1878</v>
      </c>
      <c r="P628" s="34" t="s">
        <v>1976</v>
      </c>
      <c r="Q628" s="34" t="s">
        <v>132</v>
      </c>
      <c r="R628" s="38"/>
      <c r="S628" s="34" t="s">
        <v>2203</v>
      </c>
      <c r="T628" s="37">
        <v>55000</v>
      </c>
      <c r="U628" s="35">
        <v>81</v>
      </c>
      <c r="V628" s="37">
        <v>55000</v>
      </c>
      <c r="W628" s="34" t="s">
        <v>1978</v>
      </c>
      <c r="X628" s="35">
        <v>10291664</v>
      </c>
    </row>
    <row r="629" spans="1:24" ht="15.75" customHeight="1" x14ac:dyDescent="0.25">
      <c r="A629" s="34" t="s">
        <v>1220</v>
      </c>
      <c r="B629" s="34" t="s">
        <v>2000</v>
      </c>
      <c r="C629" s="34" t="s">
        <v>1222</v>
      </c>
      <c r="D629" s="35">
        <v>6416652</v>
      </c>
      <c r="E629" s="34" t="s">
        <v>1223</v>
      </c>
      <c r="F629" s="34" t="s">
        <v>100</v>
      </c>
      <c r="G629" s="34" t="s">
        <v>1224</v>
      </c>
      <c r="H629" s="36">
        <v>43872</v>
      </c>
      <c r="I629" s="36">
        <v>43902</v>
      </c>
      <c r="J629" s="36">
        <v>44000</v>
      </c>
      <c r="K629" s="36"/>
      <c r="L629" s="34" t="s">
        <v>1220</v>
      </c>
      <c r="M629" s="34" t="s">
        <v>1225</v>
      </c>
      <c r="N629" s="34" t="s">
        <v>1877</v>
      </c>
      <c r="O629" s="34" t="s">
        <v>1878</v>
      </c>
      <c r="P629" s="34" t="s">
        <v>2204</v>
      </c>
      <c r="Q629" s="34" t="s">
        <v>117</v>
      </c>
      <c r="R629" s="38"/>
      <c r="S629" s="34" t="s">
        <v>2205</v>
      </c>
      <c r="T629" s="37">
        <v>60000</v>
      </c>
      <c r="U629" s="35">
        <v>103</v>
      </c>
      <c r="V629" s="37">
        <v>60000</v>
      </c>
      <c r="W629" s="34" t="s">
        <v>2206</v>
      </c>
      <c r="X629" s="35">
        <v>10080977</v>
      </c>
    </row>
    <row r="630" spans="1:24" ht="15.75" hidden="1" customHeight="1" x14ac:dyDescent="0.25">
      <c r="A630" s="34" t="s">
        <v>1220</v>
      </c>
      <c r="B630" s="34" t="s">
        <v>2000</v>
      </c>
      <c r="C630" s="34" t="s">
        <v>1222</v>
      </c>
      <c r="D630" s="35">
        <v>6416662</v>
      </c>
      <c r="E630" s="34" t="s">
        <v>1243</v>
      </c>
      <c r="F630" s="34" t="s">
        <v>477</v>
      </c>
      <c r="G630" s="34" t="s">
        <v>1224</v>
      </c>
      <c r="H630" s="36">
        <v>43872</v>
      </c>
      <c r="I630" s="36">
        <v>43902</v>
      </c>
      <c r="J630" s="36">
        <v>43879</v>
      </c>
      <c r="K630" s="36">
        <v>43894</v>
      </c>
      <c r="L630" s="34" t="s">
        <v>1244</v>
      </c>
      <c r="M630" s="34" t="s">
        <v>1245</v>
      </c>
      <c r="N630" s="34" t="s">
        <v>1877</v>
      </c>
      <c r="O630" s="34" t="s">
        <v>1878</v>
      </c>
      <c r="P630" s="34" t="s">
        <v>2207</v>
      </c>
      <c r="Q630" s="34" t="s">
        <v>132</v>
      </c>
      <c r="R630" s="38"/>
      <c r="S630" s="34" t="s">
        <v>2205</v>
      </c>
      <c r="T630" s="37">
        <v>55000</v>
      </c>
      <c r="U630" s="35">
        <v>81</v>
      </c>
      <c r="V630" s="37">
        <v>55000</v>
      </c>
      <c r="W630" s="34" t="s">
        <v>1789</v>
      </c>
      <c r="X630" s="35">
        <v>10328173</v>
      </c>
    </row>
    <row r="631" spans="1:24" ht="15.75" hidden="1" customHeight="1" x14ac:dyDescent="0.25">
      <c r="A631" s="34" t="s">
        <v>1220</v>
      </c>
      <c r="B631" s="34" t="s">
        <v>2000</v>
      </c>
      <c r="C631" s="34" t="s">
        <v>1222</v>
      </c>
      <c r="D631" s="35">
        <v>6416670</v>
      </c>
      <c r="E631" s="34" t="s">
        <v>1243</v>
      </c>
      <c r="F631" s="34" t="s">
        <v>477</v>
      </c>
      <c r="G631" s="34" t="s">
        <v>1224</v>
      </c>
      <c r="H631" s="36">
        <v>43872</v>
      </c>
      <c r="I631" s="36">
        <v>43902</v>
      </c>
      <c r="J631" s="36">
        <v>43879</v>
      </c>
      <c r="K631" s="36">
        <v>43894</v>
      </c>
      <c r="L631" s="34" t="s">
        <v>1244</v>
      </c>
      <c r="M631" s="34" t="s">
        <v>1245</v>
      </c>
      <c r="N631" s="34" t="s">
        <v>1877</v>
      </c>
      <c r="O631" s="34" t="s">
        <v>1878</v>
      </c>
      <c r="P631" s="34" t="s">
        <v>2207</v>
      </c>
      <c r="Q631" s="34" t="s">
        <v>132</v>
      </c>
      <c r="R631" s="38"/>
      <c r="S631" s="34" t="s">
        <v>2205</v>
      </c>
      <c r="T631" s="37">
        <v>55000</v>
      </c>
      <c r="U631" s="35">
        <v>81</v>
      </c>
      <c r="V631" s="37">
        <v>55000</v>
      </c>
      <c r="W631" s="34" t="s">
        <v>1789</v>
      </c>
      <c r="X631" s="35">
        <v>10328173</v>
      </c>
    </row>
    <row r="632" spans="1:24" ht="15.75" hidden="1" customHeight="1" x14ac:dyDescent="0.25">
      <c r="A632" s="34" t="s">
        <v>1220</v>
      </c>
      <c r="B632" s="34" t="s">
        <v>2000</v>
      </c>
      <c r="C632" s="34" t="s">
        <v>1222</v>
      </c>
      <c r="D632" s="35">
        <v>6417132</v>
      </c>
      <c r="E632" s="34" t="s">
        <v>1223</v>
      </c>
      <c r="F632" s="34" t="s">
        <v>100</v>
      </c>
      <c r="G632" s="34" t="s">
        <v>1224</v>
      </c>
      <c r="H632" s="36">
        <v>43872</v>
      </c>
      <c r="I632" s="36">
        <v>43902</v>
      </c>
      <c r="J632" s="36">
        <v>43879</v>
      </c>
      <c r="K632" s="36">
        <v>43894</v>
      </c>
      <c r="L632" s="34" t="s">
        <v>1220</v>
      </c>
      <c r="M632" s="34" t="s">
        <v>1225</v>
      </c>
      <c r="N632" s="34" t="s">
        <v>1877</v>
      </c>
      <c r="O632" s="34" t="s">
        <v>1878</v>
      </c>
      <c r="P632" s="34" t="s">
        <v>169</v>
      </c>
      <c r="Q632" s="34" t="s">
        <v>132</v>
      </c>
      <c r="R632" s="38"/>
      <c r="S632" s="34" t="s">
        <v>2205</v>
      </c>
      <c r="T632" s="37">
        <v>55000</v>
      </c>
      <c r="U632" s="35">
        <v>81</v>
      </c>
      <c r="V632" s="37">
        <v>55000</v>
      </c>
      <c r="W632" s="34" t="s">
        <v>2208</v>
      </c>
      <c r="X632" s="35">
        <v>1760097</v>
      </c>
    </row>
    <row r="633" spans="1:24" ht="15.75" hidden="1" customHeight="1" x14ac:dyDescent="0.25">
      <c r="A633" s="34" t="s">
        <v>1220</v>
      </c>
      <c r="B633" s="34" t="s">
        <v>2000</v>
      </c>
      <c r="C633" s="34" t="s">
        <v>1222</v>
      </c>
      <c r="D633" s="35">
        <v>6417192</v>
      </c>
      <c r="E633" s="34" t="s">
        <v>1223</v>
      </c>
      <c r="F633" s="34" t="s">
        <v>100</v>
      </c>
      <c r="G633" s="34" t="s">
        <v>1224</v>
      </c>
      <c r="H633" s="36">
        <v>43872</v>
      </c>
      <c r="I633" s="36">
        <v>43902</v>
      </c>
      <c r="J633" s="36">
        <v>43885</v>
      </c>
      <c r="K633" s="36">
        <v>43894</v>
      </c>
      <c r="L633" s="34" t="s">
        <v>1220</v>
      </c>
      <c r="M633" s="34" t="s">
        <v>1225</v>
      </c>
      <c r="N633" s="34" t="s">
        <v>1877</v>
      </c>
      <c r="O633" s="34" t="s">
        <v>1878</v>
      </c>
      <c r="P633" s="34" t="s">
        <v>1971</v>
      </c>
      <c r="Q633" s="34" t="s">
        <v>1360</v>
      </c>
      <c r="R633" s="38"/>
      <c r="S633" s="34" t="s">
        <v>2205</v>
      </c>
      <c r="T633" s="37">
        <v>55000</v>
      </c>
      <c r="U633" s="35">
        <v>81</v>
      </c>
      <c r="V633" s="37">
        <v>55000</v>
      </c>
      <c r="W633" s="34" t="s">
        <v>1972</v>
      </c>
      <c r="X633" s="35">
        <v>10052779</v>
      </c>
    </row>
    <row r="634" spans="1:24" ht="15.75" customHeight="1" x14ac:dyDescent="0.25">
      <c r="A634" s="34" t="s">
        <v>1220</v>
      </c>
      <c r="B634" s="34" t="s">
        <v>2000</v>
      </c>
      <c r="C634" s="34" t="s">
        <v>1222</v>
      </c>
      <c r="D634" s="35">
        <v>6417588</v>
      </c>
      <c r="E634" s="34" t="s">
        <v>1223</v>
      </c>
      <c r="F634" s="34" t="s">
        <v>100</v>
      </c>
      <c r="G634" s="34" t="s">
        <v>1224</v>
      </c>
      <c r="H634" s="36">
        <v>43872</v>
      </c>
      <c r="I634" s="36">
        <v>43902</v>
      </c>
      <c r="J634" s="36">
        <v>44000</v>
      </c>
      <c r="K634" s="36"/>
      <c r="L634" s="34" t="s">
        <v>1220</v>
      </c>
      <c r="M634" s="34" t="s">
        <v>1225</v>
      </c>
      <c r="N634" s="34" t="s">
        <v>1869</v>
      </c>
      <c r="O634" s="34" t="s">
        <v>1870</v>
      </c>
      <c r="P634" s="34" t="s">
        <v>1949</v>
      </c>
      <c r="Q634" s="34" t="s">
        <v>117</v>
      </c>
      <c r="R634" s="38"/>
      <c r="S634" s="34" t="s">
        <v>2205</v>
      </c>
      <c r="T634" s="37">
        <v>23180</v>
      </c>
      <c r="U634" s="35">
        <v>103</v>
      </c>
      <c r="V634" s="37">
        <v>23180</v>
      </c>
      <c r="W634" s="34" t="s">
        <v>1950</v>
      </c>
      <c r="X634" s="35">
        <v>10327920</v>
      </c>
    </row>
    <row r="635" spans="1:24" ht="15.75" hidden="1" customHeight="1" x14ac:dyDescent="0.25">
      <c r="A635" s="34" t="s">
        <v>1220</v>
      </c>
      <c r="B635" s="34" t="s">
        <v>2000</v>
      </c>
      <c r="C635" s="34" t="s">
        <v>1222</v>
      </c>
      <c r="D635" s="35">
        <v>6417959</v>
      </c>
      <c r="E635" s="34" t="s">
        <v>1223</v>
      </c>
      <c r="F635" s="34" t="s">
        <v>100</v>
      </c>
      <c r="G635" s="34" t="s">
        <v>1224</v>
      </c>
      <c r="H635" s="36">
        <v>43873</v>
      </c>
      <c r="I635" s="36">
        <v>43903</v>
      </c>
      <c r="J635" s="36">
        <v>43879</v>
      </c>
      <c r="K635" s="36">
        <v>43894</v>
      </c>
      <c r="L635" s="34" t="s">
        <v>1220</v>
      </c>
      <c r="M635" s="34" t="s">
        <v>1225</v>
      </c>
      <c r="N635" s="34" t="s">
        <v>1877</v>
      </c>
      <c r="O635" s="34" t="s">
        <v>1878</v>
      </c>
      <c r="P635" s="34" t="s">
        <v>1976</v>
      </c>
      <c r="Q635" s="34" t="s">
        <v>132</v>
      </c>
      <c r="R635" s="38"/>
      <c r="S635" s="34" t="s">
        <v>2209</v>
      </c>
      <c r="T635" s="37">
        <v>55000</v>
      </c>
      <c r="U635" s="35">
        <v>81</v>
      </c>
      <c r="V635" s="37">
        <v>55000</v>
      </c>
      <c r="W635" s="34" t="s">
        <v>1978</v>
      </c>
      <c r="X635" s="35">
        <v>10291664</v>
      </c>
    </row>
    <row r="636" spans="1:24" ht="15.75" customHeight="1" x14ac:dyDescent="0.25">
      <c r="A636" s="34" t="s">
        <v>1220</v>
      </c>
      <c r="B636" s="34" t="s">
        <v>2000</v>
      </c>
      <c r="C636" s="34" t="s">
        <v>1222</v>
      </c>
      <c r="D636" s="35">
        <v>6417989</v>
      </c>
      <c r="E636" s="34" t="s">
        <v>1223</v>
      </c>
      <c r="F636" s="34" t="s">
        <v>100</v>
      </c>
      <c r="G636" s="34" t="s">
        <v>1224</v>
      </c>
      <c r="H636" s="36">
        <v>43873</v>
      </c>
      <c r="I636" s="36">
        <v>43903</v>
      </c>
      <c r="J636" s="36">
        <v>44000</v>
      </c>
      <c r="K636" s="36"/>
      <c r="L636" s="34" t="s">
        <v>1220</v>
      </c>
      <c r="M636" s="34" t="s">
        <v>1225</v>
      </c>
      <c r="N636" s="34" t="s">
        <v>1877</v>
      </c>
      <c r="O636" s="34" t="s">
        <v>1878</v>
      </c>
      <c r="P636" s="34" t="s">
        <v>171</v>
      </c>
      <c r="Q636" s="34" t="s">
        <v>117</v>
      </c>
      <c r="R636" s="38"/>
      <c r="S636" s="34" t="s">
        <v>2210</v>
      </c>
      <c r="T636" s="37">
        <v>60000</v>
      </c>
      <c r="U636" s="35">
        <v>102</v>
      </c>
      <c r="V636" s="37">
        <v>60000</v>
      </c>
      <c r="W636" s="34" t="s">
        <v>1350</v>
      </c>
      <c r="X636" s="35">
        <v>10035041</v>
      </c>
    </row>
    <row r="637" spans="1:24" ht="15.75" hidden="1" customHeight="1" x14ac:dyDescent="0.25">
      <c r="A637" s="34" t="s">
        <v>1220</v>
      </c>
      <c r="B637" s="34" t="s">
        <v>2000</v>
      </c>
      <c r="C637" s="34" t="s">
        <v>1222</v>
      </c>
      <c r="D637" s="35">
        <v>6418055</v>
      </c>
      <c r="E637" s="34" t="s">
        <v>1223</v>
      </c>
      <c r="F637" s="34" t="s">
        <v>100</v>
      </c>
      <c r="G637" s="34" t="s">
        <v>1224</v>
      </c>
      <c r="H637" s="36">
        <v>43873</v>
      </c>
      <c r="I637" s="36">
        <v>43903</v>
      </c>
      <c r="J637" s="36">
        <v>43879</v>
      </c>
      <c r="K637" s="36">
        <v>43894</v>
      </c>
      <c r="L637" s="34" t="s">
        <v>1220</v>
      </c>
      <c r="M637" s="34" t="s">
        <v>1225</v>
      </c>
      <c r="N637" s="34" t="s">
        <v>1877</v>
      </c>
      <c r="O637" s="34" t="s">
        <v>1878</v>
      </c>
      <c r="P637" s="34" t="s">
        <v>1728</v>
      </c>
      <c r="Q637" s="34" t="s">
        <v>132</v>
      </c>
      <c r="R637" s="38"/>
      <c r="S637" s="34" t="s">
        <v>2210</v>
      </c>
      <c r="T637" s="37">
        <v>60000</v>
      </c>
      <c r="U637" s="35">
        <v>81</v>
      </c>
      <c r="V637" s="37">
        <v>60000</v>
      </c>
      <c r="W637" s="34" t="s">
        <v>1730</v>
      </c>
      <c r="X637" s="35">
        <v>10327039</v>
      </c>
    </row>
    <row r="638" spans="1:24" ht="15.75" hidden="1" customHeight="1" x14ac:dyDescent="0.25">
      <c r="A638" s="34" t="s">
        <v>1220</v>
      </c>
      <c r="B638" s="34" t="s">
        <v>2000</v>
      </c>
      <c r="C638" s="34" t="s">
        <v>1222</v>
      </c>
      <c r="D638" s="35">
        <v>6418201</v>
      </c>
      <c r="E638" s="34" t="s">
        <v>1223</v>
      </c>
      <c r="F638" s="34" t="s">
        <v>100</v>
      </c>
      <c r="G638" s="34" t="s">
        <v>1224</v>
      </c>
      <c r="H638" s="36">
        <v>43873</v>
      </c>
      <c r="I638" s="36">
        <v>43903</v>
      </c>
      <c r="J638" s="36">
        <v>43879</v>
      </c>
      <c r="K638" s="36">
        <v>43894</v>
      </c>
      <c r="L638" s="34" t="s">
        <v>1220</v>
      </c>
      <c r="M638" s="34" t="s">
        <v>1225</v>
      </c>
      <c r="N638" s="34" t="s">
        <v>1869</v>
      </c>
      <c r="O638" s="34" t="s">
        <v>1870</v>
      </c>
      <c r="P638" s="34" t="s">
        <v>1412</v>
      </c>
      <c r="Q638" s="34" t="s">
        <v>102</v>
      </c>
      <c r="R638" s="38"/>
      <c r="S638" s="34" t="s">
        <v>2211</v>
      </c>
      <c r="T638" s="37">
        <v>2391720</v>
      </c>
      <c r="U638" s="35">
        <v>81</v>
      </c>
      <c r="V638" s="37">
        <v>2391720</v>
      </c>
      <c r="W638" s="34" t="s">
        <v>1413</v>
      </c>
      <c r="X638" s="35">
        <v>1857746</v>
      </c>
    </row>
    <row r="639" spans="1:24" ht="15.75" hidden="1" customHeight="1" x14ac:dyDescent="0.25">
      <c r="A639" s="34" t="s">
        <v>1220</v>
      </c>
      <c r="B639" s="34" t="s">
        <v>2000</v>
      </c>
      <c r="C639" s="34" t="s">
        <v>1222</v>
      </c>
      <c r="D639" s="35">
        <v>6419354</v>
      </c>
      <c r="E639" s="34" t="s">
        <v>1223</v>
      </c>
      <c r="F639" s="34" t="s">
        <v>100</v>
      </c>
      <c r="G639" s="34" t="s">
        <v>1224</v>
      </c>
      <c r="H639" s="36">
        <v>43874</v>
      </c>
      <c r="I639" s="36">
        <v>43904</v>
      </c>
      <c r="J639" s="36">
        <v>43893</v>
      </c>
      <c r="K639" s="36">
        <v>43899</v>
      </c>
      <c r="L639" s="34" t="s">
        <v>1220</v>
      </c>
      <c r="M639" s="34" t="s">
        <v>1225</v>
      </c>
      <c r="N639" s="34" t="s">
        <v>1869</v>
      </c>
      <c r="O639" s="34" t="s">
        <v>1870</v>
      </c>
      <c r="P639" s="34" t="s">
        <v>2212</v>
      </c>
      <c r="Q639" s="34" t="s">
        <v>102</v>
      </c>
      <c r="R639" s="38"/>
      <c r="S639" s="34" t="s">
        <v>2213</v>
      </c>
      <c r="T639" s="37">
        <v>323740</v>
      </c>
      <c r="U639" s="35">
        <v>76</v>
      </c>
      <c r="V639" s="37">
        <v>323740</v>
      </c>
      <c r="W639" s="34" t="s">
        <v>2214</v>
      </c>
      <c r="X639" s="35">
        <v>10328427</v>
      </c>
    </row>
    <row r="640" spans="1:24" ht="15.75" hidden="1" customHeight="1" x14ac:dyDescent="0.25">
      <c r="A640" s="34" t="s">
        <v>1220</v>
      </c>
      <c r="B640" s="34" t="s">
        <v>2000</v>
      </c>
      <c r="C640" s="34" t="s">
        <v>1222</v>
      </c>
      <c r="D640" s="35">
        <v>6420295</v>
      </c>
      <c r="E640" s="34" t="s">
        <v>1223</v>
      </c>
      <c r="F640" s="34" t="s">
        <v>100</v>
      </c>
      <c r="G640" s="34" t="s">
        <v>1224</v>
      </c>
      <c r="H640" s="36">
        <v>43874</v>
      </c>
      <c r="I640" s="36">
        <v>43904</v>
      </c>
      <c r="J640" s="36">
        <v>43879</v>
      </c>
      <c r="K640" s="36">
        <v>43894</v>
      </c>
      <c r="L640" s="34" t="s">
        <v>1220</v>
      </c>
      <c r="M640" s="34" t="s">
        <v>1225</v>
      </c>
      <c r="N640" s="34" t="s">
        <v>1877</v>
      </c>
      <c r="O640" s="34" t="s">
        <v>1878</v>
      </c>
      <c r="P640" s="34" t="s">
        <v>2204</v>
      </c>
      <c r="Q640" s="34" t="s">
        <v>132</v>
      </c>
      <c r="R640" s="38"/>
      <c r="S640" s="34" t="s">
        <v>2215</v>
      </c>
      <c r="T640" s="37">
        <v>60000</v>
      </c>
      <c r="U640" s="35">
        <v>81</v>
      </c>
      <c r="V640" s="37">
        <v>60000</v>
      </c>
      <c r="W640" s="34" t="s">
        <v>2206</v>
      </c>
      <c r="X640" s="35">
        <v>10080977</v>
      </c>
    </row>
    <row r="641" spans="1:24" ht="15.75" hidden="1" customHeight="1" x14ac:dyDescent="0.25">
      <c r="A641" s="34" t="s">
        <v>1220</v>
      </c>
      <c r="B641" s="34" t="s">
        <v>2000</v>
      </c>
      <c r="C641" s="34" t="s">
        <v>1222</v>
      </c>
      <c r="D641" s="35">
        <v>6420767</v>
      </c>
      <c r="E641" s="34" t="s">
        <v>1223</v>
      </c>
      <c r="F641" s="34" t="s">
        <v>100</v>
      </c>
      <c r="G641" s="34" t="s">
        <v>1224</v>
      </c>
      <c r="H641" s="36">
        <v>43875</v>
      </c>
      <c r="I641" s="36">
        <v>43905</v>
      </c>
      <c r="J641" s="36">
        <v>43885</v>
      </c>
      <c r="K641" s="36">
        <v>43894</v>
      </c>
      <c r="L641" s="34" t="s">
        <v>1220</v>
      </c>
      <c r="M641" s="34" t="s">
        <v>1225</v>
      </c>
      <c r="N641" s="34" t="s">
        <v>1877</v>
      </c>
      <c r="O641" s="34" t="s">
        <v>1878</v>
      </c>
      <c r="P641" s="34" t="s">
        <v>2216</v>
      </c>
      <c r="Q641" s="34" t="s">
        <v>132</v>
      </c>
      <c r="R641" s="38"/>
      <c r="S641" s="34" t="s">
        <v>2217</v>
      </c>
      <c r="T641" s="37">
        <v>55000</v>
      </c>
      <c r="U641" s="35">
        <v>81</v>
      </c>
      <c r="V641" s="37">
        <v>55000</v>
      </c>
      <c r="W641" s="34" t="s">
        <v>2218</v>
      </c>
      <c r="X641" s="35">
        <v>10329333</v>
      </c>
    </row>
    <row r="642" spans="1:24" ht="15.75" hidden="1" customHeight="1" x14ac:dyDescent="0.25">
      <c r="A642" s="34" t="s">
        <v>1220</v>
      </c>
      <c r="B642" s="34" t="s">
        <v>2000</v>
      </c>
      <c r="C642" s="34" t="s">
        <v>1222</v>
      </c>
      <c r="D642" s="35">
        <v>6420899</v>
      </c>
      <c r="E642" s="34" t="s">
        <v>1223</v>
      </c>
      <c r="F642" s="34" t="s">
        <v>100</v>
      </c>
      <c r="G642" s="34" t="s">
        <v>1224</v>
      </c>
      <c r="H642" s="36">
        <v>43875</v>
      </c>
      <c r="I642" s="36">
        <v>43905</v>
      </c>
      <c r="J642" s="36">
        <v>43879</v>
      </c>
      <c r="K642" s="36">
        <v>43894</v>
      </c>
      <c r="L642" s="34" t="s">
        <v>1220</v>
      </c>
      <c r="M642" s="34" t="s">
        <v>1225</v>
      </c>
      <c r="N642" s="34" t="s">
        <v>1877</v>
      </c>
      <c r="O642" s="34" t="s">
        <v>1878</v>
      </c>
      <c r="P642" s="34" t="s">
        <v>2204</v>
      </c>
      <c r="Q642" s="34" t="s">
        <v>132</v>
      </c>
      <c r="R642" s="38"/>
      <c r="S642" s="34" t="s">
        <v>2219</v>
      </c>
      <c r="T642" s="37">
        <v>55000</v>
      </c>
      <c r="U642" s="35">
        <v>81</v>
      </c>
      <c r="V642" s="37">
        <v>55000</v>
      </c>
      <c r="W642" s="34" t="s">
        <v>2206</v>
      </c>
      <c r="X642" s="35">
        <v>10080977</v>
      </c>
    </row>
    <row r="643" spans="1:24" ht="15.75" hidden="1" customHeight="1" x14ac:dyDescent="0.25">
      <c r="A643" s="34" t="s">
        <v>1220</v>
      </c>
      <c r="B643" s="34" t="s">
        <v>2000</v>
      </c>
      <c r="C643" s="34" t="s">
        <v>1222</v>
      </c>
      <c r="D643" s="35">
        <v>6421022</v>
      </c>
      <c r="E643" s="34" t="s">
        <v>1223</v>
      </c>
      <c r="F643" s="34" t="s">
        <v>100</v>
      </c>
      <c r="G643" s="34" t="s">
        <v>1224</v>
      </c>
      <c r="H643" s="36">
        <v>43875</v>
      </c>
      <c r="I643" s="36">
        <v>43905</v>
      </c>
      <c r="J643" s="36">
        <v>43879</v>
      </c>
      <c r="K643" s="36">
        <v>43894</v>
      </c>
      <c r="L643" s="34" t="s">
        <v>1220</v>
      </c>
      <c r="M643" s="34" t="s">
        <v>1225</v>
      </c>
      <c r="N643" s="34" t="s">
        <v>1877</v>
      </c>
      <c r="O643" s="34" t="s">
        <v>1878</v>
      </c>
      <c r="P643" s="34" t="s">
        <v>1938</v>
      </c>
      <c r="Q643" s="34" t="s">
        <v>132</v>
      </c>
      <c r="R643" s="38"/>
      <c r="S643" s="34" t="s">
        <v>2220</v>
      </c>
      <c r="T643" s="37">
        <v>55000</v>
      </c>
      <c r="U643" s="35">
        <v>81</v>
      </c>
      <c r="V643" s="37">
        <v>55000</v>
      </c>
      <c r="W643" s="34" t="s">
        <v>1939</v>
      </c>
      <c r="X643" s="35">
        <v>10319612</v>
      </c>
    </row>
    <row r="644" spans="1:24" ht="15.75" hidden="1" customHeight="1" x14ac:dyDescent="0.25">
      <c r="A644" s="34" t="s">
        <v>1220</v>
      </c>
      <c r="B644" s="34" t="s">
        <v>2000</v>
      </c>
      <c r="C644" s="34" t="s">
        <v>1222</v>
      </c>
      <c r="D644" s="35">
        <v>6421026</v>
      </c>
      <c r="E644" s="34" t="s">
        <v>1223</v>
      </c>
      <c r="F644" s="34" t="s">
        <v>100</v>
      </c>
      <c r="G644" s="34" t="s">
        <v>1224</v>
      </c>
      <c r="H644" s="36">
        <v>43875</v>
      </c>
      <c r="I644" s="36">
        <v>43905</v>
      </c>
      <c r="J644" s="36">
        <v>43893</v>
      </c>
      <c r="K644" s="36">
        <v>43899</v>
      </c>
      <c r="L644" s="34" t="s">
        <v>1220</v>
      </c>
      <c r="M644" s="34" t="s">
        <v>1225</v>
      </c>
      <c r="N644" s="34" t="s">
        <v>1869</v>
      </c>
      <c r="O644" s="34" t="s">
        <v>1870</v>
      </c>
      <c r="P644" s="34" t="s">
        <v>1938</v>
      </c>
      <c r="Q644" s="34" t="s">
        <v>102</v>
      </c>
      <c r="R644" s="38"/>
      <c r="S644" s="34" t="s">
        <v>2220</v>
      </c>
      <c r="T644" s="37">
        <v>281325</v>
      </c>
      <c r="U644" s="35">
        <v>76</v>
      </c>
      <c r="V644" s="37">
        <v>281325</v>
      </c>
      <c r="W644" s="34" t="s">
        <v>1939</v>
      </c>
      <c r="X644" s="35">
        <v>10319612</v>
      </c>
    </row>
    <row r="645" spans="1:24" ht="15.75" hidden="1" customHeight="1" x14ac:dyDescent="0.25">
      <c r="A645" s="34" t="s">
        <v>1220</v>
      </c>
      <c r="B645" s="34" t="s">
        <v>2000</v>
      </c>
      <c r="C645" s="34" t="s">
        <v>1222</v>
      </c>
      <c r="D645" s="35">
        <v>6421562</v>
      </c>
      <c r="E645" s="34" t="s">
        <v>1223</v>
      </c>
      <c r="F645" s="34" t="s">
        <v>100</v>
      </c>
      <c r="G645" s="34" t="s">
        <v>1224</v>
      </c>
      <c r="H645" s="36">
        <v>43875</v>
      </c>
      <c r="I645" s="36">
        <v>43905</v>
      </c>
      <c r="J645" s="36">
        <v>43879</v>
      </c>
      <c r="K645" s="36">
        <v>43894</v>
      </c>
      <c r="L645" s="34" t="s">
        <v>1220</v>
      </c>
      <c r="M645" s="34" t="s">
        <v>1225</v>
      </c>
      <c r="N645" s="34" t="s">
        <v>2221</v>
      </c>
      <c r="O645" s="34" t="s">
        <v>2222</v>
      </c>
      <c r="P645" s="34" t="s">
        <v>2223</v>
      </c>
      <c r="Q645" s="34" t="s">
        <v>132</v>
      </c>
      <c r="R645" s="38"/>
      <c r="S645" s="34" t="s">
        <v>2224</v>
      </c>
      <c r="T645" s="37">
        <v>55000</v>
      </c>
      <c r="U645" s="35">
        <v>81</v>
      </c>
      <c r="V645" s="37">
        <v>55000</v>
      </c>
      <c r="W645" s="34" t="s">
        <v>2225</v>
      </c>
      <c r="X645" s="35">
        <v>10285239</v>
      </c>
    </row>
    <row r="646" spans="1:24" ht="15.75" hidden="1" customHeight="1" x14ac:dyDescent="0.25">
      <c r="A646" s="34" t="s">
        <v>1220</v>
      </c>
      <c r="B646" s="34" t="s">
        <v>2000</v>
      </c>
      <c r="C646" s="34" t="s">
        <v>1222</v>
      </c>
      <c r="D646" s="35">
        <v>6421988</v>
      </c>
      <c r="E646" s="34" t="s">
        <v>1223</v>
      </c>
      <c r="F646" s="34" t="s">
        <v>100</v>
      </c>
      <c r="G646" s="34" t="s">
        <v>1224</v>
      </c>
      <c r="H646" s="36">
        <v>43876</v>
      </c>
      <c r="I646" s="36">
        <v>43906</v>
      </c>
      <c r="J646" s="36">
        <v>43879</v>
      </c>
      <c r="K646" s="36">
        <v>43894</v>
      </c>
      <c r="L646" s="34" t="s">
        <v>1220</v>
      </c>
      <c r="M646" s="34" t="s">
        <v>1225</v>
      </c>
      <c r="N646" s="34" t="s">
        <v>1877</v>
      </c>
      <c r="O646" s="34" t="s">
        <v>1878</v>
      </c>
      <c r="P646" s="34" t="s">
        <v>2226</v>
      </c>
      <c r="Q646" s="34" t="s">
        <v>132</v>
      </c>
      <c r="R646" s="38"/>
      <c r="S646" s="34" t="s">
        <v>2227</v>
      </c>
      <c r="T646" s="37">
        <v>55000</v>
      </c>
      <c r="U646" s="35">
        <v>81</v>
      </c>
      <c r="V646" s="37">
        <v>55000</v>
      </c>
      <c r="W646" s="34" t="s">
        <v>2228</v>
      </c>
      <c r="X646" s="35">
        <v>10329543</v>
      </c>
    </row>
    <row r="647" spans="1:24" ht="15.75" hidden="1" customHeight="1" x14ac:dyDescent="0.25">
      <c r="A647" s="34" t="s">
        <v>1220</v>
      </c>
      <c r="B647" s="34" t="s">
        <v>2000</v>
      </c>
      <c r="C647" s="34" t="s">
        <v>1222</v>
      </c>
      <c r="D647" s="35">
        <v>6422510</v>
      </c>
      <c r="E647" s="34" t="s">
        <v>1223</v>
      </c>
      <c r="F647" s="34" t="s">
        <v>100</v>
      </c>
      <c r="G647" s="34" t="s">
        <v>1224</v>
      </c>
      <c r="H647" s="36">
        <v>43878</v>
      </c>
      <c r="I647" s="36">
        <v>43908</v>
      </c>
      <c r="J647" s="36">
        <v>43879</v>
      </c>
      <c r="K647" s="36">
        <v>43894</v>
      </c>
      <c r="L647" s="34" t="s">
        <v>1220</v>
      </c>
      <c r="M647" s="34" t="s">
        <v>1225</v>
      </c>
      <c r="N647" s="34" t="s">
        <v>1877</v>
      </c>
      <c r="O647" s="34" t="s">
        <v>1878</v>
      </c>
      <c r="P647" s="34" t="s">
        <v>2229</v>
      </c>
      <c r="Q647" s="34" t="s">
        <v>132</v>
      </c>
      <c r="R647" s="38"/>
      <c r="S647" s="34" t="s">
        <v>2230</v>
      </c>
      <c r="T647" s="37">
        <v>55000</v>
      </c>
      <c r="U647" s="35">
        <v>81</v>
      </c>
      <c r="V647" s="37">
        <v>55000</v>
      </c>
      <c r="W647" s="34" t="s">
        <v>2231</v>
      </c>
      <c r="X647" s="35">
        <v>10177330</v>
      </c>
    </row>
    <row r="648" spans="1:24" ht="15.75" hidden="1" customHeight="1" x14ac:dyDescent="0.25">
      <c r="A648" s="34" t="s">
        <v>1220</v>
      </c>
      <c r="B648" s="34" t="s">
        <v>2000</v>
      </c>
      <c r="C648" s="34" t="s">
        <v>1222</v>
      </c>
      <c r="D648" s="35">
        <v>6422653</v>
      </c>
      <c r="E648" s="34" t="s">
        <v>1223</v>
      </c>
      <c r="F648" s="34" t="s">
        <v>100</v>
      </c>
      <c r="G648" s="34" t="s">
        <v>1224</v>
      </c>
      <c r="H648" s="36">
        <v>43878</v>
      </c>
      <c r="I648" s="36">
        <v>43908</v>
      </c>
      <c r="J648" s="36">
        <v>43879</v>
      </c>
      <c r="K648" s="36">
        <v>43894</v>
      </c>
      <c r="L648" s="34" t="s">
        <v>1220</v>
      </c>
      <c r="M648" s="34" t="s">
        <v>1225</v>
      </c>
      <c r="N648" s="34" t="s">
        <v>1869</v>
      </c>
      <c r="O648" s="34" t="s">
        <v>1870</v>
      </c>
      <c r="P648" s="34" t="s">
        <v>2229</v>
      </c>
      <c r="Q648" s="34" t="s">
        <v>102</v>
      </c>
      <c r="R648" s="38"/>
      <c r="S648" s="34" t="s">
        <v>2230</v>
      </c>
      <c r="T648" s="37">
        <v>51041</v>
      </c>
      <c r="U648" s="35">
        <v>81</v>
      </c>
      <c r="V648" s="37">
        <v>51041</v>
      </c>
      <c r="W648" s="34" t="s">
        <v>2231</v>
      </c>
      <c r="X648" s="35">
        <v>10177330</v>
      </c>
    </row>
    <row r="649" spans="1:24" ht="15.75" hidden="1" customHeight="1" x14ac:dyDescent="0.25">
      <c r="A649" s="34" t="s">
        <v>1220</v>
      </c>
      <c r="B649" s="34" t="s">
        <v>2000</v>
      </c>
      <c r="C649" s="34" t="s">
        <v>1222</v>
      </c>
      <c r="D649" s="35">
        <v>6422898</v>
      </c>
      <c r="E649" s="34" t="s">
        <v>1223</v>
      </c>
      <c r="F649" s="34" t="s">
        <v>100</v>
      </c>
      <c r="G649" s="34" t="s">
        <v>1224</v>
      </c>
      <c r="H649" s="36">
        <v>43878</v>
      </c>
      <c r="I649" s="36">
        <v>43908</v>
      </c>
      <c r="J649" s="36">
        <v>43893</v>
      </c>
      <c r="K649" s="36">
        <v>43899</v>
      </c>
      <c r="L649" s="34" t="s">
        <v>1220</v>
      </c>
      <c r="M649" s="34" t="s">
        <v>1225</v>
      </c>
      <c r="N649" s="34" t="s">
        <v>1869</v>
      </c>
      <c r="O649" s="34" t="s">
        <v>1870</v>
      </c>
      <c r="P649" s="34" t="s">
        <v>2232</v>
      </c>
      <c r="Q649" s="34" t="s">
        <v>102</v>
      </c>
      <c r="R649" s="38"/>
      <c r="S649" s="34" t="s">
        <v>2233</v>
      </c>
      <c r="T649" s="37">
        <v>48238</v>
      </c>
      <c r="U649" s="35">
        <v>76</v>
      </c>
      <c r="V649" s="37">
        <v>48238</v>
      </c>
      <c r="W649" s="34" t="s">
        <v>2234</v>
      </c>
      <c r="X649" s="35">
        <v>1860776</v>
      </c>
    </row>
    <row r="650" spans="1:24" ht="15.75" hidden="1" customHeight="1" x14ac:dyDescent="0.25">
      <c r="A650" s="34" t="s">
        <v>1220</v>
      </c>
      <c r="B650" s="34" t="s">
        <v>2000</v>
      </c>
      <c r="C650" s="34" t="s">
        <v>1222</v>
      </c>
      <c r="D650" s="35">
        <v>6423210</v>
      </c>
      <c r="E650" s="34" t="s">
        <v>1223</v>
      </c>
      <c r="F650" s="34" t="s">
        <v>100</v>
      </c>
      <c r="G650" s="34" t="s">
        <v>1224</v>
      </c>
      <c r="H650" s="36">
        <v>43878</v>
      </c>
      <c r="I650" s="36">
        <v>43908</v>
      </c>
      <c r="J650" s="36">
        <v>43879</v>
      </c>
      <c r="K650" s="36">
        <v>43894</v>
      </c>
      <c r="L650" s="34" t="s">
        <v>1220</v>
      </c>
      <c r="M650" s="34" t="s">
        <v>1225</v>
      </c>
      <c r="N650" s="34" t="s">
        <v>1877</v>
      </c>
      <c r="O650" s="34" t="s">
        <v>1878</v>
      </c>
      <c r="P650" s="34" t="s">
        <v>2235</v>
      </c>
      <c r="Q650" s="34" t="s">
        <v>102</v>
      </c>
      <c r="R650" s="38"/>
      <c r="S650" s="34" t="s">
        <v>2236</v>
      </c>
      <c r="T650" s="37">
        <v>12198</v>
      </c>
      <c r="U650" s="35">
        <v>81</v>
      </c>
      <c r="V650" s="37">
        <v>12198</v>
      </c>
      <c r="W650" s="34" t="s">
        <v>2237</v>
      </c>
      <c r="X650" s="35">
        <v>1865828</v>
      </c>
    </row>
    <row r="651" spans="1:24" ht="15.75" hidden="1" customHeight="1" x14ac:dyDescent="0.25">
      <c r="A651" s="34" t="s">
        <v>1220</v>
      </c>
      <c r="B651" s="34" t="s">
        <v>2000</v>
      </c>
      <c r="C651" s="34" t="s">
        <v>1222</v>
      </c>
      <c r="D651" s="35">
        <v>6423291</v>
      </c>
      <c r="E651" s="34" t="s">
        <v>1223</v>
      </c>
      <c r="F651" s="34" t="s">
        <v>100</v>
      </c>
      <c r="G651" s="34" t="s">
        <v>1224</v>
      </c>
      <c r="H651" s="36">
        <v>43878</v>
      </c>
      <c r="I651" s="36">
        <v>43908</v>
      </c>
      <c r="J651" s="36">
        <v>43885</v>
      </c>
      <c r="K651" s="36">
        <v>43894</v>
      </c>
      <c r="L651" s="34" t="s">
        <v>1220</v>
      </c>
      <c r="M651" s="34" t="s">
        <v>1225</v>
      </c>
      <c r="N651" s="34" t="s">
        <v>1877</v>
      </c>
      <c r="O651" s="34" t="s">
        <v>1878</v>
      </c>
      <c r="P651" s="34" t="s">
        <v>2238</v>
      </c>
      <c r="Q651" s="34" t="s">
        <v>132</v>
      </c>
      <c r="R651" s="38"/>
      <c r="S651" s="34" t="s">
        <v>2236</v>
      </c>
      <c r="T651" s="37">
        <v>55000</v>
      </c>
      <c r="U651" s="35">
        <v>81</v>
      </c>
      <c r="V651" s="37">
        <v>55000</v>
      </c>
      <c r="W651" s="34" t="s">
        <v>2239</v>
      </c>
      <c r="X651" s="35">
        <v>10329706</v>
      </c>
    </row>
    <row r="652" spans="1:24" ht="15.75" hidden="1" customHeight="1" x14ac:dyDescent="0.25">
      <c r="A652" s="34" t="s">
        <v>1220</v>
      </c>
      <c r="B652" s="34" t="s">
        <v>2000</v>
      </c>
      <c r="C652" s="34" t="s">
        <v>1222</v>
      </c>
      <c r="D652" s="35">
        <v>6423380</v>
      </c>
      <c r="E652" s="34" t="s">
        <v>1223</v>
      </c>
      <c r="F652" s="34" t="s">
        <v>100</v>
      </c>
      <c r="G652" s="34" t="s">
        <v>1224</v>
      </c>
      <c r="H652" s="36">
        <v>43878</v>
      </c>
      <c r="I652" s="36">
        <v>43908</v>
      </c>
      <c r="J652" s="36">
        <v>43893</v>
      </c>
      <c r="K652" s="36">
        <v>43899</v>
      </c>
      <c r="L652" s="34" t="s">
        <v>1220</v>
      </c>
      <c r="M652" s="34" t="s">
        <v>1225</v>
      </c>
      <c r="N652" s="34" t="s">
        <v>1869</v>
      </c>
      <c r="O652" s="34" t="s">
        <v>1870</v>
      </c>
      <c r="P652" s="34" t="s">
        <v>2189</v>
      </c>
      <c r="Q652" s="34" t="s">
        <v>102</v>
      </c>
      <c r="R652" s="38"/>
      <c r="S652" s="34" t="s">
        <v>2236</v>
      </c>
      <c r="T652" s="37">
        <v>95056</v>
      </c>
      <c r="U652" s="35">
        <v>76</v>
      </c>
      <c r="V652" s="37">
        <v>95056</v>
      </c>
      <c r="W652" s="34" t="s">
        <v>2190</v>
      </c>
      <c r="X652" s="35">
        <v>10328056</v>
      </c>
    </row>
    <row r="653" spans="1:24" ht="15.75" hidden="1" customHeight="1" x14ac:dyDescent="0.25">
      <c r="A653" s="34" t="s">
        <v>1220</v>
      </c>
      <c r="B653" s="34" t="s">
        <v>2000</v>
      </c>
      <c r="C653" s="34" t="s">
        <v>1222</v>
      </c>
      <c r="D653" s="35">
        <v>6424078</v>
      </c>
      <c r="E653" s="34" t="s">
        <v>1223</v>
      </c>
      <c r="F653" s="34" t="s">
        <v>100</v>
      </c>
      <c r="G653" s="34" t="s">
        <v>1224</v>
      </c>
      <c r="H653" s="36">
        <v>43879</v>
      </c>
      <c r="I653" s="36">
        <v>43909</v>
      </c>
      <c r="J653" s="36">
        <v>43893</v>
      </c>
      <c r="K653" s="36">
        <v>43899</v>
      </c>
      <c r="L653" s="34" t="s">
        <v>1220</v>
      </c>
      <c r="M653" s="34" t="s">
        <v>1225</v>
      </c>
      <c r="N653" s="34" t="s">
        <v>1877</v>
      </c>
      <c r="O653" s="34" t="s">
        <v>1878</v>
      </c>
      <c r="P653" s="34" t="s">
        <v>163</v>
      </c>
      <c r="Q653" s="34" t="s">
        <v>132</v>
      </c>
      <c r="R653" s="38"/>
      <c r="S653" s="34" t="s">
        <v>2240</v>
      </c>
      <c r="T653" s="37">
        <v>55000</v>
      </c>
      <c r="U653" s="35">
        <v>76</v>
      </c>
      <c r="V653" s="37">
        <v>55000</v>
      </c>
      <c r="W653" s="34" t="s">
        <v>2241</v>
      </c>
      <c r="X653" s="35">
        <v>1865696</v>
      </c>
    </row>
    <row r="654" spans="1:24" ht="15.75" hidden="1" customHeight="1" x14ac:dyDescent="0.25">
      <c r="A654" s="34" t="s">
        <v>1220</v>
      </c>
      <c r="B654" s="34" t="s">
        <v>2000</v>
      </c>
      <c r="C654" s="34" t="s">
        <v>1222</v>
      </c>
      <c r="D654" s="35">
        <v>6424281</v>
      </c>
      <c r="E654" s="34" t="s">
        <v>1223</v>
      </c>
      <c r="F654" s="34" t="s">
        <v>100</v>
      </c>
      <c r="G654" s="34" t="s">
        <v>1224</v>
      </c>
      <c r="H654" s="36">
        <v>43879</v>
      </c>
      <c r="I654" s="36">
        <v>43909</v>
      </c>
      <c r="J654" s="36">
        <v>43893</v>
      </c>
      <c r="K654" s="36">
        <v>43899</v>
      </c>
      <c r="L654" s="34" t="s">
        <v>1220</v>
      </c>
      <c r="M654" s="34" t="s">
        <v>1225</v>
      </c>
      <c r="N654" s="34" t="s">
        <v>1877</v>
      </c>
      <c r="O654" s="34" t="s">
        <v>1878</v>
      </c>
      <c r="P654" s="34" t="s">
        <v>2242</v>
      </c>
      <c r="Q654" s="34" t="s">
        <v>102</v>
      </c>
      <c r="R654" s="38"/>
      <c r="S654" s="34" t="s">
        <v>2240</v>
      </c>
      <c r="T654" s="37">
        <v>29590</v>
      </c>
      <c r="U654" s="35">
        <v>76</v>
      </c>
      <c r="V654" s="37">
        <v>29590</v>
      </c>
      <c r="W654" s="34" t="s">
        <v>2243</v>
      </c>
      <c r="X654" s="35">
        <v>10203168</v>
      </c>
    </row>
    <row r="655" spans="1:24" ht="15.75" hidden="1" customHeight="1" x14ac:dyDescent="0.25">
      <c r="A655" s="34" t="s">
        <v>1220</v>
      </c>
      <c r="B655" s="34" t="s">
        <v>2000</v>
      </c>
      <c r="C655" s="34" t="s">
        <v>1222</v>
      </c>
      <c r="D655" s="35">
        <v>6424309</v>
      </c>
      <c r="E655" s="34" t="s">
        <v>1243</v>
      </c>
      <c r="F655" s="34" t="s">
        <v>477</v>
      </c>
      <c r="G655" s="34" t="s">
        <v>1224</v>
      </c>
      <c r="H655" s="36">
        <v>43879</v>
      </c>
      <c r="I655" s="36">
        <v>43909</v>
      </c>
      <c r="J655" s="36">
        <v>43894</v>
      </c>
      <c r="K655" s="36">
        <v>43899</v>
      </c>
      <c r="L655" s="34" t="s">
        <v>1244</v>
      </c>
      <c r="M655" s="34" t="s">
        <v>1245</v>
      </c>
      <c r="N655" s="34" t="s">
        <v>1877</v>
      </c>
      <c r="O655" s="34" t="s">
        <v>1878</v>
      </c>
      <c r="P655" s="34" t="s">
        <v>1954</v>
      </c>
      <c r="Q655" s="34" t="s">
        <v>102</v>
      </c>
      <c r="R655" s="38"/>
      <c r="S655" s="34" t="s">
        <v>2244</v>
      </c>
      <c r="T655" s="37">
        <v>55000</v>
      </c>
      <c r="U655" s="35">
        <v>76</v>
      </c>
      <c r="V655" s="37">
        <v>55000</v>
      </c>
      <c r="W655" s="34" t="s">
        <v>1955</v>
      </c>
      <c r="X655" s="35">
        <v>1451974</v>
      </c>
    </row>
    <row r="656" spans="1:24" ht="15.75" hidden="1" customHeight="1" x14ac:dyDescent="0.25">
      <c r="A656" s="34" t="s">
        <v>1220</v>
      </c>
      <c r="B656" s="34" t="s">
        <v>2000</v>
      </c>
      <c r="C656" s="34" t="s">
        <v>1222</v>
      </c>
      <c r="D656" s="35">
        <v>6424318</v>
      </c>
      <c r="E656" s="34" t="s">
        <v>1243</v>
      </c>
      <c r="F656" s="34" t="s">
        <v>477</v>
      </c>
      <c r="G656" s="34" t="s">
        <v>1224</v>
      </c>
      <c r="H656" s="36">
        <v>43879</v>
      </c>
      <c r="I656" s="36">
        <v>43909</v>
      </c>
      <c r="J656" s="36">
        <v>43894</v>
      </c>
      <c r="K656" s="36">
        <v>43899</v>
      </c>
      <c r="L656" s="34" t="s">
        <v>1244</v>
      </c>
      <c r="M656" s="34" t="s">
        <v>1245</v>
      </c>
      <c r="N656" s="34" t="s">
        <v>1877</v>
      </c>
      <c r="O656" s="34" t="s">
        <v>1878</v>
      </c>
      <c r="P656" s="34" t="s">
        <v>2245</v>
      </c>
      <c r="Q656" s="34" t="s">
        <v>102</v>
      </c>
      <c r="R656" s="38"/>
      <c r="S656" s="34" t="s">
        <v>2244</v>
      </c>
      <c r="T656" s="37">
        <v>55000</v>
      </c>
      <c r="U656" s="35">
        <v>76</v>
      </c>
      <c r="V656" s="37">
        <v>55000</v>
      </c>
      <c r="W656" s="34" t="s">
        <v>2246</v>
      </c>
      <c r="X656" s="35">
        <v>10330015</v>
      </c>
    </row>
    <row r="657" spans="1:24" ht="15.75" hidden="1" customHeight="1" x14ac:dyDescent="0.25">
      <c r="A657" s="34" t="s">
        <v>1220</v>
      </c>
      <c r="B657" s="34" t="s">
        <v>2000</v>
      </c>
      <c r="C657" s="34" t="s">
        <v>1222</v>
      </c>
      <c r="D657" s="35">
        <v>6424348</v>
      </c>
      <c r="E657" s="34" t="s">
        <v>1223</v>
      </c>
      <c r="F657" s="34" t="s">
        <v>100</v>
      </c>
      <c r="G657" s="34" t="s">
        <v>1224</v>
      </c>
      <c r="H657" s="36">
        <v>43879</v>
      </c>
      <c r="I657" s="36">
        <v>43909</v>
      </c>
      <c r="J657" s="36">
        <v>43885</v>
      </c>
      <c r="K657" s="36">
        <v>43894</v>
      </c>
      <c r="L657" s="34" t="s">
        <v>1220</v>
      </c>
      <c r="M657" s="34" t="s">
        <v>1225</v>
      </c>
      <c r="N657" s="34" t="s">
        <v>1869</v>
      </c>
      <c r="O657" s="34" t="s">
        <v>1870</v>
      </c>
      <c r="P657" s="34" t="s">
        <v>2247</v>
      </c>
      <c r="Q657" s="34" t="s">
        <v>102</v>
      </c>
      <c r="R657" s="38"/>
      <c r="S657" s="34" t="s">
        <v>2248</v>
      </c>
      <c r="T657" s="37">
        <v>951244</v>
      </c>
      <c r="U657" s="35">
        <v>81</v>
      </c>
      <c r="V657" s="37">
        <v>951244</v>
      </c>
      <c r="W657" s="34" t="s">
        <v>2249</v>
      </c>
      <c r="X657" s="35">
        <v>10330017</v>
      </c>
    </row>
    <row r="658" spans="1:24" ht="15.75" hidden="1" customHeight="1" x14ac:dyDescent="0.25">
      <c r="A658" s="34" t="s">
        <v>1220</v>
      </c>
      <c r="B658" s="34" t="s">
        <v>2000</v>
      </c>
      <c r="C658" s="34" t="s">
        <v>1222</v>
      </c>
      <c r="D658" s="35">
        <v>6424349</v>
      </c>
      <c r="E658" s="34" t="s">
        <v>1223</v>
      </c>
      <c r="F658" s="34" t="s">
        <v>100</v>
      </c>
      <c r="G658" s="34" t="s">
        <v>1224</v>
      </c>
      <c r="H658" s="36">
        <v>43879</v>
      </c>
      <c r="I658" s="36">
        <v>43909</v>
      </c>
      <c r="J658" s="36">
        <v>43893</v>
      </c>
      <c r="K658" s="36">
        <v>43899</v>
      </c>
      <c r="L658" s="34" t="s">
        <v>1220</v>
      </c>
      <c r="M658" s="34" t="s">
        <v>1225</v>
      </c>
      <c r="N658" s="34" t="s">
        <v>1877</v>
      </c>
      <c r="O658" s="34" t="s">
        <v>1878</v>
      </c>
      <c r="P658" s="34" t="s">
        <v>1918</v>
      </c>
      <c r="Q658" s="34" t="s">
        <v>132</v>
      </c>
      <c r="R658" s="38"/>
      <c r="S658" s="34" t="s">
        <v>2248</v>
      </c>
      <c r="T658" s="37">
        <v>55000</v>
      </c>
      <c r="U658" s="35">
        <v>76</v>
      </c>
      <c r="V658" s="37">
        <v>55000</v>
      </c>
      <c r="W658" s="34" t="s">
        <v>1817</v>
      </c>
      <c r="X658" s="35">
        <v>10310448</v>
      </c>
    </row>
    <row r="659" spans="1:24" ht="15.75" hidden="1" customHeight="1" x14ac:dyDescent="0.25">
      <c r="A659" s="34" t="s">
        <v>1220</v>
      </c>
      <c r="B659" s="34" t="s">
        <v>2000</v>
      </c>
      <c r="C659" s="34" t="s">
        <v>1222</v>
      </c>
      <c r="D659" s="35">
        <v>6424352</v>
      </c>
      <c r="E659" s="34" t="s">
        <v>1223</v>
      </c>
      <c r="F659" s="34" t="s">
        <v>100</v>
      </c>
      <c r="G659" s="34" t="s">
        <v>1224</v>
      </c>
      <c r="H659" s="36">
        <v>43879</v>
      </c>
      <c r="I659" s="36">
        <v>43909</v>
      </c>
      <c r="J659" s="36">
        <v>43893</v>
      </c>
      <c r="K659" s="36">
        <v>43899</v>
      </c>
      <c r="L659" s="34" t="s">
        <v>1220</v>
      </c>
      <c r="M659" s="34" t="s">
        <v>1225</v>
      </c>
      <c r="N659" s="34" t="s">
        <v>1877</v>
      </c>
      <c r="O659" s="34" t="s">
        <v>1878</v>
      </c>
      <c r="P659" s="34" t="s">
        <v>2212</v>
      </c>
      <c r="Q659" s="34" t="s">
        <v>132</v>
      </c>
      <c r="R659" s="38"/>
      <c r="S659" s="34" t="s">
        <v>2250</v>
      </c>
      <c r="T659" s="37">
        <v>55000</v>
      </c>
      <c r="U659" s="35">
        <v>76</v>
      </c>
      <c r="V659" s="37">
        <v>55000</v>
      </c>
      <c r="W659" s="34" t="s">
        <v>2214</v>
      </c>
      <c r="X659" s="35">
        <v>10328427</v>
      </c>
    </row>
    <row r="660" spans="1:24" ht="15.75" hidden="1" customHeight="1" x14ac:dyDescent="0.25">
      <c r="A660" s="34" t="s">
        <v>1220</v>
      </c>
      <c r="B660" s="34" t="s">
        <v>2000</v>
      </c>
      <c r="C660" s="34" t="s">
        <v>1222</v>
      </c>
      <c r="D660" s="35">
        <v>6424364</v>
      </c>
      <c r="E660" s="34" t="s">
        <v>1223</v>
      </c>
      <c r="F660" s="34" t="s">
        <v>100</v>
      </c>
      <c r="G660" s="34" t="s">
        <v>1224</v>
      </c>
      <c r="H660" s="36">
        <v>43879</v>
      </c>
      <c r="I660" s="36">
        <v>43909</v>
      </c>
      <c r="J660" s="36">
        <v>43893</v>
      </c>
      <c r="K660" s="36">
        <v>43899</v>
      </c>
      <c r="L660" s="34" t="s">
        <v>1220</v>
      </c>
      <c r="M660" s="34" t="s">
        <v>1225</v>
      </c>
      <c r="N660" s="34" t="s">
        <v>1877</v>
      </c>
      <c r="O660" s="34" t="s">
        <v>1878</v>
      </c>
      <c r="P660" s="34" t="s">
        <v>1970</v>
      </c>
      <c r="Q660" s="34" t="s">
        <v>132</v>
      </c>
      <c r="R660" s="38"/>
      <c r="S660" s="34" t="s">
        <v>2250</v>
      </c>
      <c r="T660" s="37">
        <v>55000</v>
      </c>
      <c r="U660" s="35">
        <v>76</v>
      </c>
      <c r="V660" s="37">
        <v>55000</v>
      </c>
      <c r="W660" s="34" t="s">
        <v>1377</v>
      </c>
      <c r="X660" s="35">
        <v>10330029</v>
      </c>
    </row>
    <row r="661" spans="1:24" ht="15.75" hidden="1" customHeight="1" x14ac:dyDescent="0.25">
      <c r="A661" s="34" t="s">
        <v>1220</v>
      </c>
      <c r="B661" s="34" t="s">
        <v>2000</v>
      </c>
      <c r="C661" s="34" t="s">
        <v>1222</v>
      </c>
      <c r="D661" s="35">
        <v>6424678</v>
      </c>
      <c r="E661" s="34" t="s">
        <v>1223</v>
      </c>
      <c r="F661" s="34" t="s">
        <v>100</v>
      </c>
      <c r="G661" s="34" t="s">
        <v>1224</v>
      </c>
      <c r="H661" s="36">
        <v>43879</v>
      </c>
      <c r="I661" s="36">
        <v>43909</v>
      </c>
      <c r="J661" s="36">
        <v>43885</v>
      </c>
      <c r="K661" s="36">
        <v>43894</v>
      </c>
      <c r="L661" s="34" t="s">
        <v>1220</v>
      </c>
      <c r="M661" s="34" t="s">
        <v>1225</v>
      </c>
      <c r="N661" s="34" t="s">
        <v>1869</v>
      </c>
      <c r="O661" s="34" t="s">
        <v>1870</v>
      </c>
      <c r="P661" s="34" t="s">
        <v>2251</v>
      </c>
      <c r="Q661" s="34" t="s">
        <v>102</v>
      </c>
      <c r="R661" s="38"/>
      <c r="S661" s="34" t="s">
        <v>2250</v>
      </c>
      <c r="T661" s="37">
        <v>355643</v>
      </c>
      <c r="U661" s="35">
        <v>81</v>
      </c>
      <c r="V661" s="37">
        <v>355643</v>
      </c>
      <c r="W661" s="34" t="s">
        <v>1366</v>
      </c>
      <c r="X661" s="35">
        <v>1761350</v>
      </c>
    </row>
    <row r="662" spans="1:24" ht="15.75" hidden="1" customHeight="1" x14ac:dyDescent="0.25">
      <c r="A662" s="34" t="s">
        <v>1220</v>
      </c>
      <c r="B662" s="34" t="s">
        <v>2000</v>
      </c>
      <c r="C662" s="34" t="s">
        <v>1222</v>
      </c>
      <c r="D662" s="35">
        <v>6425287</v>
      </c>
      <c r="E662" s="34" t="s">
        <v>1223</v>
      </c>
      <c r="F662" s="34" t="s">
        <v>100</v>
      </c>
      <c r="G662" s="34" t="s">
        <v>1224</v>
      </c>
      <c r="H662" s="36">
        <v>43880</v>
      </c>
      <c r="I662" s="36">
        <v>43910</v>
      </c>
      <c r="J662" s="36">
        <v>43893</v>
      </c>
      <c r="K662" s="36">
        <v>43899</v>
      </c>
      <c r="L662" s="34" t="s">
        <v>1220</v>
      </c>
      <c r="M662" s="34" t="s">
        <v>1225</v>
      </c>
      <c r="N662" s="34" t="s">
        <v>1877</v>
      </c>
      <c r="O662" s="34" t="s">
        <v>1878</v>
      </c>
      <c r="P662" s="34" t="s">
        <v>2252</v>
      </c>
      <c r="Q662" s="34" t="s">
        <v>132</v>
      </c>
      <c r="R662" s="38"/>
      <c r="S662" s="34" t="s">
        <v>2253</v>
      </c>
      <c r="T662" s="37">
        <v>55000</v>
      </c>
      <c r="U662" s="35">
        <v>76</v>
      </c>
      <c r="V662" s="37">
        <v>55000</v>
      </c>
      <c r="W662" s="34" t="s">
        <v>2254</v>
      </c>
      <c r="X662" s="35">
        <v>10129511</v>
      </c>
    </row>
    <row r="663" spans="1:24" ht="15.75" hidden="1" customHeight="1" x14ac:dyDescent="0.25">
      <c r="A663" s="34" t="s">
        <v>1220</v>
      </c>
      <c r="B663" s="34" t="s">
        <v>2000</v>
      </c>
      <c r="C663" s="34" t="s">
        <v>1222</v>
      </c>
      <c r="D663" s="35">
        <v>6425317</v>
      </c>
      <c r="E663" s="34" t="s">
        <v>1223</v>
      </c>
      <c r="F663" s="34" t="s">
        <v>100</v>
      </c>
      <c r="G663" s="34" t="s">
        <v>1224</v>
      </c>
      <c r="H663" s="36">
        <v>43880</v>
      </c>
      <c r="I663" s="36">
        <v>43910</v>
      </c>
      <c r="J663" s="36">
        <v>43893</v>
      </c>
      <c r="K663" s="36">
        <v>43899</v>
      </c>
      <c r="L663" s="34" t="s">
        <v>1220</v>
      </c>
      <c r="M663" s="34" t="s">
        <v>1225</v>
      </c>
      <c r="N663" s="34" t="s">
        <v>1877</v>
      </c>
      <c r="O663" s="34" t="s">
        <v>1878</v>
      </c>
      <c r="P663" s="34" t="s">
        <v>1807</v>
      </c>
      <c r="Q663" s="34" t="s">
        <v>102</v>
      </c>
      <c r="R663" s="38"/>
      <c r="S663" s="34" t="s">
        <v>2253</v>
      </c>
      <c r="T663" s="37">
        <v>23180</v>
      </c>
      <c r="U663" s="35">
        <v>76</v>
      </c>
      <c r="V663" s="37">
        <v>23180</v>
      </c>
      <c r="W663" s="34" t="s">
        <v>1808</v>
      </c>
      <c r="X663" s="35">
        <v>10328171</v>
      </c>
    </row>
    <row r="664" spans="1:24" ht="15.75" hidden="1" customHeight="1" x14ac:dyDescent="0.25">
      <c r="A664" s="34" t="s">
        <v>1220</v>
      </c>
      <c r="B664" s="34" t="s">
        <v>2000</v>
      </c>
      <c r="C664" s="34" t="s">
        <v>1222</v>
      </c>
      <c r="D664" s="35">
        <v>6425332</v>
      </c>
      <c r="E664" s="34" t="s">
        <v>1223</v>
      </c>
      <c r="F664" s="34" t="s">
        <v>100</v>
      </c>
      <c r="G664" s="34" t="s">
        <v>1224</v>
      </c>
      <c r="H664" s="36">
        <v>43880</v>
      </c>
      <c r="I664" s="36">
        <v>43910</v>
      </c>
      <c r="J664" s="36">
        <v>43893</v>
      </c>
      <c r="K664" s="36">
        <v>43899</v>
      </c>
      <c r="L664" s="34" t="s">
        <v>1220</v>
      </c>
      <c r="M664" s="34" t="s">
        <v>1225</v>
      </c>
      <c r="N664" s="34" t="s">
        <v>1877</v>
      </c>
      <c r="O664" s="34" t="s">
        <v>1878</v>
      </c>
      <c r="P664" s="34" t="s">
        <v>2242</v>
      </c>
      <c r="Q664" s="34" t="s">
        <v>132</v>
      </c>
      <c r="R664" s="38"/>
      <c r="S664" s="34" t="s">
        <v>2253</v>
      </c>
      <c r="T664" s="37">
        <v>55000</v>
      </c>
      <c r="U664" s="35">
        <v>76</v>
      </c>
      <c r="V664" s="37">
        <v>55000</v>
      </c>
      <c r="W664" s="34" t="s">
        <v>2243</v>
      </c>
      <c r="X664" s="35">
        <v>10203168</v>
      </c>
    </row>
    <row r="665" spans="1:24" ht="15.75" hidden="1" customHeight="1" x14ac:dyDescent="0.25">
      <c r="A665" s="34" t="s">
        <v>1220</v>
      </c>
      <c r="B665" s="34" t="s">
        <v>2000</v>
      </c>
      <c r="C665" s="34" t="s">
        <v>1222</v>
      </c>
      <c r="D665" s="35">
        <v>6425348</v>
      </c>
      <c r="E665" s="34" t="s">
        <v>1223</v>
      </c>
      <c r="F665" s="34" t="s">
        <v>100</v>
      </c>
      <c r="G665" s="34" t="s">
        <v>1224</v>
      </c>
      <c r="H665" s="36">
        <v>43880</v>
      </c>
      <c r="I665" s="36">
        <v>43910</v>
      </c>
      <c r="J665" s="36">
        <v>43893</v>
      </c>
      <c r="K665" s="36">
        <v>43899</v>
      </c>
      <c r="L665" s="34" t="s">
        <v>1220</v>
      </c>
      <c r="M665" s="34" t="s">
        <v>1225</v>
      </c>
      <c r="N665" s="34" t="s">
        <v>1877</v>
      </c>
      <c r="O665" s="34" t="s">
        <v>1878</v>
      </c>
      <c r="P665" s="34" t="s">
        <v>1940</v>
      </c>
      <c r="Q665" s="34" t="s">
        <v>132</v>
      </c>
      <c r="R665" s="38"/>
      <c r="S665" s="34" t="s">
        <v>2253</v>
      </c>
      <c r="T665" s="37">
        <v>55000</v>
      </c>
      <c r="U665" s="35">
        <v>76</v>
      </c>
      <c r="V665" s="37">
        <v>55000</v>
      </c>
      <c r="W665" s="34" t="s">
        <v>1941</v>
      </c>
      <c r="X665" s="35">
        <v>10118589</v>
      </c>
    </row>
    <row r="666" spans="1:24" ht="15.75" hidden="1" customHeight="1" x14ac:dyDescent="0.25">
      <c r="A666" s="34" t="s">
        <v>1220</v>
      </c>
      <c r="B666" s="34" t="s">
        <v>2000</v>
      </c>
      <c r="C666" s="34" t="s">
        <v>1222</v>
      </c>
      <c r="D666" s="35">
        <v>6425629</v>
      </c>
      <c r="E666" s="34" t="s">
        <v>1223</v>
      </c>
      <c r="F666" s="34" t="s">
        <v>100</v>
      </c>
      <c r="G666" s="34" t="s">
        <v>1224</v>
      </c>
      <c r="H666" s="36">
        <v>43880</v>
      </c>
      <c r="I666" s="36">
        <v>43910</v>
      </c>
      <c r="J666" s="36">
        <v>43893</v>
      </c>
      <c r="K666" s="36">
        <v>43899</v>
      </c>
      <c r="L666" s="34" t="s">
        <v>1220</v>
      </c>
      <c r="M666" s="34" t="s">
        <v>1225</v>
      </c>
      <c r="N666" s="34" t="s">
        <v>1877</v>
      </c>
      <c r="O666" s="34" t="s">
        <v>1878</v>
      </c>
      <c r="P666" s="34" t="s">
        <v>2049</v>
      </c>
      <c r="Q666" s="34" t="s">
        <v>102</v>
      </c>
      <c r="R666" s="38"/>
      <c r="S666" s="34" t="s">
        <v>2255</v>
      </c>
      <c r="T666" s="37">
        <v>55000</v>
      </c>
      <c r="U666" s="35">
        <v>76</v>
      </c>
      <c r="V666" s="37">
        <v>55000</v>
      </c>
      <c r="W666" s="34" t="s">
        <v>2051</v>
      </c>
      <c r="X666" s="35">
        <v>1769541</v>
      </c>
    </row>
    <row r="667" spans="1:24" ht="15.75" hidden="1" customHeight="1" x14ac:dyDescent="0.25">
      <c r="A667" s="34" t="s">
        <v>1220</v>
      </c>
      <c r="B667" s="34" t="s">
        <v>2000</v>
      </c>
      <c r="C667" s="34" t="s">
        <v>1222</v>
      </c>
      <c r="D667" s="35">
        <v>6425933</v>
      </c>
      <c r="E667" s="34" t="s">
        <v>1223</v>
      </c>
      <c r="F667" s="34" t="s">
        <v>100</v>
      </c>
      <c r="G667" s="34" t="s">
        <v>1224</v>
      </c>
      <c r="H667" s="36">
        <v>43880</v>
      </c>
      <c r="I667" s="36">
        <v>43910</v>
      </c>
      <c r="J667" s="36">
        <v>43893</v>
      </c>
      <c r="K667" s="36">
        <v>43899</v>
      </c>
      <c r="L667" s="34" t="s">
        <v>1220</v>
      </c>
      <c r="M667" s="34" t="s">
        <v>1225</v>
      </c>
      <c r="N667" s="34" t="s">
        <v>1877</v>
      </c>
      <c r="O667" s="34" t="s">
        <v>1878</v>
      </c>
      <c r="P667" s="34" t="s">
        <v>2256</v>
      </c>
      <c r="Q667" s="34" t="s">
        <v>132</v>
      </c>
      <c r="R667" s="38"/>
      <c r="S667" s="34" t="s">
        <v>2257</v>
      </c>
      <c r="T667" s="37">
        <v>55000</v>
      </c>
      <c r="U667" s="35">
        <v>76</v>
      </c>
      <c r="V667" s="37">
        <v>55000</v>
      </c>
      <c r="W667" s="34" t="s">
        <v>2258</v>
      </c>
      <c r="X667" s="35">
        <v>10210371</v>
      </c>
    </row>
    <row r="668" spans="1:24" ht="15.75" hidden="1" customHeight="1" x14ac:dyDescent="0.25">
      <c r="A668" s="34" t="s">
        <v>1220</v>
      </c>
      <c r="B668" s="34" t="s">
        <v>2000</v>
      </c>
      <c r="C668" s="34" t="s">
        <v>1222</v>
      </c>
      <c r="D668" s="35">
        <v>6425974</v>
      </c>
      <c r="E668" s="34" t="s">
        <v>1223</v>
      </c>
      <c r="F668" s="34" t="s">
        <v>100</v>
      </c>
      <c r="G668" s="34" t="s">
        <v>1224</v>
      </c>
      <c r="H668" s="36">
        <v>43880</v>
      </c>
      <c r="I668" s="36">
        <v>43910</v>
      </c>
      <c r="J668" s="36">
        <v>43893</v>
      </c>
      <c r="K668" s="36">
        <v>43899</v>
      </c>
      <c r="L668" s="34" t="s">
        <v>1220</v>
      </c>
      <c r="M668" s="34" t="s">
        <v>1225</v>
      </c>
      <c r="N668" s="34" t="s">
        <v>1869</v>
      </c>
      <c r="O668" s="34" t="s">
        <v>1870</v>
      </c>
      <c r="P668" s="34" t="s">
        <v>2235</v>
      </c>
      <c r="Q668" s="34" t="s">
        <v>102</v>
      </c>
      <c r="R668" s="38"/>
      <c r="S668" s="34" t="s">
        <v>2257</v>
      </c>
      <c r="T668" s="37">
        <v>48238</v>
      </c>
      <c r="U668" s="35">
        <v>76</v>
      </c>
      <c r="V668" s="37">
        <v>48238</v>
      </c>
      <c r="W668" s="34" t="s">
        <v>2237</v>
      </c>
      <c r="X668" s="35">
        <v>1865828</v>
      </c>
    </row>
    <row r="669" spans="1:24" ht="15.75" hidden="1" customHeight="1" x14ac:dyDescent="0.25">
      <c r="A669" s="34" t="s">
        <v>1220</v>
      </c>
      <c r="B669" s="34" t="s">
        <v>2000</v>
      </c>
      <c r="C669" s="34" t="s">
        <v>1222</v>
      </c>
      <c r="D669" s="35">
        <v>6425975</v>
      </c>
      <c r="E669" s="34" t="s">
        <v>1223</v>
      </c>
      <c r="F669" s="34" t="s">
        <v>100</v>
      </c>
      <c r="G669" s="34" t="s">
        <v>1224</v>
      </c>
      <c r="H669" s="36">
        <v>43880</v>
      </c>
      <c r="I669" s="36">
        <v>43910</v>
      </c>
      <c r="J669" s="36">
        <v>43893</v>
      </c>
      <c r="K669" s="36">
        <v>43899</v>
      </c>
      <c r="L669" s="34" t="s">
        <v>1220</v>
      </c>
      <c r="M669" s="34" t="s">
        <v>1225</v>
      </c>
      <c r="N669" s="34" t="s">
        <v>1877</v>
      </c>
      <c r="O669" s="34" t="s">
        <v>1878</v>
      </c>
      <c r="P669" s="34" t="s">
        <v>165</v>
      </c>
      <c r="Q669" s="34" t="s">
        <v>132</v>
      </c>
      <c r="R669" s="38"/>
      <c r="S669" s="34" t="s">
        <v>2257</v>
      </c>
      <c r="T669" s="37">
        <v>55000</v>
      </c>
      <c r="U669" s="35">
        <v>76</v>
      </c>
      <c r="V669" s="37">
        <v>55000</v>
      </c>
      <c r="W669" s="34" t="s">
        <v>2259</v>
      </c>
      <c r="X669" s="35">
        <v>1767321</v>
      </c>
    </row>
    <row r="670" spans="1:24" ht="15.75" hidden="1" customHeight="1" x14ac:dyDescent="0.25">
      <c r="A670" s="34" t="s">
        <v>1220</v>
      </c>
      <c r="B670" s="34" t="s">
        <v>2000</v>
      </c>
      <c r="C670" s="34" t="s">
        <v>1222</v>
      </c>
      <c r="D670" s="35">
        <v>6426686</v>
      </c>
      <c r="E670" s="34" t="s">
        <v>1223</v>
      </c>
      <c r="F670" s="34" t="s">
        <v>100</v>
      </c>
      <c r="G670" s="34" t="s">
        <v>1224</v>
      </c>
      <c r="H670" s="36">
        <v>43881</v>
      </c>
      <c r="I670" s="36">
        <v>43911</v>
      </c>
      <c r="J670" s="36">
        <v>43893</v>
      </c>
      <c r="K670" s="36">
        <v>43899</v>
      </c>
      <c r="L670" s="34" t="s">
        <v>1220</v>
      </c>
      <c r="M670" s="34" t="s">
        <v>1225</v>
      </c>
      <c r="N670" s="34" t="s">
        <v>1877</v>
      </c>
      <c r="O670" s="34" t="s">
        <v>1878</v>
      </c>
      <c r="P670" s="34" t="s">
        <v>2229</v>
      </c>
      <c r="Q670" s="34" t="s">
        <v>132</v>
      </c>
      <c r="R670" s="38"/>
      <c r="S670" s="34" t="s">
        <v>1951</v>
      </c>
      <c r="T670" s="37">
        <v>55000</v>
      </c>
      <c r="U670" s="35">
        <v>76</v>
      </c>
      <c r="V670" s="37">
        <v>55000</v>
      </c>
      <c r="W670" s="34" t="s">
        <v>2231</v>
      </c>
      <c r="X670" s="35">
        <v>10177330</v>
      </c>
    </row>
    <row r="671" spans="1:24" ht="15.75" hidden="1" customHeight="1" x14ac:dyDescent="0.25">
      <c r="A671" s="34" t="s">
        <v>1220</v>
      </c>
      <c r="B671" s="34" t="s">
        <v>2000</v>
      </c>
      <c r="C671" s="34" t="s">
        <v>1222</v>
      </c>
      <c r="D671" s="35">
        <v>6426819</v>
      </c>
      <c r="E671" s="34" t="s">
        <v>1243</v>
      </c>
      <c r="F671" s="34" t="s">
        <v>477</v>
      </c>
      <c r="G671" s="34" t="s">
        <v>1224</v>
      </c>
      <c r="H671" s="36">
        <v>43881</v>
      </c>
      <c r="I671" s="36">
        <v>43911</v>
      </c>
      <c r="J671" s="36">
        <v>43894</v>
      </c>
      <c r="K671" s="36">
        <v>43899</v>
      </c>
      <c r="L671" s="34" t="s">
        <v>1244</v>
      </c>
      <c r="M671" s="34" t="s">
        <v>1245</v>
      </c>
      <c r="N671" s="34" t="s">
        <v>1877</v>
      </c>
      <c r="O671" s="34" t="s">
        <v>1878</v>
      </c>
      <c r="P671" s="34" t="s">
        <v>1965</v>
      </c>
      <c r="Q671" s="34" t="s">
        <v>102</v>
      </c>
      <c r="R671" s="38"/>
      <c r="S671" s="34" t="s">
        <v>1951</v>
      </c>
      <c r="T671" s="37">
        <v>55000</v>
      </c>
      <c r="U671" s="35">
        <v>76</v>
      </c>
      <c r="V671" s="37">
        <v>55000</v>
      </c>
      <c r="W671" s="34" t="s">
        <v>1966</v>
      </c>
      <c r="X671" s="35">
        <v>10330380</v>
      </c>
    </row>
    <row r="672" spans="1:24" ht="15.75" hidden="1" customHeight="1" x14ac:dyDescent="0.25">
      <c r="A672" s="34" t="s">
        <v>1220</v>
      </c>
      <c r="B672" s="34" t="s">
        <v>2000</v>
      </c>
      <c r="C672" s="34" t="s">
        <v>1222</v>
      </c>
      <c r="D672" s="35">
        <v>6427122</v>
      </c>
      <c r="E672" s="34" t="s">
        <v>1243</v>
      </c>
      <c r="F672" s="34" t="s">
        <v>477</v>
      </c>
      <c r="G672" s="34" t="s">
        <v>1224</v>
      </c>
      <c r="H672" s="36">
        <v>43881</v>
      </c>
      <c r="I672" s="36">
        <v>43911</v>
      </c>
      <c r="J672" s="36">
        <v>43894</v>
      </c>
      <c r="K672" s="36">
        <v>43899</v>
      </c>
      <c r="L672" s="34" t="s">
        <v>1244</v>
      </c>
      <c r="M672" s="34" t="s">
        <v>1245</v>
      </c>
      <c r="N672" s="34" t="s">
        <v>1877</v>
      </c>
      <c r="O672" s="34" t="s">
        <v>1878</v>
      </c>
      <c r="P672" s="34" t="s">
        <v>1963</v>
      </c>
      <c r="Q672" s="34" t="s">
        <v>102</v>
      </c>
      <c r="R672" s="38"/>
      <c r="S672" s="34" t="s">
        <v>1951</v>
      </c>
      <c r="T672" s="37">
        <v>55000</v>
      </c>
      <c r="U672" s="35">
        <v>76</v>
      </c>
      <c r="V672" s="37">
        <v>55000</v>
      </c>
      <c r="W672" s="34" t="s">
        <v>1964</v>
      </c>
      <c r="X672" s="35">
        <v>703876</v>
      </c>
    </row>
    <row r="673" spans="1:24" ht="15.75" hidden="1" customHeight="1" x14ac:dyDescent="0.25">
      <c r="A673" s="34" t="s">
        <v>1220</v>
      </c>
      <c r="B673" s="34" t="s">
        <v>2000</v>
      </c>
      <c r="C673" s="34" t="s">
        <v>1222</v>
      </c>
      <c r="D673" s="35">
        <v>6427136</v>
      </c>
      <c r="E673" s="34" t="s">
        <v>1223</v>
      </c>
      <c r="F673" s="34" t="s">
        <v>100</v>
      </c>
      <c r="G673" s="34" t="s">
        <v>1224</v>
      </c>
      <c r="H673" s="36">
        <v>43881</v>
      </c>
      <c r="I673" s="36">
        <v>43911</v>
      </c>
      <c r="J673" s="36">
        <v>43893</v>
      </c>
      <c r="K673" s="36">
        <v>43899</v>
      </c>
      <c r="L673" s="34" t="s">
        <v>1220</v>
      </c>
      <c r="M673" s="34" t="s">
        <v>1225</v>
      </c>
      <c r="N673" s="34" t="s">
        <v>1877</v>
      </c>
      <c r="O673" s="34" t="s">
        <v>1878</v>
      </c>
      <c r="P673" s="34" t="s">
        <v>2260</v>
      </c>
      <c r="Q673" s="34" t="s">
        <v>1360</v>
      </c>
      <c r="R673" s="38"/>
      <c r="S673" s="34" t="s">
        <v>1951</v>
      </c>
      <c r="T673" s="37">
        <v>55000</v>
      </c>
      <c r="U673" s="35">
        <v>76</v>
      </c>
      <c r="V673" s="37">
        <v>55000</v>
      </c>
      <c r="W673" s="34" t="s">
        <v>2261</v>
      </c>
      <c r="X673" s="35">
        <v>10071585</v>
      </c>
    </row>
    <row r="674" spans="1:24" ht="15.75" hidden="1" customHeight="1" x14ac:dyDescent="0.25">
      <c r="A674" s="34" t="s">
        <v>1220</v>
      </c>
      <c r="B674" s="34" t="s">
        <v>2000</v>
      </c>
      <c r="C674" s="34" t="s">
        <v>1222</v>
      </c>
      <c r="D674" s="35">
        <v>6427345</v>
      </c>
      <c r="E674" s="34" t="s">
        <v>1223</v>
      </c>
      <c r="F674" s="34" t="s">
        <v>100</v>
      </c>
      <c r="G674" s="34" t="s">
        <v>1224</v>
      </c>
      <c r="H674" s="36">
        <v>43881</v>
      </c>
      <c r="I674" s="36">
        <v>43911</v>
      </c>
      <c r="J674" s="36">
        <v>43893</v>
      </c>
      <c r="K674" s="36">
        <v>43899</v>
      </c>
      <c r="L674" s="34" t="s">
        <v>1220</v>
      </c>
      <c r="M674" s="34" t="s">
        <v>1225</v>
      </c>
      <c r="N674" s="34" t="s">
        <v>1877</v>
      </c>
      <c r="O674" s="34" t="s">
        <v>1878</v>
      </c>
      <c r="P674" s="34" t="s">
        <v>1933</v>
      </c>
      <c r="Q674" s="34" t="s">
        <v>1360</v>
      </c>
      <c r="R674" s="38"/>
      <c r="S674" s="34" t="s">
        <v>1951</v>
      </c>
      <c r="T674" s="37">
        <v>55000</v>
      </c>
      <c r="U674" s="35">
        <v>76</v>
      </c>
      <c r="V674" s="37">
        <v>55000</v>
      </c>
      <c r="W674" s="34" t="s">
        <v>1935</v>
      </c>
      <c r="X674" s="35">
        <v>10135524</v>
      </c>
    </row>
    <row r="675" spans="1:24" ht="15.75" hidden="1" customHeight="1" x14ac:dyDescent="0.25">
      <c r="A675" s="34" t="s">
        <v>1220</v>
      </c>
      <c r="B675" s="34" t="s">
        <v>2000</v>
      </c>
      <c r="C675" s="34" t="s">
        <v>1222</v>
      </c>
      <c r="D675" s="35">
        <v>6427356</v>
      </c>
      <c r="E675" s="34" t="s">
        <v>1223</v>
      </c>
      <c r="F675" s="34" t="s">
        <v>100</v>
      </c>
      <c r="G675" s="34" t="s">
        <v>1224</v>
      </c>
      <c r="H675" s="36">
        <v>43881</v>
      </c>
      <c r="I675" s="36">
        <v>43911</v>
      </c>
      <c r="J675" s="36">
        <v>43895</v>
      </c>
      <c r="K675" s="36">
        <v>43899</v>
      </c>
      <c r="L675" s="34" t="s">
        <v>1220</v>
      </c>
      <c r="M675" s="34" t="s">
        <v>1225</v>
      </c>
      <c r="N675" s="34" t="s">
        <v>1869</v>
      </c>
      <c r="O675" s="34" t="s">
        <v>1870</v>
      </c>
      <c r="P675" s="34" t="s">
        <v>1351</v>
      </c>
      <c r="Q675" s="34" t="s">
        <v>102</v>
      </c>
      <c r="R675" s="38"/>
      <c r="S675" s="34" t="s">
        <v>1951</v>
      </c>
      <c r="T675" s="37">
        <v>115610</v>
      </c>
      <c r="U675" s="35">
        <v>76</v>
      </c>
      <c r="V675" s="37">
        <v>115610</v>
      </c>
      <c r="W675" s="34" t="s">
        <v>1352</v>
      </c>
      <c r="X675" s="35">
        <v>10058794</v>
      </c>
    </row>
    <row r="676" spans="1:24" ht="15.75" hidden="1" customHeight="1" x14ac:dyDescent="0.25">
      <c r="A676" s="34" t="s">
        <v>1220</v>
      </c>
      <c r="B676" s="34" t="s">
        <v>2000</v>
      </c>
      <c r="C676" s="34" t="s">
        <v>1222</v>
      </c>
      <c r="D676" s="35">
        <v>6427452</v>
      </c>
      <c r="E676" s="34" t="s">
        <v>1223</v>
      </c>
      <c r="F676" s="34" t="s">
        <v>100</v>
      </c>
      <c r="G676" s="34" t="s">
        <v>1224</v>
      </c>
      <c r="H676" s="36">
        <v>43881</v>
      </c>
      <c r="I676" s="36">
        <v>43911</v>
      </c>
      <c r="J676" s="36">
        <v>43893</v>
      </c>
      <c r="K676" s="36">
        <v>43899</v>
      </c>
      <c r="L676" s="34" t="s">
        <v>1220</v>
      </c>
      <c r="M676" s="34" t="s">
        <v>1225</v>
      </c>
      <c r="N676" s="34" t="s">
        <v>1877</v>
      </c>
      <c r="O676" s="34" t="s">
        <v>1878</v>
      </c>
      <c r="P676" s="34" t="s">
        <v>2262</v>
      </c>
      <c r="Q676" s="34" t="s">
        <v>1360</v>
      </c>
      <c r="R676" s="38"/>
      <c r="S676" s="34" t="s">
        <v>1951</v>
      </c>
      <c r="T676" s="37">
        <v>55000</v>
      </c>
      <c r="U676" s="35">
        <v>76</v>
      </c>
      <c r="V676" s="37">
        <v>55000</v>
      </c>
      <c r="W676" s="34" t="s">
        <v>1523</v>
      </c>
      <c r="X676" s="35">
        <v>10262875</v>
      </c>
    </row>
    <row r="677" spans="1:24" ht="15.75" customHeight="1" x14ac:dyDescent="0.25">
      <c r="A677" s="34" t="s">
        <v>1220</v>
      </c>
      <c r="B677" s="34" t="s">
        <v>2000</v>
      </c>
      <c r="C677" s="34" t="s">
        <v>1222</v>
      </c>
      <c r="D677" s="35">
        <v>6427496</v>
      </c>
      <c r="E677" s="34" t="s">
        <v>1223</v>
      </c>
      <c r="F677" s="34" t="s">
        <v>100</v>
      </c>
      <c r="G677" s="34" t="s">
        <v>1224</v>
      </c>
      <c r="H677" s="36">
        <v>43881</v>
      </c>
      <c r="I677" s="36">
        <v>43911</v>
      </c>
      <c r="J677" s="36">
        <v>44000</v>
      </c>
      <c r="K677" s="36"/>
      <c r="L677" s="34" t="s">
        <v>1220</v>
      </c>
      <c r="M677" s="34" t="s">
        <v>1225</v>
      </c>
      <c r="N677" s="34" t="s">
        <v>1877</v>
      </c>
      <c r="O677" s="34" t="s">
        <v>1878</v>
      </c>
      <c r="P677" s="34" t="s">
        <v>148</v>
      </c>
      <c r="Q677" s="34" t="s">
        <v>117</v>
      </c>
      <c r="R677" s="38"/>
      <c r="S677" s="34" t="s">
        <v>1951</v>
      </c>
      <c r="T677" s="37">
        <v>209746</v>
      </c>
      <c r="U677" s="35">
        <v>94</v>
      </c>
      <c r="V677" s="37">
        <v>209746</v>
      </c>
      <c r="W677" s="34" t="s">
        <v>1920</v>
      </c>
      <c r="X677" s="35">
        <v>10031754</v>
      </c>
    </row>
    <row r="678" spans="1:24" ht="15.75" hidden="1" customHeight="1" x14ac:dyDescent="0.25">
      <c r="A678" s="34" t="s">
        <v>1220</v>
      </c>
      <c r="B678" s="34" t="s">
        <v>2000</v>
      </c>
      <c r="C678" s="34" t="s">
        <v>1222</v>
      </c>
      <c r="D678" s="35">
        <v>6427757</v>
      </c>
      <c r="E678" s="34" t="s">
        <v>1223</v>
      </c>
      <c r="F678" s="34" t="s">
        <v>100</v>
      </c>
      <c r="G678" s="34" t="s">
        <v>1224</v>
      </c>
      <c r="H678" s="36">
        <v>43881</v>
      </c>
      <c r="I678" s="36">
        <v>43911</v>
      </c>
      <c r="J678" s="36">
        <v>43893</v>
      </c>
      <c r="K678" s="36">
        <v>43899</v>
      </c>
      <c r="L678" s="34" t="s">
        <v>1220</v>
      </c>
      <c r="M678" s="34" t="s">
        <v>1225</v>
      </c>
      <c r="N678" s="34" t="s">
        <v>1877</v>
      </c>
      <c r="O678" s="34" t="s">
        <v>1878</v>
      </c>
      <c r="P678" s="34" t="s">
        <v>1915</v>
      </c>
      <c r="Q678" s="34" t="s">
        <v>1360</v>
      </c>
      <c r="R678" s="38"/>
      <c r="S678" s="34" t="s">
        <v>2263</v>
      </c>
      <c r="T678" s="37">
        <v>55000</v>
      </c>
      <c r="U678" s="35">
        <v>76</v>
      </c>
      <c r="V678" s="37">
        <v>55000</v>
      </c>
      <c r="W678" s="34" t="s">
        <v>1917</v>
      </c>
      <c r="X678" s="35">
        <v>10185589</v>
      </c>
    </row>
    <row r="679" spans="1:24" ht="15.75" hidden="1" customHeight="1" x14ac:dyDescent="0.25">
      <c r="A679" s="34" t="s">
        <v>1220</v>
      </c>
      <c r="B679" s="34" t="s">
        <v>2000</v>
      </c>
      <c r="C679" s="34" t="s">
        <v>1222</v>
      </c>
      <c r="D679" s="35">
        <v>6428453</v>
      </c>
      <c r="E679" s="34" t="s">
        <v>1243</v>
      </c>
      <c r="F679" s="34" t="s">
        <v>477</v>
      </c>
      <c r="G679" s="34" t="s">
        <v>1224</v>
      </c>
      <c r="H679" s="36">
        <v>43882</v>
      </c>
      <c r="I679" s="36">
        <v>43912</v>
      </c>
      <c r="J679" s="36">
        <v>43894</v>
      </c>
      <c r="K679" s="36">
        <v>43899</v>
      </c>
      <c r="L679" s="34" t="s">
        <v>1244</v>
      </c>
      <c r="M679" s="34" t="s">
        <v>1245</v>
      </c>
      <c r="N679" s="34" t="s">
        <v>1877</v>
      </c>
      <c r="O679" s="34" t="s">
        <v>1878</v>
      </c>
      <c r="P679" s="34" t="s">
        <v>2245</v>
      </c>
      <c r="Q679" s="34" t="s">
        <v>102</v>
      </c>
      <c r="R679" s="38"/>
      <c r="S679" s="34" t="s">
        <v>2264</v>
      </c>
      <c r="T679" s="37">
        <v>55000</v>
      </c>
      <c r="U679" s="35">
        <v>76</v>
      </c>
      <c r="V679" s="37">
        <v>55000</v>
      </c>
      <c r="W679" s="34" t="s">
        <v>2246</v>
      </c>
      <c r="X679" s="35">
        <v>10330015</v>
      </c>
    </row>
    <row r="680" spans="1:24" ht="15.75" hidden="1" customHeight="1" x14ac:dyDescent="0.25">
      <c r="A680" s="34" t="s">
        <v>1220</v>
      </c>
      <c r="B680" s="34" t="s">
        <v>2000</v>
      </c>
      <c r="C680" s="34" t="s">
        <v>1222</v>
      </c>
      <c r="D680" s="35">
        <v>6428580</v>
      </c>
      <c r="E680" s="34" t="s">
        <v>1223</v>
      </c>
      <c r="F680" s="34" t="s">
        <v>100</v>
      </c>
      <c r="G680" s="34" t="s">
        <v>1224</v>
      </c>
      <c r="H680" s="36">
        <v>43882</v>
      </c>
      <c r="I680" s="36">
        <v>43912</v>
      </c>
      <c r="J680" s="36">
        <v>43885</v>
      </c>
      <c r="K680" s="36">
        <v>43894</v>
      </c>
      <c r="L680" s="34" t="s">
        <v>1220</v>
      </c>
      <c r="M680" s="34" t="s">
        <v>1225</v>
      </c>
      <c r="N680" s="34" t="s">
        <v>1877</v>
      </c>
      <c r="O680" s="34" t="s">
        <v>1878</v>
      </c>
      <c r="P680" s="34" t="s">
        <v>1412</v>
      </c>
      <c r="Q680" s="34" t="s">
        <v>132</v>
      </c>
      <c r="R680" s="38"/>
      <c r="S680" s="34" t="s">
        <v>2264</v>
      </c>
      <c r="T680" s="37">
        <v>55000</v>
      </c>
      <c r="U680" s="35">
        <v>81</v>
      </c>
      <c r="V680" s="37">
        <v>55000</v>
      </c>
      <c r="W680" s="34" t="s">
        <v>1413</v>
      </c>
      <c r="X680" s="35">
        <v>1857746</v>
      </c>
    </row>
    <row r="681" spans="1:24" ht="15.75" hidden="1" customHeight="1" x14ac:dyDescent="0.25">
      <c r="A681" s="34" t="s">
        <v>1220</v>
      </c>
      <c r="B681" s="34" t="s">
        <v>2000</v>
      </c>
      <c r="C681" s="34" t="s">
        <v>1222</v>
      </c>
      <c r="D681" s="35">
        <v>6428736</v>
      </c>
      <c r="E681" s="34" t="s">
        <v>1223</v>
      </c>
      <c r="F681" s="34" t="s">
        <v>100</v>
      </c>
      <c r="G681" s="34" t="s">
        <v>1224</v>
      </c>
      <c r="H681" s="36">
        <v>43882</v>
      </c>
      <c r="I681" s="36">
        <v>43912</v>
      </c>
      <c r="J681" s="36">
        <v>43893</v>
      </c>
      <c r="K681" s="36">
        <v>43899</v>
      </c>
      <c r="L681" s="34" t="s">
        <v>1220</v>
      </c>
      <c r="M681" s="34" t="s">
        <v>1225</v>
      </c>
      <c r="N681" s="34" t="s">
        <v>1869</v>
      </c>
      <c r="O681" s="34" t="s">
        <v>1870</v>
      </c>
      <c r="P681" s="34" t="s">
        <v>2265</v>
      </c>
      <c r="Q681" s="34" t="s">
        <v>102</v>
      </c>
      <c r="R681" s="38"/>
      <c r="S681" s="34" t="s">
        <v>2264</v>
      </c>
      <c r="T681" s="37">
        <v>48238</v>
      </c>
      <c r="U681" s="35">
        <v>76</v>
      </c>
      <c r="V681" s="37">
        <v>48238</v>
      </c>
      <c r="W681" s="34" t="s">
        <v>1980</v>
      </c>
      <c r="X681" s="35">
        <v>10330623</v>
      </c>
    </row>
    <row r="682" spans="1:24" ht="15.75" hidden="1" customHeight="1" x14ac:dyDescent="0.25">
      <c r="A682" s="34" t="s">
        <v>1220</v>
      </c>
      <c r="B682" s="34" t="s">
        <v>2000</v>
      </c>
      <c r="C682" s="34" t="s">
        <v>1222</v>
      </c>
      <c r="D682" s="35">
        <v>6428976</v>
      </c>
      <c r="E682" s="34" t="s">
        <v>1223</v>
      </c>
      <c r="F682" s="34" t="s">
        <v>100</v>
      </c>
      <c r="G682" s="34" t="s">
        <v>1224</v>
      </c>
      <c r="H682" s="36">
        <v>43882</v>
      </c>
      <c r="I682" s="36">
        <v>43912</v>
      </c>
      <c r="J682" s="36">
        <v>43893</v>
      </c>
      <c r="K682" s="36">
        <v>43899</v>
      </c>
      <c r="L682" s="34" t="s">
        <v>1220</v>
      </c>
      <c r="M682" s="34" t="s">
        <v>1225</v>
      </c>
      <c r="N682" s="34" t="s">
        <v>1877</v>
      </c>
      <c r="O682" s="34" t="s">
        <v>1878</v>
      </c>
      <c r="P682" s="34" t="s">
        <v>2226</v>
      </c>
      <c r="Q682" s="34" t="s">
        <v>102</v>
      </c>
      <c r="R682" s="38"/>
      <c r="S682" s="34" t="s">
        <v>2264</v>
      </c>
      <c r="T682" s="37">
        <v>39636</v>
      </c>
      <c r="U682" s="35">
        <v>76</v>
      </c>
      <c r="V682" s="37">
        <v>39636</v>
      </c>
      <c r="W682" s="34" t="s">
        <v>2228</v>
      </c>
      <c r="X682" s="35">
        <v>10329543</v>
      </c>
    </row>
    <row r="683" spans="1:24" ht="15.75" hidden="1" customHeight="1" x14ac:dyDescent="0.25">
      <c r="A683" s="34" t="s">
        <v>1220</v>
      </c>
      <c r="B683" s="34" t="s">
        <v>2000</v>
      </c>
      <c r="C683" s="34" t="s">
        <v>1222</v>
      </c>
      <c r="D683" s="35">
        <v>6429119</v>
      </c>
      <c r="E683" s="34" t="s">
        <v>1223</v>
      </c>
      <c r="F683" s="34" t="s">
        <v>100</v>
      </c>
      <c r="G683" s="34" t="s">
        <v>1224</v>
      </c>
      <c r="H683" s="36">
        <v>43882</v>
      </c>
      <c r="I683" s="36">
        <v>43912</v>
      </c>
      <c r="J683" s="36">
        <v>43893</v>
      </c>
      <c r="K683" s="36">
        <v>43899</v>
      </c>
      <c r="L683" s="34" t="s">
        <v>1220</v>
      </c>
      <c r="M683" s="34" t="s">
        <v>1225</v>
      </c>
      <c r="N683" s="34" t="s">
        <v>1877</v>
      </c>
      <c r="O683" s="34" t="s">
        <v>1878</v>
      </c>
      <c r="P683" s="34" t="s">
        <v>2266</v>
      </c>
      <c r="Q683" s="34" t="s">
        <v>1360</v>
      </c>
      <c r="R683" s="38"/>
      <c r="S683" s="34" t="s">
        <v>2267</v>
      </c>
      <c r="T683" s="37">
        <v>55000</v>
      </c>
      <c r="U683" s="35">
        <v>76</v>
      </c>
      <c r="V683" s="37">
        <v>55000</v>
      </c>
      <c r="W683" s="34" t="s">
        <v>2268</v>
      </c>
      <c r="X683" s="35">
        <v>10330679</v>
      </c>
    </row>
    <row r="684" spans="1:24" ht="15.75" customHeight="1" x14ac:dyDescent="0.25">
      <c r="A684" s="34" t="s">
        <v>1220</v>
      </c>
      <c r="B684" s="34" t="s">
        <v>2000</v>
      </c>
      <c r="C684" s="34" t="s">
        <v>1222</v>
      </c>
      <c r="D684" s="35">
        <v>6429418</v>
      </c>
      <c r="E684" s="34" t="s">
        <v>1243</v>
      </c>
      <c r="F684" s="34" t="s">
        <v>477</v>
      </c>
      <c r="G684" s="34" t="s">
        <v>1224</v>
      </c>
      <c r="H684" s="36">
        <v>43882</v>
      </c>
      <c r="I684" s="36">
        <v>43912</v>
      </c>
      <c r="J684" s="36">
        <v>44000</v>
      </c>
      <c r="K684" s="36"/>
      <c r="L684" s="34" t="s">
        <v>1244</v>
      </c>
      <c r="M684" s="34" t="s">
        <v>1245</v>
      </c>
      <c r="N684" s="34" t="s">
        <v>1877</v>
      </c>
      <c r="O684" s="34" t="s">
        <v>1878</v>
      </c>
      <c r="P684" s="34" t="s">
        <v>2245</v>
      </c>
      <c r="Q684" s="34" t="s">
        <v>117</v>
      </c>
      <c r="R684" s="38"/>
      <c r="S684" s="34" t="s">
        <v>2269</v>
      </c>
      <c r="T684" s="37">
        <v>55000</v>
      </c>
      <c r="U684" s="35">
        <v>93</v>
      </c>
      <c r="V684" s="37">
        <v>55000</v>
      </c>
      <c r="W684" s="34" t="s">
        <v>2246</v>
      </c>
      <c r="X684" s="35">
        <v>10330015</v>
      </c>
    </row>
    <row r="685" spans="1:24" ht="15.75" hidden="1" customHeight="1" x14ac:dyDescent="0.25">
      <c r="A685" s="34" t="s">
        <v>1220</v>
      </c>
      <c r="B685" s="34" t="s">
        <v>2000</v>
      </c>
      <c r="C685" s="34" t="s">
        <v>1222</v>
      </c>
      <c r="D685" s="35">
        <v>6430147</v>
      </c>
      <c r="E685" s="34" t="s">
        <v>1223</v>
      </c>
      <c r="F685" s="34" t="s">
        <v>100</v>
      </c>
      <c r="G685" s="34" t="s">
        <v>1224</v>
      </c>
      <c r="H685" s="36">
        <v>43885</v>
      </c>
      <c r="I685" s="36">
        <v>43915</v>
      </c>
      <c r="J685" s="36">
        <v>43893</v>
      </c>
      <c r="K685" s="36">
        <v>43899</v>
      </c>
      <c r="L685" s="34" t="s">
        <v>1220</v>
      </c>
      <c r="M685" s="34" t="s">
        <v>1225</v>
      </c>
      <c r="N685" s="34" t="s">
        <v>1877</v>
      </c>
      <c r="O685" s="34" t="s">
        <v>1878</v>
      </c>
      <c r="P685" s="34" t="s">
        <v>2242</v>
      </c>
      <c r="Q685" s="34" t="s">
        <v>102</v>
      </c>
      <c r="R685" s="38"/>
      <c r="S685" s="34" t="s">
        <v>2270</v>
      </c>
      <c r="T685" s="37">
        <v>281325</v>
      </c>
      <c r="U685" s="35">
        <v>76</v>
      </c>
      <c r="V685" s="37">
        <v>281325</v>
      </c>
      <c r="W685" s="34" t="s">
        <v>2243</v>
      </c>
      <c r="X685" s="35">
        <v>10203168</v>
      </c>
    </row>
    <row r="686" spans="1:24" ht="15.75" hidden="1" customHeight="1" x14ac:dyDescent="0.25">
      <c r="A686" s="34" t="s">
        <v>1220</v>
      </c>
      <c r="B686" s="34" t="s">
        <v>2000</v>
      </c>
      <c r="C686" s="34" t="s">
        <v>1222</v>
      </c>
      <c r="D686" s="35">
        <v>6430151</v>
      </c>
      <c r="E686" s="34" t="s">
        <v>1223</v>
      </c>
      <c r="F686" s="34" t="s">
        <v>100</v>
      </c>
      <c r="G686" s="34" t="s">
        <v>1224</v>
      </c>
      <c r="H686" s="36">
        <v>43885</v>
      </c>
      <c r="I686" s="36">
        <v>43915</v>
      </c>
      <c r="J686" s="36">
        <v>43893</v>
      </c>
      <c r="K686" s="36">
        <v>43899</v>
      </c>
      <c r="L686" s="34" t="s">
        <v>1220</v>
      </c>
      <c r="M686" s="34" t="s">
        <v>1225</v>
      </c>
      <c r="N686" s="34" t="s">
        <v>1877</v>
      </c>
      <c r="O686" s="34" t="s">
        <v>1878</v>
      </c>
      <c r="P686" s="34" t="s">
        <v>1979</v>
      </c>
      <c r="Q686" s="34" t="s">
        <v>1360</v>
      </c>
      <c r="R686" s="38"/>
      <c r="S686" s="34" t="s">
        <v>2270</v>
      </c>
      <c r="T686" s="37">
        <v>55000</v>
      </c>
      <c r="U686" s="35">
        <v>76</v>
      </c>
      <c r="V686" s="37">
        <v>55000</v>
      </c>
      <c r="W686" s="34" t="s">
        <v>1980</v>
      </c>
      <c r="X686" s="35">
        <v>10330623</v>
      </c>
    </row>
    <row r="687" spans="1:24" ht="15.75" hidden="1" customHeight="1" x14ac:dyDescent="0.25">
      <c r="A687" s="34" t="s">
        <v>1220</v>
      </c>
      <c r="B687" s="34" t="s">
        <v>2000</v>
      </c>
      <c r="C687" s="34" t="s">
        <v>1222</v>
      </c>
      <c r="D687" s="35">
        <v>6430201</v>
      </c>
      <c r="E687" s="34" t="s">
        <v>1223</v>
      </c>
      <c r="F687" s="34" t="s">
        <v>100</v>
      </c>
      <c r="G687" s="34" t="s">
        <v>1224</v>
      </c>
      <c r="H687" s="36">
        <v>43885</v>
      </c>
      <c r="I687" s="36">
        <v>43915</v>
      </c>
      <c r="J687" s="36">
        <v>43893</v>
      </c>
      <c r="K687" s="36">
        <v>43899</v>
      </c>
      <c r="L687" s="34" t="s">
        <v>1220</v>
      </c>
      <c r="M687" s="34" t="s">
        <v>1225</v>
      </c>
      <c r="N687" s="34" t="s">
        <v>1877</v>
      </c>
      <c r="O687" s="34" t="s">
        <v>1878</v>
      </c>
      <c r="P687" s="34" t="s">
        <v>2235</v>
      </c>
      <c r="Q687" s="34" t="s">
        <v>1360</v>
      </c>
      <c r="R687" s="38"/>
      <c r="S687" s="34" t="s">
        <v>2270</v>
      </c>
      <c r="T687" s="37">
        <v>55000</v>
      </c>
      <c r="U687" s="35">
        <v>76</v>
      </c>
      <c r="V687" s="37">
        <v>55000</v>
      </c>
      <c r="W687" s="34" t="s">
        <v>2237</v>
      </c>
      <c r="X687" s="35">
        <v>1865828</v>
      </c>
    </row>
    <row r="688" spans="1:24" ht="15.75" hidden="1" customHeight="1" x14ac:dyDescent="0.25">
      <c r="A688" s="34" t="s">
        <v>1220</v>
      </c>
      <c r="B688" s="34" t="s">
        <v>2000</v>
      </c>
      <c r="C688" s="34" t="s">
        <v>1222</v>
      </c>
      <c r="D688" s="35">
        <v>6430420</v>
      </c>
      <c r="E688" s="34" t="s">
        <v>1223</v>
      </c>
      <c r="F688" s="34" t="s">
        <v>100</v>
      </c>
      <c r="G688" s="34" t="s">
        <v>1224</v>
      </c>
      <c r="H688" s="36">
        <v>43885</v>
      </c>
      <c r="I688" s="36">
        <v>43915</v>
      </c>
      <c r="J688" s="36">
        <v>43893</v>
      </c>
      <c r="K688" s="36">
        <v>43899</v>
      </c>
      <c r="L688" s="34" t="s">
        <v>1220</v>
      </c>
      <c r="M688" s="34" t="s">
        <v>1225</v>
      </c>
      <c r="N688" s="34" t="s">
        <v>1877</v>
      </c>
      <c r="O688" s="34" t="s">
        <v>1878</v>
      </c>
      <c r="P688" s="34" t="s">
        <v>2226</v>
      </c>
      <c r="Q688" s="34" t="s">
        <v>102</v>
      </c>
      <c r="R688" s="38"/>
      <c r="S688" s="34" t="s">
        <v>2271</v>
      </c>
      <c r="T688" s="37">
        <v>55000</v>
      </c>
      <c r="U688" s="35">
        <v>76</v>
      </c>
      <c r="V688" s="37">
        <v>55000</v>
      </c>
      <c r="W688" s="34" t="s">
        <v>2228</v>
      </c>
      <c r="X688" s="35">
        <v>10329543</v>
      </c>
    </row>
    <row r="689" spans="1:24" ht="15.75" hidden="1" customHeight="1" x14ac:dyDescent="0.25">
      <c r="A689" s="34" t="s">
        <v>1220</v>
      </c>
      <c r="B689" s="34" t="s">
        <v>2000</v>
      </c>
      <c r="C689" s="34" t="s">
        <v>1222</v>
      </c>
      <c r="D689" s="35">
        <v>6430450</v>
      </c>
      <c r="E689" s="34" t="s">
        <v>1223</v>
      </c>
      <c r="F689" s="34" t="s">
        <v>100</v>
      </c>
      <c r="G689" s="34" t="s">
        <v>1224</v>
      </c>
      <c r="H689" s="36">
        <v>43885</v>
      </c>
      <c r="I689" s="36">
        <v>43915</v>
      </c>
      <c r="J689" s="36">
        <v>43889</v>
      </c>
      <c r="K689" s="36">
        <v>43895</v>
      </c>
      <c r="L689" s="34" t="s">
        <v>1220</v>
      </c>
      <c r="M689" s="34" t="s">
        <v>1225</v>
      </c>
      <c r="N689" s="34" t="s">
        <v>1877</v>
      </c>
      <c r="O689" s="34" t="s">
        <v>1878</v>
      </c>
      <c r="P689" s="34" t="s">
        <v>2194</v>
      </c>
      <c r="Q689" s="34" t="s">
        <v>1360</v>
      </c>
      <c r="R689" s="38"/>
      <c r="S689" s="34" t="s">
        <v>2271</v>
      </c>
      <c r="T689" s="37">
        <v>55000</v>
      </c>
      <c r="U689" s="35">
        <v>80</v>
      </c>
      <c r="V689" s="37">
        <v>55000</v>
      </c>
      <c r="W689" s="34" t="s">
        <v>2196</v>
      </c>
      <c r="X689" s="35">
        <v>10092677</v>
      </c>
    </row>
    <row r="690" spans="1:24" ht="15.75" hidden="1" customHeight="1" x14ac:dyDescent="0.25">
      <c r="A690" s="34" t="s">
        <v>1220</v>
      </c>
      <c r="B690" s="34" t="s">
        <v>2000</v>
      </c>
      <c r="C690" s="34" t="s">
        <v>1222</v>
      </c>
      <c r="D690" s="35">
        <v>6430850</v>
      </c>
      <c r="E690" s="34" t="s">
        <v>1223</v>
      </c>
      <c r="F690" s="34" t="s">
        <v>100</v>
      </c>
      <c r="G690" s="34" t="s">
        <v>1224</v>
      </c>
      <c r="H690" s="36">
        <v>43885</v>
      </c>
      <c r="I690" s="36">
        <v>43915</v>
      </c>
      <c r="J690" s="36">
        <v>43893</v>
      </c>
      <c r="K690" s="36">
        <v>43899</v>
      </c>
      <c r="L690" s="34" t="s">
        <v>1220</v>
      </c>
      <c r="M690" s="34" t="s">
        <v>1225</v>
      </c>
      <c r="N690" s="34" t="s">
        <v>1877</v>
      </c>
      <c r="O690" s="34" t="s">
        <v>1878</v>
      </c>
      <c r="P690" s="34" t="s">
        <v>2272</v>
      </c>
      <c r="Q690" s="34" t="s">
        <v>1360</v>
      </c>
      <c r="R690" s="38"/>
      <c r="S690" s="34" t="s">
        <v>2271</v>
      </c>
      <c r="T690" s="37">
        <v>55000</v>
      </c>
      <c r="U690" s="35">
        <v>76</v>
      </c>
      <c r="V690" s="37">
        <v>55000</v>
      </c>
      <c r="W690" s="34" t="s">
        <v>2273</v>
      </c>
      <c r="X690" s="35">
        <v>10330955</v>
      </c>
    </row>
    <row r="691" spans="1:24" ht="15.75" hidden="1" customHeight="1" x14ac:dyDescent="0.25">
      <c r="A691" s="34" t="s">
        <v>1220</v>
      </c>
      <c r="B691" s="34" t="s">
        <v>2000</v>
      </c>
      <c r="C691" s="34" t="s">
        <v>1222</v>
      </c>
      <c r="D691" s="35">
        <v>6430875</v>
      </c>
      <c r="E691" s="34" t="s">
        <v>1223</v>
      </c>
      <c r="F691" s="34" t="s">
        <v>100</v>
      </c>
      <c r="G691" s="34" t="s">
        <v>1224</v>
      </c>
      <c r="H691" s="36">
        <v>43885</v>
      </c>
      <c r="I691" s="36">
        <v>43915</v>
      </c>
      <c r="J691" s="36">
        <v>43893</v>
      </c>
      <c r="K691" s="36">
        <v>43899</v>
      </c>
      <c r="L691" s="34" t="s">
        <v>1220</v>
      </c>
      <c r="M691" s="34" t="s">
        <v>1225</v>
      </c>
      <c r="N691" s="34" t="s">
        <v>1877</v>
      </c>
      <c r="O691" s="34" t="s">
        <v>1878</v>
      </c>
      <c r="P691" s="34" t="s">
        <v>2274</v>
      </c>
      <c r="Q691" s="34" t="s">
        <v>1360</v>
      </c>
      <c r="R691" s="38"/>
      <c r="S691" s="34" t="s">
        <v>2271</v>
      </c>
      <c r="T691" s="37">
        <v>55000</v>
      </c>
      <c r="U691" s="35">
        <v>76</v>
      </c>
      <c r="V691" s="37">
        <v>55000</v>
      </c>
      <c r="W691" s="34" t="s">
        <v>2275</v>
      </c>
      <c r="X691" s="35">
        <v>10330977</v>
      </c>
    </row>
    <row r="692" spans="1:24" ht="15.75" hidden="1" customHeight="1" x14ac:dyDescent="0.25">
      <c r="A692" s="34" t="s">
        <v>1220</v>
      </c>
      <c r="B692" s="34" t="s">
        <v>2000</v>
      </c>
      <c r="C692" s="34" t="s">
        <v>1222</v>
      </c>
      <c r="D692" s="35">
        <v>6431385</v>
      </c>
      <c r="E692" s="34" t="s">
        <v>1223</v>
      </c>
      <c r="F692" s="34" t="s">
        <v>100</v>
      </c>
      <c r="G692" s="34" t="s">
        <v>1224</v>
      </c>
      <c r="H692" s="36">
        <v>43886</v>
      </c>
      <c r="I692" s="36">
        <v>43916</v>
      </c>
      <c r="J692" s="36">
        <v>43893</v>
      </c>
      <c r="K692" s="36">
        <v>43899</v>
      </c>
      <c r="L692" s="34" t="s">
        <v>1220</v>
      </c>
      <c r="M692" s="34" t="s">
        <v>1225</v>
      </c>
      <c r="N692" s="34" t="s">
        <v>1877</v>
      </c>
      <c r="O692" s="34" t="s">
        <v>1878</v>
      </c>
      <c r="P692" s="34" t="s">
        <v>1967</v>
      </c>
      <c r="Q692" s="34" t="s">
        <v>132</v>
      </c>
      <c r="R692" s="38"/>
      <c r="S692" s="34" t="s">
        <v>2276</v>
      </c>
      <c r="T692" s="37">
        <v>55000</v>
      </c>
      <c r="U692" s="35">
        <v>76</v>
      </c>
      <c r="V692" s="37">
        <v>55000</v>
      </c>
      <c r="W692" s="34" t="s">
        <v>1764</v>
      </c>
      <c r="X692" s="35">
        <v>10328797</v>
      </c>
    </row>
    <row r="693" spans="1:24" ht="15.75" hidden="1" customHeight="1" x14ac:dyDescent="0.25">
      <c r="A693" s="34" t="s">
        <v>1220</v>
      </c>
      <c r="B693" s="34" t="s">
        <v>2000</v>
      </c>
      <c r="C693" s="34" t="s">
        <v>1222</v>
      </c>
      <c r="D693" s="35">
        <v>6431397</v>
      </c>
      <c r="E693" s="34" t="s">
        <v>1223</v>
      </c>
      <c r="F693" s="34" t="s">
        <v>100</v>
      </c>
      <c r="G693" s="34" t="s">
        <v>1224</v>
      </c>
      <c r="H693" s="36">
        <v>43886</v>
      </c>
      <c r="I693" s="36">
        <v>43916</v>
      </c>
      <c r="J693" s="36">
        <v>43893</v>
      </c>
      <c r="K693" s="36">
        <v>43899</v>
      </c>
      <c r="L693" s="34" t="s">
        <v>1220</v>
      </c>
      <c r="M693" s="34" t="s">
        <v>1225</v>
      </c>
      <c r="N693" s="34" t="s">
        <v>1877</v>
      </c>
      <c r="O693" s="34" t="s">
        <v>1878</v>
      </c>
      <c r="P693" s="34" t="s">
        <v>1952</v>
      </c>
      <c r="Q693" s="34" t="s">
        <v>1360</v>
      </c>
      <c r="R693" s="38"/>
      <c r="S693" s="34" t="s">
        <v>2276</v>
      </c>
      <c r="T693" s="37">
        <v>55000</v>
      </c>
      <c r="U693" s="35">
        <v>76</v>
      </c>
      <c r="V693" s="37">
        <v>55000</v>
      </c>
      <c r="W693" s="34" t="s">
        <v>1953</v>
      </c>
      <c r="X693" s="35">
        <v>10315311</v>
      </c>
    </row>
    <row r="694" spans="1:24" ht="15.75" hidden="1" customHeight="1" x14ac:dyDescent="0.25">
      <c r="A694" s="34" t="s">
        <v>1220</v>
      </c>
      <c r="B694" s="34" t="s">
        <v>2000</v>
      </c>
      <c r="C694" s="34" t="s">
        <v>1222</v>
      </c>
      <c r="D694" s="35">
        <v>6431546</v>
      </c>
      <c r="E694" s="34" t="s">
        <v>1223</v>
      </c>
      <c r="F694" s="34" t="s">
        <v>100</v>
      </c>
      <c r="G694" s="34" t="s">
        <v>1224</v>
      </c>
      <c r="H694" s="36">
        <v>43886</v>
      </c>
      <c r="I694" s="36">
        <v>43916</v>
      </c>
      <c r="J694" s="36">
        <v>43893</v>
      </c>
      <c r="K694" s="36">
        <v>43899</v>
      </c>
      <c r="L694" s="34" t="s">
        <v>1220</v>
      </c>
      <c r="M694" s="34" t="s">
        <v>1225</v>
      </c>
      <c r="N694" s="34" t="s">
        <v>1877</v>
      </c>
      <c r="O694" s="34" t="s">
        <v>1878</v>
      </c>
      <c r="P694" s="34" t="s">
        <v>1936</v>
      </c>
      <c r="Q694" s="34" t="s">
        <v>1360</v>
      </c>
      <c r="R694" s="38"/>
      <c r="S694" s="34" t="s">
        <v>2276</v>
      </c>
      <c r="T694" s="37">
        <v>55000</v>
      </c>
      <c r="U694" s="35">
        <v>76</v>
      </c>
      <c r="V694" s="37">
        <v>55000</v>
      </c>
      <c r="W694" s="34" t="s">
        <v>1937</v>
      </c>
      <c r="X694" s="35">
        <v>10327646</v>
      </c>
    </row>
    <row r="695" spans="1:24" ht="15.75" hidden="1" customHeight="1" x14ac:dyDescent="0.25">
      <c r="A695" s="34" t="s">
        <v>1220</v>
      </c>
      <c r="B695" s="34" t="s">
        <v>2000</v>
      </c>
      <c r="C695" s="34" t="s">
        <v>1222</v>
      </c>
      <c r="D695" s="35">
        <v>6432139</v>
      </c>
      <c r="E695" s="34" t="s">
        <v>1223</v>
      </c>
      <c r="F695" s="34" t="s">
        <v>100</v>
      </c>
      <c r="G695" s="34" t="s">
        <v>1224</v>
      </c>
      <c r="H695" s="36">
        <v>43886</v>
      </c>
      <c r="I695" s="36">
        <v>43916</v>
      </c>
      <c r="J695" s="36">
        <v>43893</v>
      </c>
      <c r="K695" s="36">
        <v>43899</v>
      </c>
      <c r="L695" s="34" t="s">
        <v>1220</v>
      </c>
      <c r="M695" s="34" t="s">
        <v>1225</v>
      </c>
      <c r="N695" s="34" t="s">
        <v>1877</v>
      </c>
      <c r="O695" s="34" t="s">
        <v>1878</v>
      </c>
      <c r="P695" s="34" t="s">
        <v>2232</v>
      </c>
      <c r="Q695" s="34" t="s">
        <v>1360</v>
      </c>
      <c r="R695" s="38"/>
      <c r="S695" s="34" t="s">
        <v>2277</v>
      </c>
      <c r="T695" s="37">
        <v>55000</v>
      </c>
      <c r="U695" s="35">
        <v>76</v>
      </c>
      <c r="V695" s="37">
        <v>55000</v>
      </c>
      <c r="W695" s="34" t="s">
        <v>2234</v>
      </c>
      <c r="X695" s="35">
        <v>1860776</v>
      </c>
    </row>
    <row r="696" spans="1:24" ht="15.75" hidden="1" customHeight="1" x14ac:dyDescent="0.25">
      <c r="A696" s="34" t="s">
        <v>1220</v>
      </c>
      <c r="B696" s="34" t="s">
        <v>2000</v>
      </c>
      <c r="C696" s="34" t="s">
        <v>1222</v>
      </c>
      <c r="D696" s="35">
        <v>6432478</v>
      </c>
      <c r="E696" s="34" t="s">
        <v>1223</v>
      </c>
      <c r="F696" s="34" t="s">
        <v>100</v>
      </c>
      <c r="G696" s="34" t="s">
        <v>1224</v>
      </c>
      <c r="H696" s="36">
        <v>43887</v>
      </c>
      <c r="I696" s="36">
        <v>43917</v>
      </c>
      <c r="J696" s="36">
        <v>43893</v>
      </c>
      <c r="K696" s="36">
        <v>43899</v>
      </c>
      <c r="L696" s="34" t="s">
        <v>1220</v>
      </c>
      <c r="M696" s="34" t="s">
        <v>1225</v>
      </c>
      <c r="N696" s="34" t="s">
        <v>1869</v>
      </c>
      <c r="O696" s="34" t="s">
        <v>1870</v>
      </c>
      <c r="P696" s="34" t="s">
        <v>2226</v>
      </c>
      <c r="Q696" s="34" t="s">
        <v>102</v>
      </c>
      <c r="R696" s="38"/>
      <c r="S696" s="34" t="s">
        <v>2277</v>
      </c>
      <c r="T696" s="37">
        <v>48238</v>
      </c>
      <c r="U696" s="35">
        <v>76</v>
      </c>
      <c r="V696" s="37">
        <v>48238</v>
      </c>
      <c r="W696" s="34" t="s">
        <v>2228</v>
      </c>
      <c r="X696" s="35">
        <v>10329543</v>
      </c>
    </row>
    <row r="697" spans="1:24" ht="15.75" hidden="1" customHeight="1" x14ac:dyDescent="0.25">
      <c r="A697" s="34" t="s">
        <v>1220</v>
      </c>
      <c r="B697" s="34" t="s">
        <v>2000</v>
      </c>
      <c r="C697" s="34" t="s">
        <v>1222</v>
      </c>
      <c r="D697" s="35">
        <v>6432568</v>
      </c>
      <c r="E697" s="34" t="s">
        <v>1223</v>
      </c>
      <c r="F697" s="34" t="s">
        <v>100</v>
      </c>
      <c r="G697" s="34" t="s">
        <v>1224</v>
      </c>
      <c r="H697" s="36">
        <v>43887</v>
      </c>
      <c r="I697" s="36">
        <v>43917</v>
      </c>
      <c r="J697" s="36">
        <v>43893</v>
      </c>
      <c r="K697" s="36">
        <v>43899</v>
      </c>
      <c r="L697" s="34" t="s">
        <v>1220</v>
      </c>
      <c r="M697" s="34" t="s">
        <v>1225</v>
      </c>
      <c r="N697" s="34" t="s">
        <v>1877</v>
      </c>
      <c r="O697" s="34" t="s">
        <v>1878</v>
      </c>
      <c r="P697" s="34" t="s">
        <v>157</v>
      </c>
      <c r="Q697" s="34" t="s">
        <v>1360</v>
      </c>
      <c r="R697" s="38"/>
      <c r="S697" s="34" t="s">
        <v>2277</v>
      </c>
      <c r="T697" s="37">
        <v>55000</v>
      </c>
      <c r="U697" s="35">
        <v>76</v>
      </c>
      <c r="V697" s="37">
        <v>55000</v>
      </c>
      <c r="W697" s="34" t="s">
        <v>2278</v>
      </c>
      <c r="X697" s="35">
        <v>1764215</v>
      </c>
    </row>
    <row r="698" spans="1:24" ht="15.75" hidden="1" customHeight="1" x14ac:dyDescent="0.25">
      <c r="A698" s="34" t="s">
        <v>1220</v>
      </c>
      <c r="B698" s="34" t="s">
        <v>2000</v>
      </c>
      <c r="C698" s="34" t="s">
        <v>1222</v>
      </c>
      <c r="D698" s="35">
        <v>6432947</v>
      </c>
      <c r="E698" s="34" t="s">
        <v>1223</v>
      </c>
      <c r="F698" s="34" t="s">
        <v>100</v>
      </c>
      <c r="G698" s="34" t="s">
        <v>1224</v>
      </c>
      <c r="H698" s="36">
        <v>43886</v>
      </c>
      <c r="I698" s="36">
        <v>43916</v>
      </c>
      <c r="J698" s="36">
        <v>43917</v>
      </c>
      <c r="K698" s="36">
        <v>43928</v>
      </c>
      <c r="L698" s="34" t="s">
        <v>1220</v>
      </c>
      <c r="M698" s="34" t="s">
        <v>1225</v>
      </c>
      <c r="N698" s="34" t="s">
        <v>2014</v>
      </c>
      <c r="O698" s="34" t="s">
        <v>2015</v>
      </c>
      <c r="P698" s="34" t="s">
        <v>1763</v>
      </c>
      <c r="Q698" s="34" t="s">
        <v>1360</v>
      </c>
      <c r="R698" s="38"/>
      <c r="S698" s="34" t="s">
        <v>1764</v>
      </c>
      <c r="T698" s="37">
        <v>1679638</v>
      </c>
      <c r="U698" s="35">
        <v>47</v>
      </c>
      <c r="V698" s="37">
        <v>1679638</v>
      </c>
      <c r="W698" s="34" t="s">
        <v>1764</v>
      </c>
      <c r="X698" s="35">
        <v>10328797</v>
      </c>
    </row>
    <row r="699" spans="1:24" ht="15.75" hidden="1" customHeight="1" x14ac:dyDescent="0.25">
      <c r="A699" s="34" t="s">
        <v>1220</v>
      </c>
      <c r="B699" s="34" t="s">
        <v>2000</v>
      </c>
      <c r="C699" s="34" t="s">
        <v>1222</v>
      </c>
      <c r="D699" s="35">
        <v>6433140</v>
      </c>
      <c r="E699" s="34" t="s">
        <v>1243</v>
      </c>
      <c r="F699" s="34" t="s">
        <v>477</v>
      </c>
      <c r="G699" s="34" t="s">
        <v>1224</v>
      </c>
      <c r="H699" s="36">
        <v>43887</v>
      </c>
      <c r="I699" s="36">
        <v>43917</v>
      </c>
      <c r="J699" s="36">
        <v>43894</v>
      </c>
      <c r="K699" s="36">
        <v>43899</v>
      </c>
      <c r="L699" s="34" t="s">
        <v>1244</v>
      </c>
      <c r="M699" s="34" t="s">
        <v>1245</v>
      </c>
      <c r="N699" s="34" t="s">
        <v>1877</v>
      </c>
      <c r="O699" s="34" t="s">
        <v>1878</v>
      </c>
      <c r="P699" s="34" t="s">
        <v>2245</v>
      </c>
      <c r="Q699" s="34" t="s">
        <v>102</v>
      </c>
      <c r="R699" s="38"/>
      <c r="S699" s="34" t="s">
        <v>1764</v>
      </c>
      <c r="T699" s="37">
        <v>55000</v>
      </c>
      <c r="U699" s="35">
        <v>76</v>
      </c>
      <c r="V699" s="37">
        <v>55000</v>
      </c>
      <c r="W699" s="34" t="s">
        <v>2246</v>
      </c>
      <c r="X699" s="35">
        <v>10330015</v>
      </c>
    </row>
    <row r="700" spans="1:24" ht="15.75" hidden="1" customHeight="1" x14ac:dyDescent="0.25">
      <c r="A700" s="34" t="s">
        <v>1220</v>
      </c>
      <c r="B700" s="34" t="s">
        <v>2000</v>
      </c>
      <c r="C700" s="34" t="s">
        <v>1222</v>
      </c>
      <c r="D700" s="35">
        <v>6433333</v>
      </c>
      <c r="E700" s="34" t="s">
        <v>1223</v>
      </c>
      <c r="F700" s="34" t="s">
        <v>100</v>
      </c>
      <c r="G700" s="34" t="s">
        <v>1224</v>
      </c>
      <c r="H700" s="36">
        <v>43887</v>
      </c>
      <c r="I700" s="36">
        <v>43917</v>
      </c>
      <c r="J700" s="36">
        <v>43893</v>
      </c>
      <c r="K700" s="36">
        <v>43899</v>
      </c>
      <c r="L700" s="34" t="s">
        <v>1220</v>
      </c>
      <c r="M700" s="34" t="s">
        <v>1225</v>
      </c>
      <c r="N700" s="34" t="s">
        <v>1877</v>
      </c>
      <c r="O700" s="34" t="s">
        <v>1878</v>
      </c>
      <c r="P700" s="34" t="s">
        <v>2247</v>
      </c>
      <c r="Q700" s="34" t="s">
        <v>132</v>
      </c>
      <c r="R700" s="38"/>
      <c r="S700" s="34" t="s">
        <v>2279</v>
      </c>
      <c r="T700" s="37">
        <v>55000</v>
      </c>
      <c r="U700" s="35">
        <v>76</v>
      </c>
      <c r="V700" s="37">
        <v>55000</v>
      </c>
      <c r="W700" s="34" t="s">
        <v>2249</v>
      </c>
      <c r="X700" s="35">
        <v>10330017</v>
      </c>
    </row>
    <row r="701" spans="1:24" ht="15.75" hidden="1" customHeight="1" x14ac:dyDescent="0.25">
      <c r="A701" s="34" t="s">
        <v>1220</v>
      </c>
      <c r="B701" s="34" t="s">
        <v>2000</v>
      </c>
      <c r="C701" s="34" t="s">
        <v>1222</v>
      </c>
      <c r="D701" s="35">
        <v>6433386</v>
      </c>
      <c r="E701" s="34" t="s">
        <v>1223</v>
      </c>
      <c r="F701" s="34" t="s">
        <v>100</v>
      </c>
      <c r="G701" s="34" t="s">
        <v>1224</v>
      </c>
      <c r="H701" s="36">
        <v>43887</v>
      </c>
      <c r="I701" s="36">
        <v>43917</v>
      </c>
      <c r="J701" s="36">
        <v>43893</v>
      </c>
      <c r="K701" s="36">
        <v>43899</v>
      </c>
      <c r="L701" s="34" t="s">
        <v>1220</v>
      </c>
      <c r="M701" s="34" t="s">
        <v>1225</v>
      </c>
      <c r="N701" s="34" t="s">
        <v>1877</v>
      </c>
      <c r="O701" s="34" t="s">
        <v>1878</v>
      </c>
      <c r="P701" s="34" t="s">
        <v>157</v>
      </c>
      <c r="Q701" s="34" t="s">
        <v>132</v>
      </c>
      <c r="R701" s="38"/>
      <c r="S701" s="34" t="s">
        <v>2279</v>
      </c>
      <c r="T701" s="37">
        <v>55000</v>
      </c>
      <c r="U701" s="35">
        <v>76</v>
      </c>
      <c r="V701" s="37">
        <v>55000</v>
      </c>
      <c r="W701" s="34" t="s">
        <v>2278</v>
      </c>
      <c r="X701" s="35">
        <v>1764215</v>
      </c>
    </row>
    <row r="702" spans="1:24" ht="15.75" hidden="1" customHeight="1" x14ac:dyDescent="0.25">
      <c r="A702" s="34" t="s">
        <v>1220</v>
      </c>
      <c r="B702" s="34" t="s">
        <v>2000</v>
      </c>
      <c r="C702" s="34" t="s">
        <v>1222</v>
      </c>
      <c r="D702" s="35">
        <v>6434016</v>
      </c>
      <c r="E702" s="34" t="s">
        <v>1223</v>
      </c>
      <c r="F702" s="34" t="s">
        <v>100</v>
      </c>
      <c r="G702" s="34" t="s">
        <v>1224</v>
      </c>
      <c r="H702" s="36">
        <v>43888</v>
      </c>
      <c r="I702" s="36">
        <v>43918</v>
      </c>
      <c r="J702" s="36">
        <v>43893</v>
      </c>
      <c r="K702" s="36">
        <v>43899</v>
      </c>
      <c r="L702" s="34" t="s">
        <v>1220</v>
      </c>
      <c r="M702" s="34" t="s">
        <v>1225</v>
      </c>
      <c r="N702" s="34" t="s">
        <v>1877</v>
      </c>
      <c r="O702" s="34" t="s">
        <v>1878</v>
      </c>
      <c r="P702" s="34" t="s">
        <v>1967</v>
      </c>
      <c r="Q702" s="34" t="s">
        <v>132</v>
      </c>
      <c r="R702" s="38"/>
      <c r="S702" s="34" t="s">
        <v>2279</v>
      </c>
      <c r="T702" s="37">
        <v>55000</v>
      </c>
      <c r="U702" s="35">
        <v>76</v>
      </c>
      <c r="V702" s="37">
        <v>55000</v>
      </c>
      <c r="W702" s="34" t="s">
        <v>1764</v>
      </c>
      <c r="X702" s="35">
        <v>10328797</v>
      </c>
    </row>
    <row r="703" spans="1:24" ht="15.75" hidden="1" customHeight="1" x14ac:dyDescent="0.25">
      <c r="A703" s="34" t="s">
        <v>1220</v>
      </c>
      <c r="B703" s="34" t="s">
        <v>2000</v>
      </c>
      <c r="C703" s="34" t="s">
        <v>1222</v>
      </c>
      <c r="D703" s="35">
        <v>6434022</v>
      </c>
      <c r="E703" s="34" t="s">
        <v>1223</v>
      </c>
      <c r="F703" s="34" t="s">
        <v>100</v>
      </c>
      <c r="G703" s="34" t="s">
        <v>1224</v>
      </c>
      <c r="H703" s="36">
        <v>43888</v>
      </c>
      <c r="I703" s="36">
        <v>43918</v>
      </c>
      <c r="J703" s="36">
        <v>43895</v>
      </c>
      <c r="K703" s="36">
        <v>43899</v>
      </c>
      <c r="L703" s="34" t="s">
        <v>1220</v>
      </c>
      <c r="M703" s="34" t="s">
        <v>1225</v>
      </c>
      <c r="N703" s="34" t="s">
        <v>1877</v>
      </c>
      <c r="O703" s="34" t="s">
        <v>1878</v>
      </c>
      <c r="P703" s="34" t="s">
        <v>1988</v>
      </c>
      <c r="Q703" s="34" t="s">
        <v>102</v>
      </c>
      <c r="R703" s="38"/>
      <c r="S703" s="34" t="s">
        <v>2279</v>
      </c>
      <c r="T703" s="37">
        <v>210868</v>
      </c>
      <c r="U703" s="35">
        <v>76</v>
      </c>
      <c r="V703" s="37">
        <v>210868</v>
      </c>
      <c r="W703" s="34" t="s">
        <v>1990</v>
      </c>
      <c r="X703" s="35">
        <v>10331546</v>
      </c>
    </row>
    <row r="704" spans="1:24" ht="15.75" hidden="1" customHeight="1" x14ac:dyDescent="0.25">
      <c r="A704" s="34" t="s">
        <v>1220</v>
      </c>
      <c r="B704" s="34" t="s">
        <v>2000</v>
      </c>
      <c r="C704" s="34" t="s">
        <v>1222</v>
      </c>
      <c r="D704" s="35">
        <v>6434098</v>
      </c>
      <c r="E704" s="34" t="s">
        <v>1223</v>
      </c>
      <c r="F704" s="34" t="s">
        <v>100</v>
      </c>
      <c r="G704" s="34" t="s">
        <v>1224</v>
      </c>
      <c r="H704" s="36">
        <v>43888</v>
      </c>
      <c r="I704" s="36">
        <v>43918</v>
      </c>
      <c r="J704" s="36">
        <v>43893</v>
      </c>
      <c r="K704" s="36">
        <v>43899</v>
      </c>
      <c r="L704" s="34" t="s">
        <v>1220</v>
      </c>
      <c r="M704" s="34" t="s">
        <v>1225</v>
      </c>
      <c r="N704" s="34" t="s">
        <v>1877</v>
      </c>
      <c r="O704" s="34" t="s">
        <v>1878</v>
      </c>
      <c r="P704" s="34" t="s">
        <v>2280</v>
      </c>
      <c r="Q704" s="34" t="s">
        <v>1360</v>
      </c>
      <c r="R704" s="38"/>
      <c r="S704" s="34" t="s">
        <v>2279</v>
      </c>
      <c r="T704" s="37">
        <v>60000</v>
      </c>
      <c r="U704" s="35">
        <v>76</v>
      </c>
      <c r="V704" s="37">
        <v>60000</v>
      </c>
      <c r="W704" s="34" t="s">
        <v>2281</v>
      </c>
      <c r="X704" s="35">
        <v>10331554</v>
      </c>
    </row>
    <row r="705" spans="1:24" ht="15.75" hidden="1" customHeight="1" x14ac:dyDescent="0.25">
      <c r="A705" s="34" t="s">
        <v>1220</v>
      </c>
      <c r="B705" s="34" t="s">
        <v>2000</v>
      </c>
      <c r="C705" s="34" t="s">
        <v>1222</v>
      </c>
      <c r="D705" s="35">
        <v>6434716</v>
      </c>
      <c r="E705" s="34" t="s">
        <v>1223</v>
      </c>
      <c r="F705" s="34" t="s">
        <v>100</v>
      </c>
      <c r="G705" s="34" t="s">
        <v>1224</v>
      </c>
      <c r="H705" s="36">
        <v>43888</v>
      </c>
      <c r="I705" s="36">
        <v>43918</v>
      </c>
      <c r="J705" s="36">
        <v>43893</v>
      </c>
      <c r="K705" s="36">
        <v>43899</v>
      </c>
      <c r="L705" s="34" t="s">
        <v>1220</v>
      </c>
      <c r="M705" s="34" t="s">
        <v>1225</v>
      </c>
      <c r="N705" s="34" t="s">
        <v>1869</v>
      </c>
      <c r="O705" s="34" t="s">
        <v>1870</v>
      </c>
      <c r="P705" s="34" t="s">
        <v>165</v>
      </c>
      <c r="Q705" s="34" t="s">
        <v>102</v>
      </c>
      <c r="R705" s="38"/>
      <c r="S705" s="34" t="s">
        <v>2282</v>
      </c>
      <c r="T705" s="37">
        <v>742184</v>
      </c>
      <c r="U705" s="35">
        <v>76</v>
      </c>
      <c r="V705" s="37">
        <v>742184</v>
      </c>
      <c r="W705" s="34" t="s">
        <v>2259</v>
      </c>
      <c r="X705" s="35">
        <v>1767321</v>
      </c>
    </row>
    <row r="706" spans="1:24" ht="15.75" hidden="1" customHeight="1" x14ac:dyDescent="0.25">
      <c r="A706" s="34" t="s">
        <v>1220</v>
      </c>
      <c r="B706" s="34" t="s">
        <v>2000</v>
      </c>
      <c r="C706" s="34" t="s">
        <v>1222</v>
      </c>
      <c r="D706" s="35">
        <v>6434896</v>
      </c>
      <c r="E706" s="34" t="s">
        <v>1223</v>
      </c>
      <c r="F706" s="34" t="s">
        <v>100</v>
      </c>
      <c r="G706" s="34" t="s">
        <v>1224</v>
      </c>
      <c r="H706" s="36">
        <v>43888</v>
      </c>
      <c r="I706" s="36">
        <v>43918</v>
      </c>
      <c r="J706" s="36">
        <v>43893</v>
      </c>
      <c r="K706" s="36">
        <v>43899</v>
      </c>
      <c r="L706" s="34" t="s">
        <v>1220</v>
      </c>
      <c r="M706" s="34" t="s">
        <v>1225</v>
      </c>
      <c r="N706" s="34" t="s">
        <v>1877</v>
      </c>
      <c r="O706" s="34" t="s">
        <v>1878</v>
      </c>
      <c r="P706" s="34" t="s">
        <v>2189</v>
      </c>
      <c r="Q706" s="34" t="s">
        <v>1360</v>
      </c>
      <c r="R706" s="38"/>
      <c r="S706" s="34" t="s">
        <v>2283</v>
      </c>
      <c r="T706" s="37">
        <v>55000</v>
      </c>
      <c r="U706" s="35">
        <v>76</v>
      </c>
      <c r="V706" s="37">
        <v>55000</v>
      </c>
      <c r="W706" s="34" t="s">
        <v>2190</v>
      </c>
      <c r="X706" s="35">
        <v>10328056</v>
      </c>
    </row>
    <row r="707" spans="1:24" ht="15.75" hidden="1" customHeight="1" x14ac:dyDescent="0.25">
      <c r="A707" s="34" t="s">
        <v>1220</v>
      </c>
      <c r="B707" s="34" t="s">
        <v>2000</v>
      </c>
      <c r="C707" s="34" t="s">
        <v>1222</v>
      </c>
      <c r="D707" s="35">
        <v>6434981</v>
      </c>
      <c r="E707" s="34" t="s">
        <v>1223</v>
      </c>
      <c r="F707" s="34" t="s">
        <v>100</v>
      </c>
      <c r="G707" s="34" t="s">
        <v>1224</v>
      </c>
      <c r="H707" s="36">
        <v>43888</v>
      </c>
      <c r="I707" s="36">
        <v>43918</v>
      </c>
      <c r="J707" s="36">
        <v>43893</v>
      </c>
      <c r="K707" s="36">
        <v>43899</v>
      </c>
      <c r="L707" s="34" t="s">
        <v>1220</v>
      </c>
      <c r="M707" s="34" t="s">
        <v>1225</v>
      </c>
      <c r="N707" s="34" t="s">
        <v>1877</v>
      </c>
      <c r="O707" s="34" t="s">
        <v>1878</v>
      </c>
      <c r="P707" s="34" t="s">
        <v>2284</v>
      </c>
      <c r="Q707" s="34" t="s">
        <v>1360</v>
      </c>
      <c r="R707" s="38"/>
      <c r="S707" s="34" t="s">
        <v>2283</v>
      </c>
      <c r="T707" s="37">
        <v>55000</v>
      </c>
      <c r="U707" s="35">
        <v>76</v>
      </c>
      <c r="V707" s="37">
        <v>55000</v>
      </c>
      <c r="W707" s="34" t="s">
        <v>2285</v>
      </c>
      <c r="X707" s="35">
        <v>10178416</v>
      </c>
    </row>
    <row r="708" spans="1:24" ht="15.75" hidden="1" customHeight="1" x14ac:dyDescent="0.25">
      <c r="A708" s="34" t="s">
        <v>1220</v>
      </c>
      <c r="B708" s="34" t="s">
        <v>2000</v>
      </c>
      <c r="C708" s="34" t="s">
        <v>1222</v>
      </c>
      <c r="D708" s="35">
        <v>6435194</v>
      </c>
      <c r="E708" s="34" t="s">
        <v>1223</v>
      </c>
      <c r="F708" s="34" t="s">
        <v>100</v>
      </c>
      <c r="G708" s="34" t="s">
        <v>1224</v>
      </c>
      <c r="H708" s="36">
        <v>43888</v>
      </c>
      <c r="I708" s="36">
        <v>43918</v>
      </c>
      <c r="J708" s="36">
        <v>43906</v>
      </c>
      <c r="K708" s="36">
        <v>43928</v>
      </c>
      <c r="L708" s="34" t="s">
        <v>1220</v>
      </c>
      <c r="M708" s="34" t="s">
        <v>1225</v>
      </c>
      <c r="N708" s="34" t="s">
        <v>1877</v>
      </c>
      <c r="O708" s="34" t="s">
        <v>1878</v>
      </c>
      <c r="P708" s="34" t="s">
        <v>2286</v>
      </c>
      <c r="Q708" s="34" t="s">
        <v>102</v>
      </c>
      <c r="R708" s="38"/>
      <c r="S708" s="34" t="s">
        <v>2287</v>
      </c>
      <c r="T708" s="37">
        <v>769794</v>
      </c>
      <c r="U708" s="35">
        <v>47</v>
      </c>
      <c r="V708" s="37">
        <v>769794</v>
      </c>
      <c r="W708" s="34" t="s">
        <v>2190</v>
      </c>
      <c r="X708" s="35">
        <v>10328056</v>
      </c>
    </row>
    <row r="709" spans="1:24" ht="15.75" hidden="1" customHeight="1" x14ac:dyDescent="0.25">
      <c r="A709" s="34" t="s">
        <v>1220</v>
      </c>
      <c r="B709" s="34" t="s">
        <v>2000</v>
      </c>
      <c r="C709" s="34" t="s">
        <v>1222</v>
      </c>
      <c r="D709" s="35">
        <v>6435430</v>
      </c>
      <c r="E709" s="34" t="s">
        <v>1223</v>
      </c>
      <c r="F709" s="34" t="s">
        <v>100</v>
      </c>
      <c r="G709" s="34" t="s">
        <v>1224</v>
      </c>
      <c r="H709" s="36">
        <v>43888</v>
      </c>
      <c r="I709" s="36">
        <v>43918</v>
      </c>
      <c r="J709" s="36">
        <v>43893</v>
      </c>
      <c r="K709" s="36">
        <v>43899</v>
      </c>
      <c r="L709" s="34" t="s">
        <v>1220</v>
      </c>
      <c r="M709" s="34" t="s">
        <v>1225</v>
      </c>
      <c r="N709" s="34" t="s">
        <v>1869</v>
      </c>
      <c r="O709" s="34" t="s">
        <v>1870</v>
      </c>
      <c r="P709" s="34" t="s">
        <v>148</v>
      </c>
      <c r="Q709" s="34" t="s">
        <v>102</v>
      </c>
      <c r="R709" s="38"/>
      <c r="S709" s="34" t="s">
        <v>2287</v>
      </c>
      <c r="T709" s="37">
        <v>23180</v>
      </c>
      <c r="U709" s="35">
        <v>76</v>
      </c>
      <c r="V709" s="37">
        <v>23180</v>
      </c>
      <c r="W709" s="34" t="s">
        <v>1920</v>
      </c>
      <c r="X709" s="35">
        <v>10031754</v>
      </c>
    </row>
    <row r="710" spans="1:24" ht="15.75" hidden="1" customHeight="1" x14ac:dyDescent="0.25">
      <c r="A710" s="34" t="s">
        <v>1220</v>
      </c>
      <c r="B710" s="34" t="s">
        <v>2000</v>
      </c>
      <c r="C710" s="34" t="s">
        <v>1222</v>
      </c>
      <c r="D710" s="35">
        <v>6435735</v>
      </c>
      <c r="E710" s="34" t="s">
        <v>1223</v>
      </c>
      <c r="F710" s="34" t="s">
        <v>100</v>
      </c>
      <c r="G710" s="34" t="s">
        <v>1224</v>
      </c>
      <c r="H710" s="36">
        <v>43889</v>
      </c>
      <c r="I710" s="36">
        <v>43919</v>
      </c>
      <c r="J710" s="36">
        <v>43893</v>
      </c>
      <c r="K710" s="36">
        <v>43899</v>
      </c>
      <c r="L710" s="34" t="s">
        <v>1220</v>
      </c>
      <c r="M710" s="34" t="s">
        <v>1225</v>
      </c>
      <c r="N710" s="34" t="s">
        <v>1869</v>
      </c>
      <c r="O710" s="34" t="s">
        <v>1870</v>
      </c>
      <c r="P710" s="34" t="s">
        <v>1988</v>
      </c>
      <c r="Q710" s="34" t="s">
        <v>102</v>
      </c>
      <c r="R710" s="38"/>
      <c r="S710" s="34" t="s">
        <v>2287</v>
      </c>
      <c r="T710" s="37">
        <v>281325</v>
      </c>
      <c r="U710" s="35">
        <v>76</v>
      </c>
      <c r="V710" s="37">
        <v>281325</v>
      </c>
      <c r="W710" s="34" t="s">
        <v>1990</v>
      </c>
      <c r="X710" s="35">
        <v>10331546</v>
      </c>
    </row>
    <row r="711" spans="1:24" ht="15.75" hidden="1" customHeight="1" x14ac:dyDescent="0.25">
      <c r="A711" s="34" t="s">
        <v>1220</v>
      </c>
      <c r="B711" s="34" t="s">
        <v>2000</v>
      </c>
      <c r="C711" s="34" t="s">
        <v>1222</v>
      </c>
      <c r="D711" s="35">
        <v>6435812</v>
      </c>
      <c r="E711" s="34" t="s">
        <v>1223</v>
      </c>
      <c r="F711" s="34" t="s">
        <v>100</v>
      </c>
      <c r="G711" s="34" t="s">
        <v>1224</v>
      </c>
      <c r="H711" s="36">
        <v>43889</v>
      </c>
      <c r="I711" s="36">
        <v>43919</v>
      </c>
      <c r="J711" s="36">
        <v>43893</v>
      </c>
      <c r="K711" s="36">
        <v>43899</v>
      </c>
      <c r="L711" s="34" t="s">
        <v>1220</v>
      </c>
      <c r="M711" s="34" t="s">
        <v>1225</v>
      </c>
      <c r="N711" s="34" t="s">
        <v>1877</v>
      </c>
      <c r="O711" s="34" t="s">
        <v>1878</v>
      </c>
      <c r="P711" s="34" t="s">
        <v>2145</v>
      </c>
      <c r="Q711" s="34" t="s">
        <v>132</v>
      </c>
      <c r="R711" s="38"/>
      <c r="S711" s="34" t="s">
        <v>2287</v>
      </c>
      <c r="T711" s="37">
        <v>55000</v>
      </c>
      <c r="U711" s="35">
        <v>76</v>
      </c>
      <c r="V711" s="37">
        <v>55000</v>
      </c>
      <c r="W711" s="34" t="s">
        <v>1441</v>
      </c>
      <c r="X711" s="35">
        <v>10006294</v>
      </c>
    </row>
    <row r="712" spans="1:24" ht="15.75" hidden="1" customHeight="1" x14ac:dyDescent="0.25">
      <c r="A712" s="34" t="s">
        <v>1220</v>
      </c>
      <c r="B712" s="34" t="s">
        <v>2000</v>
      </c>
      <c r="C712" s="34" t="s">
        <v>1222</v>
      </c>
      <c r="D712" s="35">
        <v>6435869</v>
      </c>
      <c r="E712" s="34" t="s">
        <v>1243</v>
      </c>
      <c r="F712" s="34" t="s">
        <v>477</v>
      </c>
      <c r="G712" s="34" t="s">
        <v>1224</v>
      </c>
      <c r="H712" s="36">
        <v>43889</v>
      </c>
      <c r="I712" s="36">
        <v>43919</v>
      </c>
      <c r="J712" s="36">
        <v>43894</v>
      </c>
      <c r="K712" s="36">
        <v>43899</v>
      </c>
      <c r="L712" s="34" t="s">
        <v>1244</v>
      </c>
      <c r="M712" s="34" t="s">
        <v>1245</v>
      </c>
      <c r="N712" s="34" t="s">
        <v>1877</v>
      </c>
      <c r="O712" s="34" t="s">
        <v>1878</v>
      </c>
      <c r="P712" s="34" t="s">
        <v>2288</v>
      </c>
      <c r="Q712" s="34" t="s">
        <v>102</v>
      </c>
      <c r="R712" s="38"/>
      <c r="S712" s="34" t="s">
        <v>2287</v>
      </c>
      <c r="T712" s="37">
        <v>55000</v>
      </c>
      <c r="U712" s="35">
        <v>76</v>
      </c>
      <c r="V712" s="37">
        <v>55000</v>
      </c>
      <c r="W712" s="34" t="s">
        <v>2289</v>
      </c>
      <c r="X712" s="35">
        <v>10304710</v>
      </c>
    </row>
    <row r="713" spans="1:24" ht="15.75" hidden="1" customHeight="1" x14ac:dyDescent="0.25">
      <c r="A713" s="34" t="s">
        <v>1220</v>
      </c>
      <c r="B713" s="34" t="s">
        <v>2000</v>
      </c>
      <c r="C713" s="34" t="s">
        <v>1222</v>
      </c>
      <c r="D713" s="35">
        <v>6435917</v>
      </c>
      <c r="E713" s="34" t="s">
        <v>1223</v>
      </c>
      <c r="F713" s="34" t="s">
        <v>100</v>
      </c>
      <c r="G713" s="34" t="s">
        <v>1224</v>
      </c>
      <c r="H713" s="36">
        <v>43889</v>
      </c>
      <c r="I713" s="36">
        <v>43919</v>
      </c>
      <c r="J713" s="36">
        <v>43893</v>
      </c>
      <c r="K713" s="36">
        <v>43899</v>
      </c>
      <c r="L713" s="34" t="s">
        <v>1220</v>
      </c>
      <c r="M713" s="34" t="s">
        <v>1225</v>
      </c>
      <c r="N713" s="34" t="s">
        <v>1877</v>
      </c>
      <c r="O713" s="34" t="s">
        <v>1878</v>
      </c>
      <c r="P713" s="34" t="s">
        <v>2122</v>
      </c>
      <c r="Q713" s="34" t="s">
        <v>132</v>
      </c>
      <c r="R713" s="38"/>
      <c r="S713" s="34" t="s">
        <v>2287</v>
      </c>
      <c r="T713" s="37">
        <v>55000</v>
      </c>
      <c r="U713" s="35">
        <v>76</v>
      </c>
      <c r="V713" s="37">
        <v>55000</v>
      </c>
      <c r="W713" s="34" t="s">
        <v>2124</v>
      </c>
      <c r="X713" s="35">
        <v>10323317</v>
      </c>
    </row>
    <row r="714" spans="1:24" ht="15.75" hidden="1" customHeight="1" x14ac:dyDescent="0.25">
      <c r="A714" s="34" t="s">
        <v>1220</v>
      </c>
      <c r="B714" s="34" t="s">
        <v>2000</v>
      </c>
      <c r="C714" s="34" t="s">
        <v>1222</v>
      </c>
      <c r="D714" s="35">
        <v>6436448</v>
      </c>
      <c r="E714" s="34" t="s">
        <v>1223</v>
      </c>
      <c r="F714" s="34" t="s">
        <v>100</v>
      </c>
      <c r="G714" s="34" t="s">
        <v>1224</v>
      </c>
      <c r="H714" s="36">
        <v>43889</v>
      </c>
      <c r="I714" s="36">
        <v>43919</v>
      </c>
      <c r="J714" s="36">
        <v>43893</v>
      </c>
      <c r="K714" s="36">
        <v>43899</v>
      </c>
      <c r="L714" s="34" t="s">
        <v>1220</v>
      </c>
      <c r="M714" s="34" t="s">
        <v>1225</v>
      </c>
      <c r="N714" s="34" t="s">
        <v>1877</v>
      </c>
      <c r="O714" s="34" t="s">
        <v>1878</v>
      </c>
      <c r="P714" s="34" t="s">
        <v>1979</v>
      </c>
      <c r="Q714" s="34" t="s">
        <v>132</v>
      </c>
      <c r="R714" s="38"/>
      <c r="S714" s="34" t="s">
        <v>2128</v>
      </c>
      <c r="T714" s="37">
        <v>55000</v>
      </c>
      <c r="U714" s="35">
        <v>76</v>
      </c>
      <c r="V714" s="37">
        <v>55000</v>
      </c>
      <c r="W714" s="34" t="s">
        <v>1980</v>
      </c>
      <c r="X714" s="35">
        <v>10330623</v>
      </c>
    </row>
    <row r="715" spans="1:24" ht="15.75" hidden="1" customHeight="1" x14ac:dyDescent="0.25">
      <c r="A715" s="34" t="s">
        <v>1220</v>
      </c>
      <c r="B715" s="34" t="s">
        <v>2000</v>
      </c>
      <c r="C715" s="34" t="s">
        <v>1222</v>
      </c>
      <c r="D715" s="35">
        <v>6436461</v>
      </c>
      <c r="E715" s="34" t="s">
        <v>1223</v>
      </c>
      <c r="F715" s="34" t="s">
        <v>100</v>
      </c>
      <c r="G715" s="34" t="s">
        <v>1224</v>
      </c>
      <c r="H715" s="36">
        <v>43889</v>
      </c>
      <c r="I715" s="36">
        <v>43919</v>
      </c>
      <c r="J715" s="36">
        <v>43895</v>
      </c>
      <c r="K715" s="36">
        <v>43899</v>
      </c>
      <c r="L715" s="34" t="s">
        <v>1220</v>
      </c>
      <c r="M715" s="34" t="s">
        <v>1225</v>
      </c>
      <c r="N715" s="34" t="s">
        <v>1877</v>
      </c>
      <c r="O715" s="34" t="s">
        <v>1878</v>
      </c>
      <c r="P715" s="34" t="s">
        <v>2062</v>
      </c>
      <c r="Q715" s="34" t="s">
        <v>102</v>
      </c>
      <c r="R715" s="38"/>
      <c r="S715" s="34" t="s">
        <v>2290</v>
      </c>
      <c r="T715" s="37">
        <v>132350</v>
      </c>
      <c r="U715" s="35">
        <v>76</v>
      </c>
      <c r="V715" s="37">
        <v>132350</v>
      </c>
      <c r="W715" s="34" t="s">
        <v>1577</v>
      </c>
      <c r="X715" s="35">
        <v>1016057</v>
      </c>
    </row>
    <row r="716" spans="1:24" ht="15.75" hidden="1" customHeight="1" x14ac:dyDescent="0.25">
      <c r="A716" s="34" t="s">
        <v>1220</v>
      </c>
      <c r="B716" s="34" t="s">
        <v>2000</v>
      </c>
      <c r="C716" s="34" t="s">
        <v>1222</v>
      </c>
      <c r="D716" s="35">
        <v>6436496</v>
      </c>
      <c r="E716" s="34" t="s">
        <v>1223</v>
      </c>
      <c r="F716" s="34" t="s">
        <v>100</v>
      </c>
      <c r="G716" s="34" t="s">
        <v>1224</v>
      </c>
      <c r="H716" s="36">
        <v>43889</v>
      </c>
      <c r="I716" s="36">
        <v>43919</v>
      </c>
      <c r="J716" s="36">
        <v>43917</v>
      </c>
      <c r="K716" s="36">
        <v>43928</v>
      </c>
      <c r="L716" s="34" t="s">
        <v>1220</v>
      </c>
      <c r="M716" s="34" t="s">
        <v>1225</v>
      </c>
      <c r="N716" s="34" t="s">
        <v>1877</v>
      </c>
      <c r="O716" s="34" t="s">
        <v>1878</v>
      </c>
      <c r="P716" s="34" t="s">
        <v>1952</v>
      </c>
      <c r="Q716" s="34" t="s">
        <v>1360</v>
      </c>
      <c r="R716" s="38"/>
      <c r="S716" s="34" t="s">
        <v>2290</v>
      </c>
      <c r="T716" s="37">
        <v>55000</v>
      </c>
      <c r="U716" s="35">
        <v>47</v>
      </c>
      <c r="V716" s="37">
        <v>55000</v>
      </c>
      <c r="W716" s="34" t="s">
        <v>1953</v>
      </c>
      <c r="X716" s="35">
        <v>10315311</v>
      </c>
    </row>
    <row r="717" spans="1:24" ht="15.75" hidden="1" customHeight="1" x14ac:dyDescent="0.25">
      <c r="A717" s="34" t="s">
        <v>1220</v>
      </c>
      <c r="B717" s="34" t="s">
        <v>2000</v>
      </c>
      <c r="C717" s="34" t="s">
        <v>1222</v>
      </c>
      <c r="D717" s="35">
        <v>6436688</v>
      </c>
      <c r="E717" s="34" t="s">
        <v>1223</v>
      </c>
      <c r="F717" s="34" t="s">
        <v>100</v>
      </c>
      <c r="G717" s="34" t="s">
        <v>1224</v>
      </c>
      <c r="H717" s="36">
        <v>43889</v>
      </c>
      <c r="I717" s="36">
        <v>43919</v>
      </c>
      <c r="J717" s="36">
        <v>43893</v>
      </c>
      <c r="K717" s="36">
        <v>43899</v>
      </c>
      <c r="L717" s="34" t="s">
        <v>1220</v>
      </c>
      <c r="M717" s="34" t="s">
        <v>1225</v>
      </c>
      <c r="N717" s="34" t="s">
        <v>1877</v>
      </c>
      <c r="O717" s="34" t="s">
        <v>1878</v>
      </c>
      <c r="P717" s="34" t="s">
        <v>1971</v>
      </c>
      <c r="Q717" s="34" t="s">
        <v>132</v>
      </c>
      <c r="R717" s="38"/>
      <c r="S717" s="34" t="s">
        <v>2291</v>
      </c>
      <c r="T717" s="37">
        <v>55000</v>
      </c>
      <c r="U717" s="35">
        <v>76</v>
      </c>
      <c r="V717" s="37">
        <v>55000</v>
      </c>
      <c r="W717" s="34" t="s">
        <v>1972</v>
      </c>
      <c r="X717" s="35">
        <v>10052779</v>
      </c>
    </row>
    <row r="718" spans="1:24" ht="15.75" hidden="1" customHeight="1" x14ac:dyDescent="0.25">
      <c r="A718" s="34" t="s">
        <v>1220</v>
      </c>
      <c r="B718" s="34" t="s">
        <v>2000</v>
      </c>
      <c r="C718" s="34" t="s">
        <v>1222</v>
      </c>
      <c r="D718" s="35">
        <v>6436912</v>
      </c>
      <c r="E718" s="34" t="s">
        <v>1223</v>
      </c>
      <c r="F718" s="34" t="s">
        <v>100</v>
      </c>
      <c r="G718" s="34" t="s">
        <v>1224</v>
      </c>
      <c r="H718" s="36">
        <v>43889</v>
      </c>
      <c r="I718" s="36">
        <v>43919</v>
      </c>
      <c r="J718" s="36">
        <v>43894</v>
      </c>
      <c r="K718" s="36">
        <v>43899</v>
      </c>
      <c r="L718" s="34" t="s">
        <v>1220</v>
      </c>
      <c r="M718" s="34" t="s">
        <v>1225</v>
      </c>
      <c r="N718" s="34" t="s">
        <v>1869</v>
      </c>
      <c r="O718" s="34" t="s">
        <v>1870</v>
      </c>
      <c r="P718" s="34" t="s">
        <v>1974</v>
      </c>
      <c r="Q718" s="34" t="s">
        <v>102</v>
      </c>
      <c r="R718" s="38"/>
      <c r="S718" s="34" t="s">
        <v>2292</v>
      </c>
      <c r="T718" s="37">
        <v>220363</v>
      </c>
      <c r="U718" s="35">
        <v>76</v>
      </c>
      <c r="V718" s="37">
        <v>220363</v>
      </c>
      <c r="W718" s="34" t="s">
        <v>1866</v>
      </c>
      <c r="X718" s="35">
        <v>10331727</v>
      </c>
    </row>
    <row r="719" spans="1:24" ht="15.75" hidden="1" customHeight="1" x14ac:dyDescent="0.25">
      <c r="A719" s="34" t="s">
        <v>1220</v>
      </c>
      <c r="B719" s="34" t="s">
        <v>2000</v>
      </c>
      <c r="C719" s="34" t="s">
        <v>1222</v>
      </c>
      <c r="D719" s="35">
        <v>6437393</v>
      </c>
      <c r="E719" s="34" t="s">
        <v>1223</v>
      </c>
      <c r="F719" s="34" t="s">
        <v>100</v>
      </c>
      <c r="G719" s="34" t="s">
        <v>1224</v>
      </c>
      <c r="H719" s="36">
        <v>43890</v>
      </c>
      <c r="I719" s="36">
        <v>43920</v>
      </c>
      <c r="J719" s="36"/>
      <c r="K719" s="36"/>
      <c r="L719" s="34" t="s">
        <v>1220</v>
      </c>
      <c r="M719" s="34" t="s">
        <v>1225</v>
      </c>
      <c r="N719" s="34" t="s">
        <v>1877</v>
      </c>
      <c r="O719" s="34" t="s">
        <v>1878</v>
      </c>
      <c r="P719" s="34" t="s">
        <v>1974</v>
      </c>
      <c r="Q719" s="34" t="s">
        <v>110</v>
      </c>
      <c r="R719" s="38"/>
      <c r="S719" s="34" t="s">
        <v>2293</v>
      </c>
      <c r="T719" s="37">
        <v>55000</v>
      </c>
      <c r="U719" s="35">
        <v>85</v>
      </c>
      <c r="V719" s="37">
        <v>55000</v>
      </c>
      <c r="W719" s="34" t="s">
        <v>1866</v>
      </c>
      <c r="X719" s="35">
        <v>10331727</v>
      </c>
    </row>
    <row r="720" spans="1:24" ht="15.75" hidden="1" customHeight="1" x14ac:dyDescent="0.25">
      <c r="A720" s="34" t="s">
        <v>1220</v>
      </c>
      <c r="B720" s="34" t="s">
        <v>2000</v>
      </c>
      <c r="C720" s="34" t="s">
        <v>1222</v>
      </c>
      <c r="D720" s="35">
        <v>6438273</v>
      </c>
      <c r="E720" s="34" t="s">
        <v>1223</v>
      </c>
      <c r="F720" s="34" t="s">
        <v>100</v>
      </c>
      <c r="G720" s="34" t="s">
        <v>1224</v>
      </c>
      <c r="H720" s="36">
        <v>43892</v>
      </c>
      <c r="I720" s="36">
        <v>43922</v>
      </c>
      <c r="J720" s="36">
        <v>43895</v>
      </c>
      <c r="K720" s="36">
        <v>43899</v>
      </c>
      <c r="L720" s="34" t="s">
        <v>1220</v>
      </c>
      <c r="M720" s="34" t="s">
        <v>1225</v>
      </c>
      <c r="N720" s="34" t="s">
        <v>1877</v>
      </c>
      <c r="O720" s="34" t="s">
        <v>1878</v>
      </c>
      <c r="P720" s="34" t="s">
        <v>148</v>
      </c>
      <c r="Q720" s="34" t="s">
        <v>102</v>
      </c>
      <c r="R720" s="38"/>
      <c r="S720" s="34" t="s">
        <v>2294</v>
      </c>
      <c r="T720" s="37">
        <v>55000</v>
      </c>
      <c r="U720" s="35">
        <v>76</v>
      </c>
      <c r="V720" s="37">
        <v>55000</v>
      </c>
      <c r="W720" s="34" t="s">
        <v>1920</v>
      </c>
      <c r="X720" s="35">
        <v>10031754</v>
      </c>
    </row>
    <row r="721" spans="1:24" ht="15.75" hidden="1" customHeight="1" x14ac:dyDescent="0.25">
      <c r="A721" s="34" t="s">
        <v>1220</v>
      </c>
      <c r="B721" s="34" t="s">
        <v>2000</v>
      </c>
      <c r="C721" s="34" t="s">
        <v>1222</v>
      </c>
      <c r="D721" s="35">
        <v>6438543</v>
      </c>
      <c r="E721" s="34" t="s">
        <v>1243</v>
      </c>
      <c r="F721" s="34" t="s">
        <v>477</v>
      </c>
      <c r="G721" s="34" t="s">
        <v>1224</v>
      </c>
      <c r="H721" s="36">
        <v>43892</v>
      </c>
      <c r="I721" s="36">
        <v>43922</v>
      </c>
      <c r="J721" s="36">
        <v>43894</v>
      </c>
      <c r="K721" s="36">
        <v>43899</v>
      </c>
      <c r="L721" s="34" t="s">
        <v>1244</v>
      </c>
      <c r="M721" s="34" t="s">
        <v>1245</v>
      </c>
      <c r="N721" s="34" t="s">
        <v>1869</v>
      </c>
      <c r="O721" s="34" t="s">
        <v>1870</v>
      </c>
      <c r="P721" s="34" t="s">
        <v>1786</v>
      </c>
      <c r="Q721" s="34" t="s">
        <v>102</v>
      </c>
      <c r="R721" s="38"/>
      <c r="S721" s="34" t="s">
        <v>1787</v>
      </c>
      <c r="T721" s="37">
        <v>2203360</v>
      </c>
      <c r="U721" s="35">
        <v>76</v>
      </c>
      <c r="V721" s="37">
        <v>2203360</v>
      </c>
      <c r="W721" s="34" t="s">
        <v>1787</v>
      </c>
      <c r="X721" s="35">
        <v>10168544</v>
      </c>
    </row>
    <row r="722" spans="1:24" ht="15.75" hidden="1" customHeight="1" x14ac:dyDescent="0.25">
      <c r="A722" s="34" t="s">
        <v>1220</v>
      </c>
      <c r="B722" s="34" t="s">
        <v>2000</v>
      </c>
      <c r="C722" s="34" t="s">
        <v>1222</v>
      </c>
      <c r="D722" s="35">
        <v>6438548</v>
      </c>
      <c r="E722" s="34" t="s">
        <v>1223</v>
      </c>
      <c r="F722" s="34" t="s">
        <v>100</v>
      </c>
      <c r="G722" s="34" t="s">
        <v>1224</v>
      </c>
      <c r="H722" s="36">
        <v>43892</v>
      </c>
      <c r="I722" s="36">
        <v>43922</v>
      </c>
      <c r="J722" s="36">
        <v>43894</v>
      </c>
      <c r="K722" s="36">
        <v>43899</v>
      </c>
      <c r="L722" s="34" t="s">
        <v>1220</v>
      </c>
      <c r="M722" s="34" t="s">
        <v>1225</v>
      </c>
      <c r="N722" s="34" t="s">
        <v>1877</v>
      </c>
      <c r="O722" s="34" t="s">
        <v>1878</v>
      </c>
      <c r="P722" s="34" t="s">
        <v>157</v>
      </c>
      <c r="Q722" s="34" t="s">
        <v>1360</v>
      </c>
      <c r="R722" s="38"/>
      <c r="S722" s="34" t="s">
        <v>1787</v>
      </c>
      <c r="T722" s="37">
        <v>55000</v>
      </c>
      <c r="U722" s="35">
        <v>76</v>
      </c>
      <c r="V722" s="37">
        <v>55000</v>
      </c>
      <c r="W722" s="34" t="s">
        <v>2278</v>
      </c>
      <c r="X722" s="35">
        <v>1764215</v>
      </c>
    </row>
    <row r="723" spans="1:24" ht="15.75" hidden="1" customHeight="1" x14ac:dyDescent="0.25">
      <c r="A723" s="34" t="s">
        <v>1220</v>
      </c>
      <c r="B723" s="34" t="s">
        <v>2000</v>
      </c>
      <c r="C723" s="34" t="s">
        <v>1222</v>
      </c>
      <c r="D723" s="35">
        <v>6438705</v>
      </c>
      <c r="E723" s="34" t="s">
        <v>1223</v>
      </c>
      <c r="F723" s="34" t="s">
        <v>100</v>
      </c>
      <c r="G723" s="34" t="s">
        <v>1224</v>
      </c>
      <c r="H723" s="36">
        <v>43892</v>
      </c>
      <c r="I723" s="36">
        <v>43922</v>
      </c>
      <c r="J723" s="36">
        <v>43895</v>
      </c>
      <c r="K723" s="36">
        <v>43899</v>
      </c>
      <c r="L723" s="34" t="s">
        <v>1220</v>
      </c>
      <c r="M723" s="34" t="s">
        <v>1225</v>
      </c>
      <c r="N723" s="34" t="s">
        <v>1877</v>
      </c>
      <c r="O723" s="34" t="s">
        <v>1878</v>
      </c>
      <c r="P723" s="34" t="s">
        <v>1986</v>
      </c>
      <c r="Q723" s="34" t="s">
        <v>1360</v>
      </c>
      <c r="R723" s="38"/>
      <c r="S723" s="34" t="s">
        <v>1787</v>
      </c>
      <c r="T723" s="37">
        <v>55000</v>
      </c>
      <c r="U723" s="35">
        <v>76</v>
      </c>
      <c r="V723" s="37">
        <v>55000</v>
      </c>
      <c r="W723" s="34" t="s">
        <v>1987</v>
      </c>
      <c r="X723" s="35">
        <v>10332205</v>
      </c>
    </row>
    <row r="724" spans="1:24" ht="15.75" hidden="1" customHeight="1" x14ac:dyDescent="0.25">
      <c r="A724" s="34" t="s">
        <v>1220</v>
      </c>
      <c r="B724" s="34" t="s">
        <v>2000</v>
      </c>
      <c r="C724" s="34" t="s">
        <v>1222</v>
      </c>
      <c r="D724" s="35">
        <v>6438768</v>
      </c>
      <c r="E724" s="34" t="s">
        <v>1223</v>
      </c>
      <c r="F724" s="34" t="s">
        <v>100</v>
      </c>
      <c r="G724" s="34" t="s">
        <v>1224</v>
      </c>
      <c r="H724" s="36">
        <v>43892</v>
      </c>
      <c r="I724" s="36">
        <v>43922</v>
      </c>
      <c r="J724" s="36">
        <v>43906</v>
      </c>
      <c r="K724" s="36">
        <v>43928</v>
      </c>
      <c r="L724" s="34" t="s">
        <v>1220</v>
      </c>
      <c r="M724" s="34" t="s">
        <v>1225</v>
      </c>
      <c r="N724" s="34" t="s">
        <v>1869</v>
      </c>
      <c r="O724" s="34" t="s">
        <v>1870</v>
      </c>
      <c r="P724" s="34" t="s">
        <v>2295</v>
      </c>
      <c r="Q724" s="34" t="s">
        <v>102</v>
      </c>
      <c r="R724" s="38"/>
      <c r="S724" s="34" t="s">
        <v>1787</v>
      </c>
      <c r="T724" s="37">
        <v>12198</v>
      </c>
      <c r="U724" s="35">
        <v>47</v>
      </c>
      <c r="V724" s="37">
        <v>12198</v>
      </c>
      <c r="W724" s="34" t="s">
        <v>2296</v>
      </c>
      <c r="X724" s="35">
        <v>10332216</v>
      </c>
    </row>
    <row r="725" spans="1:24" ht="15.75" hidden="1" customHeight="1" x14ac:dyDescent="0.25">
      <c r="A725" s="34" t="s">
        <v>1220</v>
      </c>
      <c r="B725" s="34" t="s">
        <v>2000</v>
      </c>
      <c r="C725" s="34" t="s">
        <v>1222</v>
      </c>
      <c r="D725" s="35">
        <v>6439897</v>
      </c>
      <c r="E725" s="34" t="s">
        <v>1223</v>
      </c>
      <c r="F725" s="34" t="s">
        <v>100</v>
      </c>
      <c r="G725" s="34" t="s">
        <v>1224</v>
      </c>
      <c r="H725" s="36">
        <v>43893</v>
      </c>
      <c r="I725" s="36">
        <v>43923</v>
      </c>
      <c r="J725" s="36">
        <v>43899</v>
      </c>
      <c r="K725" s="36">
        <v>43928</v>
      </c>
      <c r="L725" s="34" t="s">
        <v>1220</v>
      </c>
      <c r="M725" s="34" t="s">
        <v>1225</v>
      </c>
      <c r="N725" s="34" t="s">
        <v>1869</v>
      </c>
      <c r="O725" s="34" t="s">
        <v>1870</v>
      </c>
      <c r="P725" s="34" t="s">
        <v>2297</v>
      </c>
      <c r="Q725" s="34" t="s">
        <v>102</v>
      </c>
      <c r="R725" s="38"/>
      <c r="S725" s="34" t="s">
        <v>2298</v>
      </c>
      <c r="T725" s="37">
        <v>12198</v>
      </c>
      <c r="U725" s="35">
        <v>47</v>
      </c>
      <c r="V725" s="37">
        <v>12198</v>
      </c>
      <c r="W725" s="34" t="s">
        <v>2299</v>
      </c>
      <c r="X725" s="35">
        <v>10332206</v>
      </c>
    </row>
    <row r="726" spans="1:24" ht="15.75" hidden="1" customHeight="1" x14ac:dyDescent="0.25">
      <c r="A726" s="34" t="s">
        <v>1220</v>
      </c>
      <c r="B726" s="34" t="s">
        <v>2000</v>
      </c>
      <c r="C726" s="34" t="s">
        <v>1222</v>
      </c>
      <c r="D726" s="35">
        <v>6440426</v>
      </c>
      <c r="E726" s="34" t="s">
        <v>1223</v>
      </c>
      <c r="F726" s="34" t="s">
        <v>100</v>
      </c>
      <c r="G726" s="34" t="s">
        <v>1224</v>
      </c>
      <c r="H726" s="36">
        <v>43893</v>
      </c>
      <c r="I726" s="36">
        <v>43923</v>
      </c>
      <c r="J726" s="36">
        <v>43899</v>
      </c>
      <c r="K726" s="36">
        <v>43928</v>
      </c>
      <c r="L726" s="34" t="s">
        <v>1220</v>
      </c>
      <c r="M726" s="34" t="s">
        <v>1225</v>
      </c>
      <c r="N726" s="34" t="s">
        <v>1877</v>
      </c>
      <c r="O726" s="34" t="s">
        <v>1878</v>
      </c>
      <c r="P726" s="34" t="s">
        <v>1351</v>
      </c>
      <c r="Q726" s="34" t="s">
        <v>1360</v>
      </c>
      <c r="R726" s="38"/>
      <c r="S726" s="34" t="s">
        <v>2300</v>
      </c>
      <c r="T726" s="37">
        <v>55000</v>
      </c>
      <c r="U726" s="35">
        <v>47</v>
      </c>
      <c r="V726" s="37">
        <v>55000</v>
      </c>
      <c r="W726" s="34" t="s">
        <v>1352</v>
      </c>
      <c r="X726" s="35">
        <v>10058794</v>
      </c>
    </row>
    <row r="727" spans="1:24" ht="15.75" hidden="1" customHeight="1" x14ac:dyDescent="0.25">
      <c r="A727" s="34" t="s">
        <v>1220</v>
      </c>
      <c r="B727" s="34" t="s">
        <v>2000</v>
      </c>
      <c r="C727" s="34" t="s">
        <v>1222</v>
      </c>
      <c r="D727" s="35">
        <v>6441671</v>
      </c>
      <c r="E727" s="34" t="s">
        <v>1223</v>
      </c>
      <c r="F727" s="34" t="s">
        <v>100</v>
      </c>
      <c r="G727" s="34" t="s">
        <v>1224</v>
      </c>
      <c r="H727" s="36">
        <v>43894</v>
      </c>
      <c r="I727" s="36">
        <v>43924</v>
      </c>
      <c r="J727" s="36">
        <v>43899</v>
      </c>
      <c r="K727" s="36">
        <v>43928</v>
      </c>
      <c r="L727" s="34" t="s">
        <v>1220</v>
      </c>
      <c r="M727" s="34" t="s">
        <v>1225</v>
      </c>
      <c r="N727" s="34" t="s">
        <v>1877</v>
      </c>
      <c r="O727" s="34" t="s">
        <v>1878</v>
      </c>
      <c r="P727" s="34" t="s">
        <v>1351</v>
      </c>
      <c r="Q727" s="34" t="s">
        <v>1360</v>
      </c>
      <c r="R727" s="38"/>
      <c r="S727" s="34" t="s">
        <v>2301</v>
      </c>
      <c r="T727" s="37">
        <v>55000</v>
      </c>
      <c r="U727" s="35">
        <v>47</v>
      </c>
      <c r="V727" s="37">
        <v>55000</v>
      </c>
      <c r="W727" s="34" t="s">
        <v>1352</v>
      </c>
      <c r="X727" s="35">
        <v>10058794</v>
      </c>
    </row>
    <row r="728" spans="1:24" ht="15.75" hidden="1" customHeight="1" x14ac:dyDescent="0.25">
      <c r="A728" s="34" t="s">
        <v>1220</v>
      </c>
      <c r="B728" s="34" t="s">
        <v>2000</v>
      </c>
      <c r="C728" s="34" t="s">
        <v>1222</v>
      </c>
      <c r="D728" s="35">
        <v>6441823</v>
      </c>
      <c r="E728" s="34" t="s">
        <v>1223</v>
      </c>
      <c r="F728" s="34" t="s">
        <v>100</v>
      </c>
      <c r="G728" s="34" t="s">
        <v>1224</v>
      </c>
      <c r="H728" s="36">
        <v>43894</v>
      </c>
      <c r="I728" s="36">
        <v>43924</v>
      </c>
      <c r="J728" s="36">
        <v>43899</v>
      </c>
      <c r="K728" s="36">
        <v>43928</v>
      </c>
      <c r="L728" s="34" t="s">
        <v>1220</v>
      </c>
      <c r="M728" s="34" t="s">
        <v>1225</v>
      </c>
      <c r="N728" s="34" t="s">
        <v>1877</v>
      </c>
      <c r="O728" s="34" t="s">
        <v>1878</v>
      </c>
      <c r="P728" s="34" t="s">
        <v>2302</v>
      </c>
      <c r="Q728" s="34" t="s">
        <v>1360</v>
      </c>
      <c r="R728" s="38"/>
      <c r="S728" s="34" t="s">
        <v>2301</v>
      </c>
      <c r="T728" s="37">
        <v>55000</v>
      </c>
      <c r="U728" s="35">
        <v>47</v>
      </c>
      <c r="V728" s="37">
        <v>55000</v>
      </c>
      <c r="W728" s="34" t="s">
        <v>2243</v>
      </c>
      <c r="X728" s="35">
        <v>10203168</v>
      </c>
    </row>
    <row r="729" spans="1:24" ht="15.75" hidden="1" customHeight="1" x14ac:dyDescent="0.25">
      <c r="A729" s="34" t="s">
        <v>1220</v>
      </c>
      <c r="B729" s="34" t="s">
        <v>2000</v>
      </c>
      <c r="C729" s="34" t="s">
        <v>1222</v>
      </c>
      <c r="D729" s="35">
        <v>6442252</v>
      </c>
      <c r="E729" s="34" t="s">
        <v>1223</v>
      </c>
      <c r="F729" s="34" t="s">
        <v>100</v>
      </c>
      <c r="G729" s="34" t="s">
        <v>1224</v>
      </c>
      <c r="H729" s="36">
        <v>43895</v>
      </c>
      <c r="I729" s="36">
        <v>43925</v>
      </c>
      <c r="J729" s="36">
        <v>43899</v>
      </c>
      <c r="K729" s="36">
        <v>43928</v>
      </c>
      <c r="L729" s="34" t="s">
        <v>1220</v>
      </c>
      <c r="M729" s="34" t="s">
        <v>1225</v>
      </c>
      <c r="N729" s="34" t="s">
        <v>1869</v>
      </c>
      <c r="O729" s="34" t="s">
        <v>1870</v>
      </c>
      <c r="P729" s="34" t="s">
        <v>1940</v>
      </c>
      <c r="Q729" s="34" t="s">
        <v>1360</v>
      </c>
      <c r="R729" s="38"/>
      <c r="S729" s="34" t="s">
        <v>2303</v>
      </c>
      <c r="T729" s="37">
        <v>32513</v>
      </c>
      <c r="U729" s="35">
        <v>47</v>
      </c>
      <c r="V729" s="37">
        <v>32513</v>
      </c>
      <c r="W729" s="34" t="s">
        <v>1941</v>
      </c>
      <c r="X729" s="35">
        <v>10118589</v>
      </c>
    </row>
    <row r="730" spans="1:24" ht="15.75" hidden="1" customHeight="1" x14ac:dyDescent="0.25">
      <c r="A730" s="34" t="s">
        <v>1220</v>
      </c>
      <c r="B730" s="34" t="s">
        <v>2000</v>
      </c>
      <c r="C730" s="34" t="s">
        <v>1222</v>
      </c>
      <c r="D730" s="35">
        <v>6442510</v>
      </c>
      <c r="E730" s="34" t="s">
        <v>1223</v>
      </c>
      <c r="F730" s="34" t="s">
        <v>100</v>
      </c>
      <c r="G730" s="34" t="s">
        <v>1224</v>
      </c>
      <c r="H730" s="36">
        <v>43895</v>
      </c>
      <c r="I730" s="36">
        <v>43925</v>
      </c>
      <c r="J730" s="36">
        <v>43899</v>
      </c>
      <c r="K730" s="36">
        <v>43928</v>
      </c>
      <c r="L730" s="34" t="s">
        <v>1220</v>
      </c>
      <c r="M730" s="34" t="s">
        <v>1225</v>
      </c>
      <c r="N730" s="34" t="s">
        <v>1877</v>
      </c>
      <c r="O730" s="34" t="s">
        <v>1878</v>
      </c>
      <c r="P730" s="34" t="s">
        <v>160</v>
      </c>
      <c r="Q730" s="34" t="s">
        <v>1360</v>
      </c>
      <c r="R730" s="38"/>
      <c r="S730" s="34" t="s">
        <v>2303</v>
      </c>
      <c r="T730" s="37">
        <v>55000</v>
      </c>
      <c r="U730" s="35">
        <v>47</v>
      </c>
      <c r="V730" s="37">
        <v>55000</v>
      </c>
      <c r="W730" s="34" t="s">
        <v>1921</v>
      </c>
      <c r="X730" s="35">
        <v>1769509</v>
      </c>
    </row>
    <row r="731" spans="1:24" ht="15.75" hidden="1" customHeight="1" x14ac:dyDescent="0.25">
      <c r="A731" s="34" t="s">
        <v>1220</v>
      </c>
      <c r="B731" s="34" t="s">
        <v>2000</v>
      </c>
      <c r="C731" s="34" t="s">
        <v>1222</v>
      </c>
      <c r="D731" s="35">
        <v>6443185</v>
      </c>
      <c r="E731" s="34" t="s">
        <v>1223</v>
      </c>
      <c r="F731" s="34" t="s">
        <v>100</v>
      </c>
      <c r="G731" s="34" t="s">
        <v>1224</v>
      </c>
      <c r="H731" s="36">
        <v>43895</v>
      </c>
      <c r="I731" s="36">
        <v>43925</v>
      </c>
      <c r="J731" s="36">
        <v>43906</v>
      </c>
      <c r="K731" s="36">
        <v>43928</v>
      </c>
      <c r="L731" s="34" t="s">
        <v>1220</v>
      </c>
      <c r="M731" s="34" t="s">
        <v>1225</v>
      </c>
      <c r="N731" s="34" t="s">
        <v>1877</v>
      </c>
      <c r="O731" s="34" t="s">
        <v>1878</v>
      </c>
      <c r="P731" s="34" t="s">
        <v>2152</v>
      </c>
      <c r="Q731" s="34" t="s">
        <v>1360</v>
      </c>
      <c r="R731" s="38"/>
      <c r="S731" s="34" t="s">
        <v>2304</v>
      </c>
      <c r="T731" s="37">
        <v>55000</v>
      </c>
      <c r="U731" s="35">
        <v>47</v>
      </c>
      <c r="V731" s="37">
        <v>55000</v>
      </c>
      <c r="W731" s="34" t="s">
        <v>2154</v>
      </c>
      <c r="X731" s="35">
        <v>10325619</v>
      </c>
    </row>
    <row r="732" spans="1:24" ht="15.75" hidden="1" customHeight="1" x14ac:dyDescent="0.25">
      <c r="A732" s="34" t="s">
        <v>1220</v>
      </c>
      <c r="B732" s="34" t="s">
        <v>2000</v>
      </c>
      <c r="C732" s="34" t="s">
        <v>1222</v>
      </c>
      <c r="D732" s="35">
        <v>6443765</v>
      </c>
      <c r="E732" s="34" t="s">
        <v>1223</v>
      </c>
      <c r="F732" s="34" t="s">
        <v>100</v>
      </c>
      <c r="G732" s="34" t="s">
        <v>1224</v>
      </c>
      <c r="H732" s="36">
        <v>43896</v>
      </c>
      <c r="I732" s="36">
        <v>43926</v>
      </c>
      <c r="J732" s="36">
        <v>43906</v>
      </c>
      <c r="K732" s="36">
        <v>43928</v>
      </c>
      <c r="L732" s="34" t="s">
        <v>1220</v>
      </c>
      <c r="M732" s="34" t="s">
        <v>1225</v>
      </c>
      <c r="N732" s="34" t="s">
        <v>1877</v>
      </c>
      <c r="O732" s="34" t="s">
        <v>1878</v>
      </c>
      <c r="P732" s="34" t="s">
        <v>2305</v>
      </c>
      <c r="Q732" s="34" t="s">
        <v>1360</v>
      </c>
      <c r="R732" s="38"/>
      <c r="S732" s="34" t="s">
        <v>2306</v>
      </c>
      <c r="T732" s="37">
        <v>55000</v>
      </c>
      <c r="U732" s="35">
        <v>47</v>
      </c>
      <c r="V732" s="37">
        <v>55000</v>
      </c>
      <c r="W732" s="34" t="s">
        <v>2307</v>
      </c>
      <c r="X732" s="35">
        <v>10332983</v>
      </c>
    </row>
    <row r="733" spans="1:24" ht="15.75" hidden="1" customHeight="1" x14ac:dyDescent="0.25">
      <c r="A733" s="34" t="s">
        <v>1220</v>
      </c>
      <c r="B733" s="34" t="s">
        <v>2000</v>
      </c>
      <c r="C733" s="34" t="s">
        <v>1222</v>
      </c>
      <c r="D733" s="35">
        <v>6443790</v>
      </c>
      <c r="E733" s="34" t="s">
        <v>1223</v>
      </c>
      <c r="F733" s="34" t="s">
        <v>100</v>
      </c>
      <c r="G733" s="34" t="s">
        <v>1224</v>
      </c>
      <c r="H733" s="36">
        <v>43896</v>
      </c>
      <c r="I733" s="36">
        <v>43926</v>
      </c>
      <c r="J733" s="36">
        <v>43906</v>
      </c>
      <c r="K733" s="36">
        <v>43928</v>
      </c>
      <c r="L733" s="34" t="s">
        <v>1220</v>
      </c>
      <c r="M733" s="34" t="s">
        <v>1225</v>
      </c>
      <c r="N733" s="34" t="s">
        <v>1877</v>
      </c>
      <c r="O733" s="34" t="s">
        <v>1878</v>
      </c>
      <c r="P733" s="34" t="s">
        <v>1351</v>
      </c>
      <c r="Q733" s="34" t="s">
        <v>1360</v>
      </c>
      <c r="R733" s="38"/>
      <c r="S733" s="34" t="s">
        <v>2308</v>
      </c>
      <c r="T733" s="37">
        <v>55000</v>
      </c>
      <c r="U733" s="35">
        <v>47</v>
      </c>
      <c r="V733" s="37">
        <v>55000</v>
      </c>
      <c r="W733" s="34" t="s">
        <v>1352</v>
      </c>
      <c r="X733" s="35">
        <v>10058794</v>
      </c>
    </row>
    <row r="734" spans="1:24" ht="15.75" hidden="1" customHeight="1" x14ac:dyDescent="0.25">
      <c r="A734" s="34" t="s">
        <v>1220</v>
      </c>
      <c r="B734" s="34" t="s">
        <v>2000</v>
      </c>
      <c r="C734" s="34" t="s">
        <v>1222</v>
      </c>
      <c r="D734" s="35">
        <v>6444039</v>
      </c>
      <c r="E734" s="34" t="s">
        <v>1223</v>
      </c>
      <c r="F734" s="34" t="s">
        <v>100</v>
      </c>
      <c r="G734" s="34" t="s">
        <v>1224</v>
      </c>
      <c r="H734" s="36">
        <v>43896</v>
      </c>
      <c r="I734" s="36">
        <v>43926</v>
      </c>
      <c r="J734" s="36">
        <v>43906</v>
      </c>
      <c r="K734" s="36">
        <v>43928</v>
      </c>
      <c r="L734" s="34" t="s">
        <v>1220</v>
      </c>
      <c r="M734" s="34" t="s">
        <v>1225</v>
      </c>
      <c r="N734" s="34" t="s">
        <v>1877</v>
      </c>
      <c r="O734" s="34" t="s">
        <v>1878</v>
      </c>
      <c r="P734" s="34" t="s">
        <v>2309</v>
      </c>
      <c r="Q734" s="34" t="s">
        <v>1360</v>
      </c>
      <c r="R734" s="38"/>
      <c r="S734" s="34" t="s">
        <v>2308</v>
      </c>
      <c r="T734" s="37">
        <v>55000</v>
      </c>
      <c r="U734" s="35">
        <v>47</v>
      </c>
      <c r="V734" s="37">
        <v>55000</v>
      </c>
      <c r="W734" s="34" t="s">
        <v>2310</v>
      </c>
      <c r="X734" s="35">
        <v>10333016</v>
      </c>
    </row>
    <row r="735" spans="1:24" ht="15.75" hidden="1" customHeight="1" x14ac:dyDescent="0.25">
      <c r="A735" s="34" t="s">
        <v>1220</v>
      </c>
      <c r="B735" s="34" t="s">
        <v>2000</v>
      </c>
      <c r="C735" s="34" t="s">
        <v>1222</v>
      </c>
      <c r="D735" s="35">
        <v>6444233</v>
      </c>
      <c r="E735" s="34" t="s">
        <v>1223</v>
      </c>
      <c r="F735" s="34" t="s">
        <v>100</v>
      </c>
      <c r="G735" s="34" t="s">
        <v>1224</v>
      </c>
      <c r="H735" s="36">
        <v>43896</v>
      </c>
      <c r="I735" s="36">
        <v>43926</v>
      </c>
      <c r="J735" s="36">
        <v>43906</v>
      </c>
      <c r="K735" s="36">
        <v>43928</v>
      </c>
      <c r="L735" s="34" t="s">
        <v>1220</v>
      </c>
      <c r="M735" s="34" t="s">
        <v>1225</v>
      </c>
      <c r="N735" s="34" t="s">
        <v>1877</v>
      </c>
      <c r="O735" s="34" t="s">
        <v>1878</v>
      </c>
      <c r="P735" s="34" t="s">
        <v>2311</v>
      </c>
      <c r="Q735" s="34" t="s">
        <v>1360</v>
      </c>
      <c r="R735" s="38"/>
      <c r="S735" s="34" t="s">
        <v>2308</v>
      </c>
      <c r="T735" s="37">
        <v>55000</v>
      </c>
      <c r="U735" s="35">
        <v>47</v>
      </c>
      <c r="V735" s="37">
        <v>55000</v>
      </c>
      <c r="W735" s="34" t="s">
        <v>2312</v>
      </c>
      <c r="X735" s="35">
        <v>10041990</v>
      </c>
    </row>
    <row r="736" spans="1:24" ht="15.75" hidden="1" customHeight="1" x14ac:dyDescent="0.25">
      <c r="A736" s="34" t="s">
        <v>1220</v>
      </c>
      <c r="B736" s="34" t="s">
        <v>2000</v>
      </c>
      <c r="C736" s="34" t="s">
        <v>1222</v>
      </c>
      <c r="D736" s="35">
        <v>6444555</v>
      </c>
      <c r="E736" s="34" t="s">
        <v>1223</v>
      </c>
      <c r="F736" s="34" t="s">
        <v>100</v>
      </c>
      <c r="G736" s="34" t="s">
        <v>1224</v>
      </c>
      <c r="H736" s="36">
        <v>43896</v>
      </c>
      <c r="I736" s="36">
        <v>43926</v>
      </c>
      <c r="J736" s="36">
        <v>43906</v>
      </c>
      <c r="K736" s="36">
        <v>43928</v>
      </c>
      <c r="L736" s="34" t="s">
        <v>1220</v>
      </c>
      <c r="M736" s="34" t="s">
        <v>1225</v>
      </c>
      <c r="N736" s="34" t="s">
        <v>1877</v>
      </c>
      <c r="O736" s="34" t="s">
        <v>1878</v>
      </c>
      <c r="P736" s="34" t="s">
        <v>1907</v>
      </c>
      <c r="Q736" s="34" t="s">
        <v>1360</v>
      </c>
      <c r="R736" s="38"/>
      <c r="S736" s="34" t="s">
        <v>2215</v>
      </c>
      <c r="T736" s="37">
        <v>55000</v>
      </c>
      <c r="U736" s="35">
        <v>47</v>
      </c>
      <c r="V736" s="37">
        <v>55000</v>
      </c>
      <c r="W736" s="34" t="s">
        <v>1908</v>
      </c>
      <c r="X736" s="35">
        <v>10122450</v>
      </c>
    </row>
    <row r="737" spans="1:24" ht="15.75" hidden="1" customHeight="1" x14ac:dyDescent="0.25">
      <c r="A737" s="34" t="s">
        <v>1220</v>
      </c>
      <c r="B737" s="34" t="s">
        <v>2000</v>
      </c>
      <c r="C737" s="34" t="s">
        <v>1222</v>
      </c>
      <c r="D737" s="35">
        <v>6444627</v>
      </c>
      <c r="E737" s="34" t="s">
        <v>1223</v>
      </c>
      <c r="F737" s="34" t="s">
        <v>100</v>
      </c>
      <c r="G737" s="34" t="s">
        <v>1224</v>
      </c>
      <c r="H737" s="36">
        <v>43896</v>
      </c>
      <c r="I737" s="36">
        <v>43926</v>
      </c>
      <c r="J737" s="36">
        <v>43906</v>
      </c>
      <c r="K737" s="36">
        <v>43928</v>
      </c>
      <c r="L737" s="34" t="s">
        <v>1220</v>
      </c>
      <c r="M737" s="34" t="s">
        <v>1225</v>
      </c>
      <c r="N737" s="34" t="s">
        <v>1877</v>
      </c>
      <c r="O737" s="34" t="s">
        <v>1878</v>
      </c>
      <c r="P737" s="34" t="s">
        <v>2313</v>
      </c>
      <c r="Q737" s="34" t="s">
        <v>1360</v>
      </c>
      <c r="R737" s="38"/>
      <c r="S737" s="34" t="s">
        <v>2233</v>
      </c>
      <c r="T737" s="37">
        <v>55000</v>
      </c>
      <c r="U737" s="35">
        <v>47</v>
      </c>
      <c r="V737" s="37">
        <v>55000</v>
      </c>
      <c r="W737" s="34" t="s">
        <v>2314</v>
      </c>
      <c r="X737" s="35">
        <v>10163880</v>
      </c>
    </row>
    <row r="738" spans="1:24" ht="15.75" hidden="1" customHeight="1" x14ac:dyDescent="0.25">
      <c r="A738" s="34" t="s">
        <v>1220</v>
      </c>
      <c r="B738" s="34" t="s">
        <v>2000</v>
      </c>
      <c r="C738" s="34" t="s">
        <v>1222</v>
      </c>
      <c r="D738" s="35">
        <v>6444649</v>
      </c>
      <c r="E738" s="34" t="s">
        <v>1223</v>
      </c>
      <c r="F738" s="34" t="s">
        <v>100</v>
      </c>
      <c r="G738" s="34" t="s">
        <v>1224</v>
      </c>
      <c r="H738" s="36">
        <v>43896</v>
      </c>
      <c r="I738" s="36">
        <v>43926</v>
      </c>
      <c r="J738" s="36">
        <v>43906</v>
      </c>
      <c r="K738" s="36">
        <v>43928</v>
      </c>
      <c r="L738" s="34" t="s">
        <v>1220</v>
      </c>
      <c r="M738" s="34" t="s">
        <v>1225</v>
      </c>
      <c r="N738" s="34" t="s">
        <v>1869</v>
      </c>
      <c r="O738" s="34" t="s">
        <v>1870</v>
      </c>
      <c r="P738" s="34" t="s">
        <v>1387</v>
      </c>
      <c r="Q738" s="34" t="s">
        <v>102</v>
      </c>
      <c r="R738" s="38"/>
      <c r="S738" s="34" t="s">
        <v>2233</v>
      </c>
      <c r="T738" s="37">
        <v>210868</v>
      </c>
      <c r="U738" s="35">
        <v>47</v>
      </c>
      <c r="V738" s="37">
        <v>210868</v>
      </c>
      <c r="W738" s="34" t="s">
        <v>1389</v>
      </c>
      <c r="X738" s="35">
        <v>10332975</v>
      </c>
    </row>
    <row r="739" spans="1:24" ht="15.75" hidden="1" customHeight="1" x14ac:dyDescent="0.25">
      <c r="A739" s="34" t="s">
        <v>1220</v>
      </c>
      <c r="B739" s="34" t="s">
        <v>2000</v>
      </c>
      <c r="C739" s="34" t="s">
        <v>1222</v>
      </c>
      <c r="D739" s="35">
        <v>6445636</v>
      </c>
      <c r="E739" s="34" t="s">
        <v>1223</v>
      </c>
      <c r="F739" s="34" t="s">
        <v>100</v>
      </c>
      <c r="G739" s="34" t="s">
        <v>1224</v>
      </c>
      <c r="H739" s="36">
        <v>43899</v>
      </c>
      <c r="I739" s="36">
        <v>43929</v>
      </c>
      <c r="J739" s="36">
        <v>43906</v>
      </c>
      <c r="K739" s="36">
        <v>43928</v>
      </c>
      <c r="L739" s="34" t="s">
        <v>1220</v>
      </c>
      <c r="M739" s="34" t="s">
        <v>1225</v>
      </c>
      <c r="N739" s="34" t="s">
        <v>1869</v>
      </c>
      <c r="O739" s="34" t="s">
        <v>1870</v>
      </c>
      <c r="P739" s="34" t="s">
        <v>2315</v>
      </c>
      <c r="Q739" s="34" t="s">
        <v>102</v>
      </c>
      <c r="R739" s="38"/>
      <c r="S739" s="34" t="s">
        <v>2316</v>
      </c>
      <c r="T739" s="37">
        <v>323740</v>
      </c>
      <c r="U739" s="35">
        <v>47</v>
      </c>
      <c r="V739" s="37">
        <v>323740</v>
      </c>
      <c r="W739" s="34" t="s">
        <v>2317</v>
      </c>
      <c r="X739" s="35">
        <v>10332764</v>
      </c>
    </row>
    <row r="740" spans="1:24" ht="15.75" hidden="1" customHeight="1" x14ac:dyDescent="0.25">
      <c r="A740" s="34" t="s">
        <v>1220</v>
      </c>
      <c r="B740" s="34" t="s">
        <v>2000</v>
      </c>
      <c r="C740" s="34" t="s">
        <v>1222</v>
      </c>
      <c r="D740" s="35">
        <v>6445943</v>
      </c>
      <c r="E740" s="34" t="s">
        <v>1223</v>
      </c>
      <c r="F740" s="34" t="s">
        <v>100</v>
      </c>
      <c r="G740" s="34" t="s">
        <v>1224</v>
      </c>
      <c r="H740" s="36">
        <v>43899</v>
      </c>
      <c r="I740" s="36">
        <v>43929</v>
      </c>
      <c r="J740" s="36">
        <v>43906</v>
      </c>
      <c r="K740" s="36">
        <v>43928</v>
      </c>
      <c r="L740" s="34" t="s">
        <v>1220</v>
      </c>
      <c r="M740" s="34" t="s">
        <v>1225</v>
      </c>
      <c r="N740" s="34" t="s">
        <v>1877</v>
      </c>
      <c r="O740" s="34" t="s">
        <v>1878</v>
      </c>
      <c r="P740" s="34" t="s">
        <v>1988</v>
      </c>
      <c r="Q740" s="34" t="s">
        <v>1360</v>
      </c>
      <c r="R740" s="38"/>
      <c r="S740" s="34" t="s">
        <v>2318</v>
      </c>
      <c r="T740" s="37">
        <v>55000</v>
      </c>
      <c r="U740" s="35">
        <v>47</v>
      </c>
      <c r="V740" s="37">
        <v>55000</v>
      </c>
      <c r="W740" s="34" t="s">
        <v>1990</v>
      </c>
      <c r="X740" s="35">
        <v>10331546</v>
      </c>
    </row>
    <row r="741" spans="1:24" ht="15.75" hidden="1" customHeight="1" x14ac:dyDescent="0.25">
      <c r="A741" s="34" t="s">
        <v>1220</v>
      </c>
      <c r="B741" s="34" t="s">
        <v>2000</v>
      </c>
      <c r="C741" s="34" t="s">
        <v>1222</v>
      </c>
      <c r="D741" s="35">
        <v>6446356</v>
      </c>
      <c r="E741" s="34" t="s">
        <v>1223</v>
      </c>
      <c r="F741" s="34" t="s">
        <v>100</v>
      </c>
      <c r="G741" s="34" t="s">
        <v>1224</v>
      </c>
      <c r="H741" s="36">
        <v>43899</v>
      </c>
      <c r="I741" s="36">
        <v>43929</v>
      </c>
      <c r="J741" s="36">
        <v>43902</v>
      </c>
      <c r="K741" s="36">
        <v>43928</v>
      </c>
      <c r="L741" s="34" t="s">
        <v>1220</v>
      </c>
      <c r="M741" s="34" t="s">
        <v>1225</v>
      </c>
      <c r="N741" s="34" t="s">
        <v>1877</v>
      </c>
      <c r="O741" s="34" t="s">
        <v>1878</v>
      </c>
      <c r="P741" s="34" t="s">
        <v>2319</v>
      </c>
      <c r="Q741" s="34" t="s">
        <v>1360</v>
      </c>
      <c r="R741" s="38"/>
      <c r="S741" s="34" t="s">
        <v>2102</v>
      </c>
      <c r="T741" s="37">
        <v>55000</v>
      </c>
      <c r="U741" s="35">
        <v>47</v>
      </c>
      <c r="V741" s="37">
        <v>55000</v>
      </c>
      <c r="W741" s="34" t="s">
        <v>2320</v>
      </c>
      <c r="X741" s="35">
        <v>10333403</v>
      </c>
    </row>
    <row r="742" spans="1:24" ht="15.75" hidden="1" customHeight="1" x14ac:dyDescent="0.25">
      <c r="A742" s="34" t="s">
        <v>1220</v>
      </c>
      <c r="B742" s="34" t="s">
        <v>2000</v>
      </c>
      <c r="C742" s="34" t="s">
        <v>1222</v>
      </c>
      <c r="D742" s="35">
        <v>6447314</v>
      </c>
      <c r="E742" s="34" t="s">
        <v>1223</v>
      </c>
      <c r="F742" s="34" t="s">
        <v>100</v>
      </c>
      <c r="G742" s="34" t="s">
        <v>1224</v>
      </c>
      <c r="H742" s="36">
        <v>43900</v>
      </c>
      <c r="I742" s="36">
        <v>43930</v>
      </c>
      <c r="J742" s="36">
        <v>43906</v>
      </c>
      <c r="K742" s="36">
        <v>43928</v>
      </c>
      <c r="L742" s="34" t="s">
        <v>1220</v>
      </c>
      <c r="M742" s="34" t="s">
        <v>1225</v>
      </c>
      <c r="N742" s="34" t="s">
        <v>1877</v>
      </c>
      <c r="O742" s="34" t="s">
        <v>1878</v>
      </c>
      <c r="P742" s="34" t="s">
        <v>2321</v>
      </c>
      <c r="Q742" s="34" t="s">
        <v>1360</v>
      </c>
      <c r="R742" s="38"/>
      <c r="S742" s="34" t="s">
        <v>2322</v>
      </c>
      <c r="T742" s="37">
        <v>60000</v>
      </c>
      <c r="U742" s="35">
        <v>47</v>
      </c>
      <c r="V742" s="37">
        <v>60000</v>
      </c>
      <c r="W742" s="34" t="s">
        <v>2323</v>
      </c>
      <c r="X742" s="35">
        <v>10333529</v>
      </c>
    </row>
    <row r="743" spans="1:24" ht="15.75" hidden="1" customHeight="1" x14ac:dyDescent="0.25">
      <c r="A743" s="34" t="s">
        <v>1220</v>
      </c>
      <c r="B743" s="34" t="s">
        <v>2000</v>
      </c>
      <c r="C743" s="34" t="s">
        <v>1222</v>
      </c>
      <c r="D743" s="35">
        <v>6447363</v>
      </c>
      <c r="E743" s="34" t="s">
        <v>1223</v>
      </c>
      <c r="F743" s="34" t="s">
        <v>100</v>
      </c>
      <c r="G743" s="34" t="s">
        <v>1224</v>
      </c>
      <c r="H743" s="36">
        <v>43900</v>
      </c>
      <c r="I743" s="36">
        <v>43930</v>
      </c>
      <c r="J743" s="36">
        <v>43906</v>
      </c>
      <c r="K743" s="36">
        <v>43928</v>
      </c>
      <c r="L743" s="34" t="s">
        <v>1220</v>
      </c>
      <c r="M743" s="34" t="s">
        <v>1225</v>
      </c>
      <c r="N743" s="34" t="s">
        <v>1877</v>
      </c>
      <c r="O743" s="34" t="s">
        <v>1878</v>
      </c>
      <c r="P743" s="34" t="s">
        <v>168</v>
      </c>
      <c r="Q743" s="34" t="s">
        <v>1360</v>
      </c>
      <c r="R743" s="38"/>
      <c r="S743" s="34" t="s">
        <v>2322</v>
      </c>
      <c r="T743" s="37">
        <v>55000</v>
      </c>
      <c r="U743" s="35">
        <v>47</v>
      </c>
      <c r="V743" s="37">
        <v>55000</v>
      </c>
      <c r="W743" s="34" t="s">
        <v>2324</v>
      </c>
      <c r="X743" s="35">
        <v>1763099</v>
      </c>
    </row>
    <row r="744" spans="1:24" ht="15.75" hidden="1" customHeight="1" x14ac:dyDescent="0.25">
      <c r="A744" s="34" t="s">
        <v>1220</v>
      </c>
      <c r="B744" s="34" t="s">
        <v>2000</v>
      </c>
      <c r="C744" s="34" t="s">
        <v>1222</v>
      </c>
      <c r="D744" s="35">
        <v>6447386</v>
      </c>
      <c r="E744" s="34" t="s">
        <v>1223</v>
      </c>
      <c r="F744" s="34" t="s">
        <v>100</v>
      </c>
      <c r="G744" s="34" t="s">
        <v>1224</v>
      </c>
      <c r="H744" s="36">
        <v>43900</v>
      </c>
      <c r="I744" s="36">
        <v>43930</v>
      </c>
      <c r="J744" s="36">
        <v>43906</v>
      </c>
      <c r="K744" s="36">
        <v>43928</v>
      </c>
      <c r="L744" s="34" t="s">
        <v>1220</v>
      </c>
      <c r="M744" s="34" t="s">
        <v>1225</v>
      </c>
      <c r="N744" s="34" t="s">
        <v>1877</v>
      </c>
      <c r="O744" s="34" t="s">
        <v>1878</v>
      </c>
      <c r="P744" s="34" t="s">
        <v>1879</v>
      </c>
      <c r="Q744" s="34" t="s">
        <v>1360</v>
      </c>
      <c r="R744" s="38"/>
      <c r="S744" s="34" t="s">
        <v>2322</v>
      </c>
      <c r="T744" s="37">
        <v>55000</v>
      </c>
      <c r="U744" s="35">
        <v>47</v>
      </c>
      <c r="V744" s="37">
        <v>55000</v>
      </c>
      <c r="W744" s="34" t="s">
        <v>1881</v>
      </c>
      <c r="X744" s="35">
        <v>1866937</v>
      </c>
    </row>
    <row r="745" spans="1:24" ht="15.75" hidden="1" customHeight="1" x14ac:dyDescent="0.25">
      <c r="A745" s="34" t="s">
        <v>1220</v>
      </c>
      <c r="B745" s="34" t="s">
        <v>2000</v>
      </c>
      <c r="C745" s="34" t="s">
        <v>1222</v>
      </c>
      <c r="D745" s="35">
        <v>6447471</v>
      </c>
      <c r="E745" s="34" t="s">
        <v>1223</v>
      </c>
      <c r="F745" s="34" t="s">
        <v>100</v>
      </c>
      <c r="G745" s="34" t="s">
        <v>1224</v>
      </c>
      <c r="H745" s="36">
        <v>43900</v>
      </c>
      <c r="I745" s="36">
        <v>43930</v>
      </c>
      <c r="J745" s="36">
        <v>43906</v>
      </c>
      <c r="K745" s="36">
        <v>43928</v>
      </c>
      <c r="L745" s="34" t="s">
        <v>1220</v>
      </c>
      <c r="M745" s="34" t="s">
        <v>1225</v>
      </c>
      <c r="N745" s="34" t="s">
        <v>1877</v>
      </c>
      <c r="O745" s="34" t="s">
        <v>1878</v>
      </c>
      <c r="P745" s="34" t="s">
        <v>148</v>
      </c>
      <c r="Q745" s="34" t="s">
        <v>1360</v>
      </c>
      <c r="R745" s="38"/>
      <c r="S745" s="34" t="s">
        <v>2322</v>
      </c>
      <c r="T745" s="37">
        <v>55000</v>
      </c>
      <c r="U745" s="35">
        <v>47</v>
      </c>
      <c r="V745" s="37">
        <v>55000</v>
      </c>
      <c r="W745" s="34" t="s">
        <v>1920</v>
      </c>
      <c r="X745" s="35">
        <v>10031754</v>
      </c>
    </row>
    <row r="746" spans="1:24" ht="15.75" hidden="1" customHeight="1" x14ac:dyDescent="0.25">
      <c r="A746" s="34" t="s">
        <v>1220</v>
      </c>
      <c r="B746" s="34" t="s">
        <v>2000</v>
      </c>
      <c r="C746" s="34" t="s">
        <v>1222</v>
      </c>
      <c r="D746" s="35">
        <v>6447599</v>
      </c>
      <c r="E746" s="34" t="s">
        <v>1223</v>
      </c>
      <c r="F746" s="34" t="s">
        <v>100</v>
      </c>
      <c r="G746" s="34" t="s">
        <v>1224</v>
      </c>
      <c r="H746" s="36">
        <v>43900</v>
      </c>
      <c r="I746" s="36">
        <v>43930</v>
      </c>
      <c r="J746" s="36">
        <v>43906</v>
      </c>
      <c r="K746" s="36">
        <v>43928</v>
      </c>
      <c r="L746" s="34" t="s">
        <v>1220</v>
      </c>
      <c r="M746" s="34" t="s">
        <v>1225</v>
      </c>
      <c r="N746" s="34" t="s">
        <v>1877</v>
      </c>
      <c r="O746" s="34" t="s">
        <v>1878</v>
      </c>
      <c r="P746" s="34" t="s">
        <v>148</v>
      </c>
      <c r="Q746" s="34" t="s">
        <v>102</v>
      </c>
      <c r="R746" s="38"/>
      <c r="S746" s="34" t="s">
        <v>2322</v>
      </c>
      <c r="T746" s="37">
        <v>30270</v>
      </c>
      <c r="U746" s="35">
        <v>47</v>
      </c>
      <c r="V746" s="37">
        <v>30270</v>
      </c>
      <c r="W746" s="34" t="s">
        <v>1920</v>
      </c>
      <c r="X746" s="35">
        <v>10031754</v>
      </c>
    </row>
    <row r="747" spans="1:24" ht="15.75" hidden="1" customHeight="1" x14ac:dyDescent="0.25">
      <c r="A747" s="34" t="s">
        <v>1220</v>
      </c>
      <c r="B747" s="34" t="s">
        <v>2000</v>
      </c>
      <c r="C747" s="34" t="s">
        <v>1222</v>
      </c>
      <c r="D747" s="35">
        <v>6448392</v>
      </c>
      <c r="E747" s="34" t="s">
        <v>1223</v>
      </c>
      <c r="F747" s="34" t="s">
        <v>100</v>
      </c>
      <c r="G747" s="34" t="s">
        <v>1224</v>
      </c>
      <c r="H747" s="36">
        <v>43900</v>
      </c>
      <c r="I747" s="36">
        <v>43930</v>
      </c>
      <c r="J747" s="36">
        <v>43906</v>
      </c>
      <c r="K747" s="36">
        <v>43928</v>
      </c>
      <c r="L747" s="34" t="s">
        <v>1220</v>
      </c>
      <c r="M747" s="34" t="s">
        <v>1225</v>
      </c>
      <c r="N747" s="34" t="s">
        <v>1877</v>
      </c>
      <c r="O747" s="34" t="s">
        <v>1878</v>
      </c>
      <c r="P747" s="34" t="s">
        <v>2284</v>
      </c>
      <c r="Q747" s="34" t="s">
        <v>1360</v>
      </c>
      <c r="R747" s="38"/>
      <c r="S747" s="34" t="s">
        <v>2325</v>
      </c>
      <c r="T747" s="37">
        <v>55000</v>
      </c>
      <c r="U747" s="35">
        <v>47</v>
      </c>
      <c r="V747" s="37">
        <v>55000</v>
      </c>
      <c r="W747" s="34" t="s">
        <v>2285</v>
      </c>
      <c r="X747" s="35">
        <v>10178416</v>
      </c>
    </row>
    <row r="748" spans="1:24" ht="15.75" hidden="1" customHeight="1" x14ac:dyDescent="0.25">
      <c r="A748" s="34" t="s">
        <v>1220</v>
      </c>
      <c r="B748" s="34" t="s">
        <v>2000</v>
      </c>
      <c r="C748" s="34" t="s">
        <v>1222</v>
      </c>
      <c r="D748" s="35">
        <v>6448603</v>
      </c>
      <c r="E748" s="34" t="s">
        <v>1223</v>
      </c>
      <c r="F748" s="34" t="s">
        <v>100</v>
      </c>
      <c r="G748" s="34" t="s">
        <v>1224</v>
      </c>
      <c r="H748" s="36">
        <v>43900</v>
      </c>
      <c r="I748" s="36">
        <v>43930</v>
      </c>
      <c r="J748" s="36">
        <v>43906</v>
      </c>
      <c r="K748" s="36">
        <v>43928</v>
      </c>
      <c r="L748" s="34" t="s">
        <v>1220</v>
      </c>
      <c r="M748" s="34" t="s">
        <v>1225</v>
      </c>
      <c r="N748" s="34" t="s">
        <v>1877</v>
      </c>
      <c r="O748" s="34" t="s">
        <v>1878</v>
      </c>
      <c r="P748" s="34" t="s">
        <v>1341</v>
      </c>
      <c r="Q748" s="34" t="s">
        <v>1360</v>
      </c>
      <c r="R748" s="38"/>
      <c r="S748" s="34" t="s">
        <v>2325</v>
      </c>
      <c r="T748" s="37">
        <v>55000</v>
      </c>
      <c r="U748" s="35">
        <v>47</v>
      </c>
      <c r="V748" s="37">
        <v>55000</v>
      </c>
      <c r="W748" s="34" t="s">
        <v>1343</v>
      </c>
      <c r="X748" s="35">
        <v>10126221</v>
      </c>
    </row>
    <row r="749" spans="1:24" ht="15.75" hidden="1" customHeight="1" x14ac:dyDescent="0.25">
      <c r="A749" s="34" t="s">
        <v>1220</v>
      </c>
      <c r="B749" s="34" t="s">
        <v>2000</v>
      </c>
      <c r="C749" s="34" t="s">
        <v>1222</v>
      </c>
      <c r="D749" s="35">
        <v>6449386</v>
      </c>
      <c r="E749" s="34" t="s">
        <v>1223</v>
      </c>
      <c r="F749" s="34" t="s">
        <v>100</v>
      </c>
      <c r="G749" s="34" t="s">
        <v>1224</v>
      </c>
      <c r="H749" s="36">
        <v>43901</v>
      </c>
      <c r="I749" s="36">
        <v>43931</v>
      </c>
      <c r="J749" s="36">
        <v>43906</v>
      </c>
      <c r="K749" s="36">
        <v>43928</v>
      </c>
      <c r="L749" s="34" t="s">
        <v>1220</v>
      </c>
      <c r="M749" s="34" t="s">
        <v>1225</v>
      </c>
      <c r="N749" s="34" t="s">
        <v>1869</v>
      </c>
      <c r="O749" s="34" t="s">
        <v>1870</v>
      </c>
      <c r="P749" s="34" t="s">
        <v>1986</v>
      </c>
      <c r="Q749" s="34" t="s">
        <v>102</v>
      </c>
      <c r="R749" s="38"/>
      <c r="S749" s="34" t="s">
        <v>2326</v>
      </c>
      <c r="T749" s="37">
        <v>361880</v>
      </c>
      <c r="U749" s="35">
        <v>47</v>
      </c>
      <c r="V749" s="37">
        <v>361880</v>
      </c>
      <c r="W749" s="34" t="s">
        <v>1987</v>
      </c>
      <c r="X749" s="35">
        <v>10332205</v>
      </c>
    </row>
    <row r="750" spans="1:24" ht="15.75" hidden="1" customHeight="1" x14ac:dyDescent="0.25">
      <c r="A750" s="34" t="s">
        <v>1220</v>
      </c>
      <c r="B750" s="34" t="s">
        <v>2000</v>
      </c>
      <c r="C750" s="34" t="s">
        <v>1222</v>
      </c>
      <c r="D750" s="35">
        <v>6449437</v>
      </c>
      <c r="E750" s="34" t="s">
        <v>1223</v>
      </c>
      <c r="F750" s="34" t="s">
        <v>100</v>
      </c>
      <c r="G750" s="34" t="s">
        <v>1224</v>
      </c>
      <c r="H750" s="36">
        <v>43901</v>
      </c>
      <c r="I750" s="36">
        <v>43931</v>
      </c>
      <c r="J750" s="36">
        <v>43903</v>
      </c>
      <c r="K750" s="36">
        <v>43928</v>
      </c>
      <c r="L750" s="34" t="s">
        <v>1220</v>
      </c>
      <c r="M750" s="34" t="s">
        <v>1225</v>
      </c>
      <c r="N750" s="34" t="s">
        <v>1877</v>
      </c>
      <c r="O750" s="34" t="s">
        <v>1878</v>
      </c>
      <c r="P750" s="34" t="s">
        <v>160</v>
      </c>
      <c r="Q750" s="34" t="s">
        <v>102</v>
      </c>
      <c r="R750" s="38"/>
      <c r="S750" s="34" t="s">
        <v>2326</v>
      </c>
      <c r="T750" s="37">
        <v>55000</v>
      </c>
      <c r="U750" s="35">
        <v>47</v>
      </c>
      <c r="V750" s="37">
        <v>55000</v>
      </c>
      <c r="W750" s="34" t="s">
        <v>1921</v>
      </c>
      <c r="X750" s="35">
        <v>1769509</v>
      </c>
    </row>
    <row r="751" spans="1:24" ht="15.75" hidden="1" customHeight="1" x14ac:dyDescent="0.25">
      <c r="A751" s="34" t="s">
        <v>1220</v>
      </c>
      <c r="B751" s="34" t="s">
        <v>2000</v>
      </c>
      <c r="C751" s="34" t="s">
        <v>1222</v>
      </c>
      <c r="D751" s="35">
        <v>6449715</v>
      </c>
      <c r="E751" s="34" t="s">
        <v>1243</v>
      </c>
      <c r="F751" s="34" t="s">
        <v>477</v>
      </c>
      <c r="G751" s="34" t="s">
        <v>1224</v>
      </c>
      <c r="H751" s="36">
        <v>43901</v>
      </c>
      <c r="I751" s="36">
        <v>43931</v>
      </c>
      <c r="J751" s="36">
        <v>43938</v>
      </c>
      <c r="K751" s="36">
        <v>43952</v>
      </c>
      <c r="L751" s="34" t="s">
        <v>1244</v>
      </c>
      <c r="M751" s="34" t="s">
        <v>1245</v>
      </c>
      <c r="N751" s="34" t="s">
        <v>1877</v>
      </c>
      <c r="O751" s="34" t="s">
        <v>1878</v>
      </c>
      <c r="P751" s="34" t="s">
        <v>1402</v>
      </c>
      <c r="Q751" s="34" t="s">
        <v>1360</v>
      </c>
      <c r="R751" s="38"/>
      <c r="S751" s="34" t="s">
        <v>2327</v>
      </c>
      <c r="T751" s="37">
        <v>55000</v>
      </c>
      <c r="U751" s="35">
        <v>23</v>
      </c>
      <c r="V751" s="37">
        <v>55000</v>
      </c>
      <c r="W751" s="34" t="s">
        <v>1403</v>
      </c>
      <c r="X751" s="35">
        <v>10250190</v>
      </c>
    </row>
    <row r="752" spans="1:24" ht="15.75" hidden="1" customHeight="1" x14ac:dyDescent="0.25">
      <c r="A752" s="34" t="s">
        <v>1220</v>
      </c>
      <c r="B752" s="34" t="s">
        <v>2000</v>
      </c>
      <c r="C752" s="34" t="s">
        <v>1222</v>
      </c>
      <c r="D752" s="35">
        <v>6449833</v>
      </c>
      <c r="E752" s="34" t="s">
        <v>1223</v>
      </c>
      <c r="F752" s="34" t="s">
        <v>100</v>
      </c>
      <c r="G752" s="34" t="s">
        <v>1224</v>
      </c>
      <c r="H752" s="36">
        <v>43901</v>
      </c>
      <c r="I752" s="36">
        <v>43931</v>
      </c>
      <c r="J752" s="36">
        <v>43906</v>
      </c>
      <c r="K752" s="36">
        <v>43928</v>
      </c>
      <c r="L752" s="34" t="s">
        <v>1220</v>
      </c>
      <c r="M752" s="34" t="s">
        <v>1225</v>
      </c>
      <c r="N752" s="34" t="s">
        <v>1877</v>
      </c>
      <c r="O752" s="34" t="s">
        <v>1878</v>
      </c>
      <c r="P752" s="34" t="s">
        <v>1364</v>
      </c>
      <c r="Q752" s="34" t="s">
        <v>1360</v>
      </c>
      <c r="R752" s="38"/>
      <c r="S752" s="34" t="s">
        <v>2327</v>
      </c>
      <c r="T752" s="37">
        <v>55000</v>
      </c>
      <c r="U752" s="35">
        <v>47</v>
      </c>
      <c r="V752" s="37">
        <v>55000</v>
      </c>
      <c r="W752" s="34" t="s">
        <v>1365</v>
      </c>
      <c r="X752" s="35">
        <v>710921</v>
      </c>
    </row>
    <row r="753" spans="1:24" ht="15.75" hidden="1" customHeight="1" x14ac:dyDescent="0.25">
      <c r="A753" s="34" t="s">
        <v>1220</v>
      </c>
      <c r="B753" s="34" t="s">
        <v>2000</v>
      </c>
      <c r="C753" s="34" t="s">
        <v>1222</v>
      </c>
      <c r="D753" s="35">
        <v>6450407</v>
      </c>
      <c r="E753" s="34" t="s">
        <v>1243</v>
      </c>
      <c r="F753" s="34" t="s">
        <v>477</v>
      </c>
      <c r="G753" s="34" t="s">
        <v>1224</v>
      </c>
      <c r="H753" s="36">
        <v>43902</v>
      </c>
      <c r="I753" s="36">
        <v>43932</v>
      </c>
      <c r="J753" s="36">
        <v>43938</v>
      </c>
      <c r="K753" s="36">
        <v>43952</v>
      </c>
      <c r="L753" s="34" t="s">
        <v>1244</v>
      </c>
      <c r="M753" s="34" t="s">
        <v>1245</v>
      </c>
      <c r="N753" s="34" t="s">
        <v>1877</v>
      </c>
      <c r="O753" s="34" t="s">
        <v>1878</v>
      </c>
      <c r="P753" s="34" t="s">
        <v>1983</v>
      </c>
      <c r="Q753" s="34" t="s">
        <v>1360</v>
      </c>
      <c r="R753" s="38"/>
      <c r="S753" s="34" t="s">
        <v>2328</v>
      </c>
      <c r="T753" s="37">
        <v>66258</v>
      </c>
      <c r="U753" s="35">
        <v>23</v>
      </c>
      <c r="V753" s="37">
        <v>66258</v>
      </c>
      <c r="W753" s="34" t="s">
        <v>1985</v>
      </c>
      <c r="X753" s="35">
        <v>10148718</v>
      </c>
    </row>
    <row r="754" spans="1:24" ht="15.75" hidden="1" customHeight="1" x14ac:dyDescent="0.25">
      <c r="A754" s="34" t="s">
        <v>1220</v>
      </c>
      <c r="B754" s="34" t="s">
        <v>2000</v>
      </c>
      <c r="C754" s="34" t="s">
        <v>1222</v>
      </c>
      <c r="D754" s="35">
        <v>6450459</v>
      </c>
      <c r="E754" s="34" t="s">
        <v>1243</v>
      </c>
      <c r="F754" s="34" t="s">
        <v>477</v>
      </c>
      <c r="G754" s="34" t="s">
        <v>1224</v>
      </c>
      <c r="H754" s="36">
        <v>43902</v>
      </c>
      <c r="I754" s="36">
        <v>43932</v>
      </c>
      <c r="J754" s="36">
        <v>43938</v>
      </c>
      <c r="K754" s="36">
        <v>43952</v>
      </c>
      <c r="L754" s="34" t="s">
        <v>1244</v>
      </c>
      <c r="M754" s="34" t="s">
        <v>1245</v>
      </c>
      <c r="N754" s="34" t="s">
        <v>1877</v>
      </c>
      <c r="O754" s="34" t="s">
        <v>1878</v>
      </c>
      <c r="P754" s="34" t="s">
        <v>1983</v>
      </c>
      <c r="Q754" s="34" t="s">
        <v>1360</v>
      </c>
      <c r="R754" s="38"/>
      <c r="S754" s="34" t="s">
        <v>2328</v>
      </c>
      <c r="T754" s="37">
        <v>55000</v>
      </c>
      <c r="U754" s="35">
        <v>23</v>
      </c>
      <c r="V754" s="37">
        <v>55000</v>
      </c>
      <c r="W754" s="34" t="s">
        <v>1985</v>
      </c>
      <c r="X754" s="35">
        <v>10148718</v>
      </c>
    </row>
    <row r="755" spans="1:24" ht="15.75" hidden="1" customHeight="1" x14ac:dyDescent="0.25">
      <c r="A755" s="34" t="s">
        <v>1220</v>
      </c>
      <c r="B755" s="34" t="s">
        <v>2000</v>
      </c>
      <c r="C755" s="34" t="s">
        <v>1222</v>
      </c>
      <c r="D755" s="35">
        <v>6451610</v>
      </c>
      <c r="E755" s="34" t="s">
        <v>1223</v>
      </c>
      <c r="F755" s="34" t="s">
        <v>100</v>
      </c>
      <c r="G755" s="34" t="s">
        <v>1224</v>
      </c>
      <c r="H755" s="36">
        <v>43902</v>
      </c>
      <c r="I755" s="36">
        <v>43932</v>
      </c>
      <c r="J755" s="36">
        <v>43906</v>
      </c>
      <c r="K755" s="36">
        <v>43928</v>
      </c>
      <c r="L755" s="34" t="s">
        <v>1220</v>
      </c>
      <c r="M755" s="34" t="s">
        <v>1225</v>
      </c>
      <c r="N755" s="34" t="s">
        <v>1877</v>
      </c>
      <c r="O755" s="34" t="s">
        <v>1878</v>
      </c>
      <c r="P755" s="34" t="s">
        <v>156</v>
      </c>
      <c r="Q755" s="34" t="s">
        <v>1360</v>
      </c>
      <c r="R755" s="38"/>
      <c r="S755" s="34" t="s">
        <v>2329</v>
      </c>
      <c r="T755" s="37">
        <v>55000</v>
      </c>
      <c r="U755" s="35">
        <v>47</v>
      </c>
      <c r="V755" s="37">
        <v>55000</v>
      </c>
      <c r="W755" s="34" t="s">
        <v>1240</v>
      </c>
      <c r="X755" s="35">
        <v>1771543</v>
      </c>
    </row>
    <row r="756" spans="1:24" ht="15.75" hidden="1" customHeight="1" x14ac:dyDescent="0.25">
      <c r="A756" s="34" t="s">
        <v>1220</v>
      </c>
      <c r="B756" s="34" t="s">
        <v>2000</v>
      </c>
      <c r="C756" s="34" t="s">
        <v>1222</v>
      </c>
      <c r="D756" s="35">
        <v>6451926</v>
      </c>
      <c r="E756" s="34" t="s">
        <v>1223</v>
      </c>
      <c r="F756" s="34" t="s">
        <v>100</v>
      </c>
      <c r="G756" s="34" t="s">
        <v>1224</v>
      </c>
      <c r="H756" s="36">
        <v>43903</v>
      </c>
      <c r="I756" s="36">
        <v>43933</v>
      </c>
      <c r="J756" s="36">
        <v>43906</v>
      </c>
      <c r="K756" s="36">
        <v>43928</v>
      </c>
      <c r="L756" s="34" t="s">
        <v>1220</v>
      </c>
      <c r="M756" s="34" t="s">
        <v>1225</v>
      </c>
      <c r="N756" s="34" t="s">
        <v>1877</v>
      </c>
      <c r="O756" s="34" t="s">
        <v>1878</v>
      </c>
      <c r="P756" s="34" t="s">
        <v>1915</v>
      </c>
      <c r="Q756" s="34" t="s">
        <v>1360</v>
      </c>
      <c r="R756" s="38"/>
      <c r="S756" s="34" t="s">
        <v>2330</v>
      </c>
      <c r="T756" s="37">
        <v>55000</v>
      </c>
      <c r="U756" s="35">
        <v>47</v>
      </c>
      <c r="V756" s="37">
        <v>55000</v>
      </c>
      <c r="W756" s="34" t="s">
        <v>1917</v>
      </c>
      <c r="X756" s="35">
        <v>10185589</v>
      </c>
    </row>
    <row r="757" spans="1:24" ht="15.75" hidden="1" customHeight="1" x14ac:dyDescent="0.25">
      <c r="A757" s="34" t="s">
        <v>1220</v>
      </c>
      <c r="B757" s="34" t="s">
        <v>2000</v>
      </c>
      <c r="C757" s="34" t="s">
        <v>1222</v>
      </c>
      <c r="D757" s="35">
        <v>6451927</v>
      </c>
      <c r="E757" s="34" t="s">
        <v>1223</v>
      </c>
      <c r="F757" s="34" t="s">
        <v>100</v>
      </c>
      <c r="G757" s="34" t="s">
        <v>1224</v>
      </c>
      <c r="H757" s="36">
        <v>43903</v>
      </c>
      <c r="I757" s="36">
        <v>43933</v>
      </c>
      <c r="J757" s="36">
        <v>43906</v>
      </c>
      <c r="K757" s="36">
        <v>43928</v>
      </c>
      <c r="L757" s="34" t="s">
        <v>1220</v>
      </c>
      <c r="M757" s="34" t="s">
        <v>1225</v>
      </c>
      <c r="N757" s="34" t="s">
        <v>1877</v>
      </c>
      <c r="O757" s="34" t="s">
        <v>1878</v>
      </c>
      <c r="P757" s="34" t="s">
        <v>1983</v>
      </c>
      <c r="Q757" s="34" t="s">
        <v>1360</v>
      </c>
      <c r="R757" s="38"/>
      <c r="S757" s="34" t="s">
        <v>2330</v>
      </c>
      <c r="T757" s="37">
        <v>55000</v>
      </c>
      <c r="U757" s="35">
        <v>47</v>
      </c>
      <c r="V757" s="37">
        <v>55000</v>
      </c>
      <c r="W757" s="34" t="s">
        <v>1985</v>
      </c>
      <c r="X757" s="35">
        <v>10148718</v>
      </c>
    </row>
    <row r="758" spans="1:24" ht="15.75" hidden="1" customHeight="1" x14ac:dyDescent="0.25">
      <c r="A758" s="34" t="s">
        <v>1220</v>
      </c>
      <c r="B758" s="34" t="s">
        <v>2000</v>
      </c>
      <c r="C758" s="34" t="s">
        <v>1222</v>
      </c>
      <c r="D758" s="35">
        <v>6452037</v>
      </c>
      <c r="E758" s="34" t="s">
        <v>1223</v>
      </c>
      <c r="F758" s="34" t="s">
        <v>100</v>
      </c>
      <c r="G758" s="34" t="s">
        <v>1224</v>
      </c>
      <c r="H758" s="36">
        <v>43903</v>
      </c>
      <c r="I758" s="36">
        <v>43933</v>
      </c>
      <c r="J758" s="36">
        <v>43915</v>
      </c>
      <c r="K758" s="36">
        <v>43928</v>
      </c>
      <c r="L758" s="34" t="s">
        <v>1220</v>
      </c>
      <c r="M758" s="34" t="s">
        <v>1225</v>
      </c>
      <c r="N758" s="34" t="s">
        <v>1869</v>
      </c>
      <c r="O758" s="34" t="s">
        <v>1870</v>
      </c>
      <c r="P758" s="34" t="s">
        <v>156</v>
      </c>
      <c r="Q758" s="34" t="s">
        <v>102</v>
      </c>
      <c r="R758" s="38"/>
      <c r="S758" s="34" t="s">
        <v>2330</v>
      </c>
      <c r="T758" s="37">
        <v>281325</v>
      </c>
      <c r="U758" s="35">
        <v>47</v>
      </c>
      <c r="V758" s="37">
        <v>281325</v>
      </c>
      <c r="W758" s="34" t="s">
        <v>1240</v>
      </c>
      <c r="X758" s="35">
        <v>1771543</v>
      </c>
    </row>
    <row r="759" spans="1:24" ht="15.75" hidden="1" customHeight="1" x14ac:dyDescent="0.25">
      <c r="A759" s="34" t="s">
        <v>1220</v>
      </c>
      <c r="B759" s="34" t="s">
        <v>2000</v>
      </c>
      <c r="C759" s="34" t="s">
        <v>1222</v>
      </c>
      <c r="D759" s="35">
        <v>6452746</v>
      </c>
      <c r="E759" s="34" t="s">
        <v>1223</v>
      </c>
      <c r="F759" s="34" t="s">
        <v>100</v>
      </c>
      <c r="G759" s="34" t="s">
        <v>1224</v>
      </c>
      <c r="H759" s="36">
        <v>43903</v>
      </c>
      <c r="I759" s="36">
        <v>43933</v>
      </c>
      <c r="J759" s="36">
        <v>43906</v>
      </c>
      <c r="K759" s="36">
        <v>43928</v>
      </c>
      <c r="L759" s="34" t="s">
        <v>1220</v>
      </c>
      <c r="M759" s="34" t="s">
        <v>1225</v>
      </c>
      <c r="N759" s="34" t="s">
        <v>1877</v>
      </c>
      <c r="O759" s="34" t="s">
        <v>1878</v>
      </c>
      <c r="P759" s="34" t="s">
        <v>2305</v>
      </c>
      <c r="Q759" s="34" t="s">
        <v>1360</v>
      </c>
      <c r="R759" s="38"/>
      <c r="S759" s="34" t="s">
        <v>2331</v>
      </c>
      <c r="T759" s="37">
        <v>55000</v>
      </c>
      <c r="U759" s="35">
        <v>47</v>
      </c>
      <c r="V759" s="37">
        <v>55000</v>
      </c>
      <c r="W759" s="34" t="s">
        <v>2307</v>
      </c>
      <c r="X759" s="35">
        <v>10332983</v>
      </c>
    </row>
    <row r="760" spans="1:24" ht="15.75" hidden="1" customHeight="1" x14ac:dyDescent="0.25">
      <c r="A760" s="34" t="s">
        <v>1220</v>
      </c>
      <c r="B760" s="34" t="s">
        <v>2000</v>
      </c>
      <c r="C760" s="34" t="s">
        <v>1222</v>
      </c>
      <c r="D760" s="35">
        <v>6453488</v>
      </c>
      <c r="E760" s="34" t="s">
        <v>1223</v>
      </c>
      <c r="F760" s="34" t="s">
        <v>100</v>
      </c>
      <c r="G760" s="34" t="s">
        <v>1224</v>
      </c>
      <c r="H760" s="36">
        <v>43906</v>
      </c>
      <c r="I760" s="36">
        <v>43936</v>
      </c>
      <c r="J760" s="36">
        <v>43915</v>
      </c>
      <c r="K760" s="36">
        <v>43928</v>
      </c>
      <c r="L760" s="34" t="s">
        <v>1220</v>
      </c>
      <c r="M760" s="34" t="s">
        <v>1225</v>
      </c>
      <c r="N760" s="34" t="s">
        <v>1869</v>
      </c>
      <c r="O760" s="34" t="s">
        <v>1870</v>
      </c>
      <c r="P760" s="34" t="s">
        <v>168</v>
      </c>
      <c r="Q760" s="34" t="s">
        <v>102</v>
      </c>
      <c r="R760" s="38"/>
      <c r="S760" s="34" t="s">
        <v>2332</v>
      </c>
      <c r="T760" s="37">
        <v>164071</v>
      </c>
      <c r="U760" s="35">
        <v>47</v>
      </c>
      <c r="V760" s="37">
        <v>164071</v>
      </c>
      <c r="W760" s="34" t="s">
        <v>2324</v>
      </c>
      <c r="X760" s="35">
        <v>1763099</v>
      </c>
    </row>
    <row r="761" spans="1:24" ht="15.75" hidden="1" customHeight="1" x14ac:dyDescent="0.25">
      <c r="A761" s="34" t="s">
        <v>1220</v>
      </c>
      <c r="B761" s="34" t="s">
        <v>2000</v>
      </c>
      <c r="C761" s="34" t="s">
        <v>1222</v>
      </c>
      <c r="D761" s="35">
        <v>6453717</v>
      </c>
      <c r="E761" s="34" t="s">
        <v>1223</v>
      </c>
      <c r="F761" s="34" t="s">
        <v>100</v>
      </c>
      <c r="G761" s="34" t="s">
        <v>1224</v>
      </c>
      <c r="H761" s="36">
        <v>43906</v>
      </c>
      <c r="I761" s="36">
        <v>43936</v>
      </c>
      <c r="J761" s="36">
        <v>43909</v>
      </c>
      <c r="K761" s="36">
        <v>43928</v>
      </c>
      <c r="L761" s="34" t="s">
        <v>1220</v>
      </c>
      <c r="M761" s="34" t="s">
        <v>1225</v>
      </c>
      <c r="N761" s="34" t="s">
        <v>1877</v>
      </c>
      <c r="O761" s="34" t="s">
        <v>1878</v>
      </c>
      <c r="P761" s="34" t="s">
        <v>2194</v>
      </c>
      <c r="Q761" s="34" t="s">
        <v>1360</v>
      </c>
      <c r="R761" s="38"/>
      <c r="S761" s="34" t="s">
        <v>2333</v>
      </c>
      <c r="T761" s="37">
        <v>55000</v>
      </c>
      <c r="U761" s="35">
        <v>47</v>
      </c>
      <c r="V761" s="37">
        <v>55000</v>
      </c>
      <c r="W761" s="34" t="s">
        <v>2196</v>
      </c>
      <c r="X761" s="35">
        <v>10092677</v>
      </c>
    </row>
    <row r="762" spans="1:24" ht="15.75" hidden="1" customHeight="1" x14ac:dyDescent="0.25">
      <c r="A762" s="34" t="s">
        <v>1220</v>
      </c>
      <c r="B762" s="34" t="s">
        <v>2000</v>
      </c>
      <c r="C762" s="34" t="s">
        <v>1222</v>
      </c>
      <c r="D762" s="35">
        <v>6453843</v>
      </c>
      <c r="E762" s="34" t="s">
        <v>1223</v>
      </c>
      <c r="F762" s="34" t="s">
        <v>100</v>
      </c>
      <c r="G762" s="34" t="s">
        <v>1224</v>
      </c>
      <c r="H762" s="36">
        <v>43906</v>
      </c>
      <c r="I762" s="36">
        <v>43936</v>
      </c>
      <c r="J762" s="36">
        <v>43915</v>
      </c>
      <c r="K762" s="36">
        <v>43928</v>
      </c>
      <c r="L762" s="34" t="s">
        <v>1220</v>
      </c>
      <c r="M762" s="34" t="s">
        <v>1225</v>
      </c>
      <c r="N762" s="34" t="s">
        <v>1877</v>
      </c>
      <c r="O762" s="34" t="s">
        <v>1878</v>
      </c>
      <c r="P762" s="34" t="s">
        <v>1968</v>
      </c>
      <c r="Q762" s="34" t="s">
        <v>1360</v>
      </c>
      <c r="R762" s="38"/>
      <c r="S762" s="34" t="s">
        <v>2333</v>
      </c>
      <c r="T762" s="37">
        <v>55000</v>
      </c>
      <c r="U762" s="35">
        <v>47</v>
      </c>
      <c r="V762" s="37">
        <v>55000</v>
      </c>
      <c r="W762" s="34" t="s">
        <v>1969</v>
      </c>
      <c r="X762" s="35">
        <v>1774277</v>
      </c>
    </row>
    <row r="763" spans="1:24" ht="15.75" hidden="1" customHeight="1" x14ac:dyDescent="0.25">
      <c r="A763" s="34" t="s">
        <v>1220</v>
      </c>
      <c r="B763" s="34" t="s">
        <v>2000</v>
      </c>
      <c r="C763" s="34" t="s">
        <v>1222</v>
      </c>
      <c r="D763" s="35">
        <v>6454119</v>
      </c>
      <c r="E763" s="34" t="s">
        <v>1223</v>
      </c>
      <c r="F763" s="34" t="s">
        <v>100</v>
      </c>
      <c r="G763" s="34" t="s">
        <v>1224</v>
      </c>
      <c r="H763" s="36">
        <v>43906</v>
      </c>
      <c r="I763" s="36">
        <v>43936</v>
      </c>
      <c r="J763" s="36">
        <v>43915</v>
      </c>
      <c r="K763" s="36">
        <v>43928</v>
      </c>
      <c r="L763" s="34" t="s">
        <v>1220</v>
      </c>
      <c r="M763" s="34" t="s">
        <v>1225</v>
      </c>
      <c r="N763" s="34" t="s">
        <v>1869</v>
      </c>
      <c r="O763" s="34" t="s">
        <v>1870</v>
      </c>
      <c r="P763" s="34" t="s">
        <v>1351</v>
      </c>
      <c r="Q763" s="34" t="s">
        <v>102</v>
      </c>
      <c r="R763" s="38"/>
      <c r="S763" s="34" t="s">
        <v>1352</v>
      </c>
      <c r="T763" s="37">
        <v>2723686</v>
      </c>
      <c r="U763" s="35">
        <v>47</v>
      </c>
      <c r="V763" s="37">
        <v>2723686</v>
      </c>
      <c r="W763" s="34" t="s">
        <v>1352</v>
      </c>
      <c r="X763" s="35">
        <v>10058794</v>
      </c>
    </row>
    <row r="764" spans="1:24" ht="15.75" hidden="1" customHeight="1" x14ac:dyDescent="0.25">
      <c r="A764" s="34" t="s">
        <v>1220</v>
      </c>
      <c r="B764" s="34" t="s">
        <v>2000</v>
      </c>
      <c r="C764" s="34" t="s">
        <v>1222</v>
      </c>
      <c r="D764" s="35">
        <v>6454187</v>
      </c>
      <c r="E764" s="34" t="s">
        <v>1223</v>
      </c>
      <c r="F764" s="34" t="s">
        <v>100</v>
      </c>
      <c r="G764" s="34" t="s">
        <v>1224</v>
      </c>
      <c r="H764" s="36">
        <v>43906</v>
      </c>
      <c r="I764" s="36">
        <v>43936</v>
      </c>
      <c r="J764" s="36">
        <v>43915</v>
      </c>
      <c r="K764" s="36">
        <v>43928</v>
      </c>
      <c r="L764" s="34" t="s">
        <v>1220</v>
      </c>
      <c r="M764" s="34" t="s">
        <v>1225</v>
      </c>
      <c r="N764" s="34" t="s">
        <v>1877</v>
      </c>
      <c r="O764" s="34" t="s">
        <v>1878</v>
      </c>
      <c r="P764" s="34" t="s">
        <v>148</v>
      </c>
      <c r="Q764" s="34" t="s">
        <v>1360</v>
      </c>
      <c r="R764" s="38"/>
      <c r="S764" s="34" t="s">
        <v>1352</v>
      </c>
      <c r="T764" s="37">
        <v>55000</v>
      </c>
      <c r="U764" s="35">
        <v>47</v>
      </c>
      <c r="V764" s="37">
        <v>55000</v>
      </c>
      <c r="W764" s="34" t="s">
        <v>1920</v>
      </c>
      <c r="X764" s="35">
        <v>10031754</v>
      </c>
    </row>
    <row r="765" spans="1:24" ht="15.75" hidden="1" customHeight="1" x14ac:dyDescent="0.25">
      <c r="A765" s="34" t="s">
        <v>1220</v>
      </c>
      <c r="B765" s="34" t="s">
        <v>2000</v>
      </c>
      <c r="C765" s="34" t="s">
        <v>1222</v>
      </c>
      <c r="D765" s="35">
        <v>6454261</v>
      </c>
      <c r="E765" s="34" t="s">
        <v>1223</v>
      </c>
      <c r="F765" s="34" t="s">
        <v>100</v>
      </c>
      <c r="G765" s="34" t="s">
        <v>1224</v>
      </c>
      <c r="H765" s="36">
        <v>43906</v>
      </c>
      <c r="I765" s="36">
        <v>43936</v>
      </c>
      <c r="J765" s="36">
        <v>43909</v>
      </c>
      <c r="K765" s="36">
        <v>43928</v>
      </c>
      <c r="L765" s="34" t="s">
        <v>1220</v>
      </c>
      <c r="M765" s="34" t="s">
        <v>1225</v>
      </c>
      <c r="N765" s="34" t="s">
        <v>1869</v>
      </c>
      <c r="O765" s="34" t="s">
        <v>1870</v>
      </c>
      <c r="P765" s="34" t="s">
        <v>1988</v>
      </c>
      <c r="Q765" s="34" t="s">
        <v>102</v>
      </c>
      <c r="R765" s="38"/>
      <c r="S765" s="34" t="s">
        <v>2334</v>
      </c>
      <c r="T765" s="37">
        <v>951244</v>
      </c>
      <c r="U765" s="35">
        <v>47</v>
      </c>
      <c r="V765" s="37">
        <v>951244</v>
      </c>
      <c r="W765" s="34" t="s">
        <v>1990</v>
      </c>
      <c r="X765" s="35">
        <v>10331546</v>
      </c>
    </row>
    <row r="766" spans="1:24" ht="15.75" hidden="1" customHeight="1" x14ac:dyDescent="0.25">
      <c r="A766" s="34" t="s">
        <v>1220</v>
      </c>
      <c r="B766" s="34" t="s">
        <v>2000</v>
      </c>
      <c r="C766" s="34" t="s">
        <v>1222</v>
      </c>
      <c r="D766" s="35">
        <v>6454546</v>
      </c>
      <c r="E766" s="34" t="s">
        <v>1223</v>
      </c>
      <c r="F766" s="34" t="s">
        <v>100</v>
      </c>
      <c r="G766" s="34" t="s">
        <v>1224</v>
      </c>
      <c r="H766" s="36">
        <v>43906</v>
      </c>
      <c r="I766" s="36">
        <v>43936</v>
      </c>
      <c r="J766" s="36">
        <v>43915</v>
      </c>
      <c r="K766" s="36">
        <v>43928</v>
      </c>
      <c r="L766" s="34" t="s">
        <v>1220</v>
      </c>
      <c r="M766" s="34" t="s">
        <v>1225</v>
      </c>
      <c r="N766" s="34" t="s">
        <v>1877</v>
      </c>
      <c r="O766" s="34" t="s">
        <v>1878</v>
      </c>
      <c r="P766" s="34" t="s">
        <v>1986</v>
      </c>
      <c r="Q766" s="34" t="s">
        <v>1360</v>
      </c>
      <c r="R766" s="38"/>
      <c r="S766" s="34" t="s">
        <v>2334</v>
      </c>
      <c r="T766" s="37">
        <v>55000</v>
      </c>
      <c r="U766" s="35">
        <v>47</v>
      </c>
      <c r="V766" s="37">
        <v>55000</v>
      </c>
      <c r="W766" s="34" t="s">
        <v>1987</v>
      </c>
      <c r="X766" s="35">
        <v>10332205</v>
      </c>
    </row>
    <row r="767" spans="1:24" ht="15.75" hidden="1" customHeight="1" x14ac:dyDescent="0.25">
      <c r="A767" s="34" t="s">
        <v>1220</v>
      </c>
      <c r="B767" s="34" t="s">
        <v>2000</v>
      </c>
      <c r="C767" s="34" t="s">
        <v>1222</v>
      </c>
      <c r="D767" s="35">
        <v>6455049</v>
      </c>
      <c r="E767" s="34" t="s">
        <v>1223</v>
      </c>
      <c r="F767" s="34" t="s">
        <v>100</v>
      </c>
      <c r="G767" s="34" t="s">
        <v>1224</v>
      </c>
      <c r="H767" s="36">
        <v>43907</v>
      </c>
      <c r="I767" s="36">
        <v>43937</v>
      </c>
      <c r="J767" s="36">
        <v>43915</v>
      </c>
      <c r="K767" s="36">
        <v>43928</v>
      </c>
      <c r="L767" s="34" t="s">
        <v>1220</v>
      </c>
      <c r="M767" s="34" t="s">
        <v>1225</v>
      </c>
      <c r="N767" s="34" t="s">
        <v>1877</v>
      </c>
      <c r="O767" s="34" t="s">
        <v>1878</v>
      </c>
      <c r="P767" s="34" t="s">
        <v>2335</v>
      </c>
      <c r="Q767" s="34" t="s">
        <v>1360</v>
      </c>
      <c r="R767" s="38"/>
      <c r="S767" s="34" t="s">
        <v>2336</v>
      </c>
      <c r="T767" s="37">
        <v>55000</v>
      </c>
      <c r="U767" s="35">
        <v>47</v>
      </c>
      <c r="V767" s="37">
        <v>55000</v>
      </c>
      <c r="W767" s="34" t="s">
        <v>2337</v>
      </c>
      <c r="X767" s="35">
        <v>10216484</v>
      </c>
    </row>
    <row r="768" spans="1:24" ht="15.75" hidden="1" customHeight="1" x14ac:dyDescent="0.25">
      <c r="A768" s="34" t="s">
        <v>1220</v>
      </c>
      <c r="B768" s="34" t="s">
        <v>2000</v>
      </c>
      <c r="C768" s="34" t="s">
        <v>1222</v>
      </c>
      <c r="D768" s="35">
        <v>6455101</v>
      </c>
      <c r="E768" s="34" t="s">
        <v>1223</v>
      </c>
      <c r="F768" s="34" t="s">
        <v>100</v>
      </c>
      <c r="G768" s="34" t="s">
        <v>1224</v>
      </c>
      <c r="H768" s="36">
        <v>43907</v>
      </c>
      <c r="I768" s="36">
        <v>43937</v>
      </c>
      <c r="J768" s="36">
        <v>43915</v>
      </c>
      <c r="K768" s="36">
        <v>43928</v>
      </c>
      <c r="L768" s="34" t="s">
        <v>1220</v>
      </c>
      <c r="M768" s="34" t="s">
        <v>1225</v>
      </c>
      <c r="N768" s="34" t="s">
        <v>1877</v>
      </c>
      <c r="O768" s="34" t="s">
        <v>1878</v>
      </c>
      <c r="P768" s="34" t="s">
        <v>2338</v>
      </c>
      <c r="Q768" s="34" t="s">
        <v>1360</v>
      </c>
      <c r="R768" s="38"/>
      <c r="S768" s="34" t="s">
        <v>2336</v>
      </c>
      <c r="T768" s="37">
        <v>55000</v>
      </c>
      <c r="U768" s="35">
        <v>47</v>
      </c>
      <c r="V768" s="37">
        <v>55000</v>
      </c>
      <c r="W768" s="34" t="s">
        <v>2339</v>
      </c>
      <c r="X768" s="35">
        <v>1869089</v>
      </c>
    </row>
    <row r="769" spans="1:24" ht="15.75" hidden="1" customHeight="1" x14ac:dyDescent="0.25">
      <c r="A769" s="34" t="s">
        <v>1220</v>
      </c>
      <c r="B769" s="34" t="s">
        <v>2000</v>
      </c>
      <c r="C769" s="34" t="s">
        <v>1222</v>
      </c>
      <c r="D769" s="35">
        <v>6455451</v>
      </c>
      <c r="E769" s="34" t="s">
        <v>1223</v>
      </c>
      <c r="F769" s="34" t="s">
        <v>100</v>
      </c>
      <c r="G769" s="34" t="s">
        <v>1224</v>
      </c>
      <c r="H769" s="36">
        <v>43907</v>
      </c>
      <c r="I769" s="36">
        <v>43937</v>
      </c>
      <c r="J769" s="36">
        <v>43934</v>
      </c>
      <c r="K769" s="36">
        <v>43952</v>
      </c>
      <c r="L769" s="34" t="s">
        <v>1220</v>
      </c>
      <c r="M769" s="34" t="s">
        <v>1225</v>
      </c>
      <c r="N769" s="34" t="s">
        <v>1877</v>
      </c>
      <c r="O769" s="34" t="s">
        <v>1878</v>
      </c>
      <c r="P769" s="34" t="s">
        <v>1904</v>
      </c>
      <c r="Q769" s="34" t="s">
        <v>102</v>
      </c>
      <c r="R769" s="38"/>
      <c r="S769" s="34" t="s">
        <v>2336</v>
      </c>
      <c r="T769" s="37">
        <v>23180</v>
      </c>
      <c r="U769" s="35">
        <v>23</v>
      </c>
      <c r="V769" s="37">
        <v>23180</v>
      </c>
      <c r="W769" s="34" t="s">
        <v>1787</v>
      </c>
      <c r="X769" s="35">
        <v>10168544</v>
      </c>
    </row>
    <row r="770" spans="1:24" ht="15.75" hidden="1" customHeight="1" x14ac:dyDescent="0.25">
      <c r="A770" s="34" t="s">
        <v>1220</v>
      </c>
      <c r="B770" s="34" t="s">
        <v>2000</v>
      </c>
      <c r="C770" s="34" t="s">
        <v>1222</v>
      </c>
      <c r="D770" s="35">
        <v>6455481</v>
      </c>
      <c r="E770" s="34" t="s">
        <v>1223</v>
      </c>
      <c r="F770" s="34" t="s">
        <v>100</v>
      </c>
      <c r="G770" s="34" t="s">
        <v>1224</v>
      </c>
      <c r="H770" s="36">
        <v>43907</v>
      </c>
      <c r="I770" s="36">
        <v>43937</v>
      </c>
      <c r="J770" s="36">
        <v>43915</v>
      </c>
      <c r="K770" s="36">
        <v>43928</v>
      </c>
      <c r="L770" s="34" t="s">
        <v>1220</v>
      </c>
      <c r="M770" s="34" t="s">
        <v>1225</v>
      </c>
      <c r="N770" s="34" t="s">
        <v>1877</v>
      </c>
      <c r="O770" s="34" t="s">
        <v>1878</v>
      </c>
      <c r="P770" s="34" t="s">
        <v>2319</v>
      </c>
      <c r="Q770" s="34" t="s">
        <v>1360</v>
      </c>
      <c r="R770" s="38"/>
      <c r="S770" s="34" t="s">
        <v>2336</v>
      </c>
      <c r="T770" s="37">
        <v>60000</v>
      </c>
      <c r="U770" s="35">
        <v>47</v>
      </c>
      <c r="V770" s="37">
        <v>60000</v>
      </c>
      <c r="W770" s="34" t="s">
        <v>2320</v>
      </c>
      <c r="X770" s="35">
        <v>10333403</v>
      </c>
    </row>
    <row r="771" spans="1:24" ht="15.75" hidden="1" customHeight="1" x14ac:dyDescent="0.25">
      <c r="A771" s="34" t="s">
        <v>1220</v>
      </c>
      <c r="B771" s="34" t="s">
        <v>2000</v>
      </c>
      <c r="C771" s="34" t="s">
        <v>1222</v>
      </c>
      <c r="D771" s="35">
        <v>6455536</v>
      </c>
      <c r="E771" s="34" t="s">
        <v>1223</v>
      </c>
      <c r="F771" s="34" t="s">
        <v>100</v>
      </c>
      <c r="G771" s="34" t="s">
        <v>1224</v>
      </c>
      <c r="H771" s="36">
        <v>43907</v>
      </c>
      <c r="I771" s="36">
        <v>43937</v>
      </c>
      <c r="J771" s="36">
        <v>43909</v>
      </c>
      <c r="K771" s="36">
        <v>43928</v>
      </c>
      <c r="L771" s="34" t="s">
        <v>1220</v>
      </c>
      <c r="M771" s="34" t="s">
        <v>1225</v>
      </c>
      <c r="N771" s="34" t="s">
        <v>1877</v>
      </c>
      <c r="O771" s="34" t="s">
        <v>1878</v>
      </c>
      <c r="P771" s="34" t="s">
        <v>1412</v>
      </c>
      <c r="Q771" s="34" t="s">
        <v>1360</v>
      </c>
      <c r="R771" s="38"/>
      <c r="S771" s="34" t="s">
        <v>2336</v>
      </c>
      <c r="T771" s="37">
        <v>55000</v>
      </c>
      <c r="U771" s="35">
        <v>47</v>
      </c>
      <c r="V771" s="37">
        <v>55000</v>
      </c>
      <c r="W771" s="34" t="s">
        <v>1413</v>
      </c>
      <c r="X771" s="35">
        <v>1857746</v>
      </c>
    </row>
    <row r="772" spans="1:24" ht="15.75" hidden="1" customHeight="1" x14ac:dyDescent="0.25">
      <c r="A772" s="34" t="s">
        <v>1220</v>
      </c>
      <c r="B772" s="34" t="s">
        <v>2000</v>
      </c>
      <c r="C772" s="34" t="s">
        <v>1222</v>
      </c>
      <c r="D772" s="35">
        <v>6455817</v>
      </c>
      <c r="E772" s="34" t="s">
        <v>1223</v>
      </c>
      <c r="F772" s="34" t="s">
        <v>100</v>
      </c>
      <c r="G772" s="34" t="s">
        <v>1224</v>
      </c>
      <c r="H772" s="36">
        <v>43907</v>
      </c>
      <c r="I772" s="36">
        <v>43937</v>
      </c>
      <c r="J772" s="36">
        <v>43909</v>
      </c>
      <c r="K772" s="36">
        <v>43928</v>
      </c>
      <c r="L772" s="34" t="s">
        <v>1220</v>
      </c>
      <c r="M772" s="34" t="s">
        <v>1225</v>
      </c>
      <c r="N772" s="34" t="s">
        <v>1877</v>
      </c>
      <c r="O772" s="34" t="s">
        <v>1878</v>
      </c>
      <c r="P772" s="34" t="s">
        <v>1974</v>
      </c>
      <c r="Q772" s="34" t="s">
        <v>1360</v>
      </c>
      <c r="R772" s="38"/>
      <c r="S772" s="34" t="s">
        <v>2336</v>
      </c>
      <c r="T772" s="37">
        <v>55000</v>
      </c>
      <c r="U772" s="35">
        <v>47</v>
      </c>
      <c r="V772" s="37">
        <v>55000</v>
      </c>
      <c r="W772" s="34" t="s">
        <v>1866</v>
      </c>
      <c r="X772" s="35">
        <v>10331727</v>
      </c>
    </row>
    <row r="773" spans="1:24" ht="15.75" hidden="1" customHeight="1" x14ac:dyDescent="0.25">
      <c r="A773" s="34" t="s">
        <v>1220</v>
      </c>
      <c r="B773" s="34" t="s">
        <v>2000</v>
      </c>
      <c r="C773" s="34" t="s">
        <v>1222</v>
      </c>
      <c r="D773" s="35">
        <v>6456007</v>
      </c>
      <c r="E773" s="34" t="s">
        <v>1223</v>
      </c>
      <c r="F773" s="34" t="s">
        <v>100</v>
      </c>
      <c r="G773" s="34" t="s">
        <v>1224</v>
      </c>
      <c r="H773" s="36">
        <v>43907</v>
      </c>
      <c r="I773" s="36">
        <v>43937</v>
      </c>
      <c r="J773" s="36">
        <v>43934</v>
      </c>
      <c r="K773" s="36">
        <v>43952</v>
      </c>
      <c r="L773" s="34" t="s">
        <v>1220</v>
      </c>
      <c r="M773" s="34" t="s">
        <v>1225</v>
      </c>
      <c r="N773" s="34" t="s">
        <v>1869</v>
      </c>
      <c r="O773" s="34" t="s">
        <v>1870</v>
      </c>
      <c r="P773" s="34" t="s">
        <v>2302</v>
      </c>
      <c r="Q773" s="34" t="s">
        <v>102</v>
      </c>
      <c r="R773" s="38"/>
      <c r="S773" s="34" t="s">
        <v>2236</v>
      </c>
      <c r="T773" s="37">
        <v>724277</v>
      </c>
      <c r="U773" s="35">
        <v>23</v>
      </c>
      <c r="V773" s="37">
        <v>724277</v>
      </c>
      <c r="W773" s="34" t="s">
        <v>2243</v>
      </c>
      <c r="X773" s="35">
        <v>10203168</v>
      </c>
    </row>
    <row r="774" spans="1:24" ht="15.75" hidden="1" customHeight="1" x14ac:dyDescent="0.25">
      <c r="A774" s="34" t="s">
        <v>1220</v>
      </c>
      <c r="B774" s="34" t="s">
        <v>2000</v>
      </c>
      <c r="C774" s="34" t="s">
        <v>1222</v>
      </c>
      <c r="D774" s="35">
        <v>6456346</v>
      </c>
      <c r="E774" s="34" t="s">
        <v>1223</v>
      </c>
      <c r="F774" s="34" t="s">
        <v>100</v>
      </c>
      <c r="G774" s="34" t="s">
        <v>1224</v>
      </c>
      <c r="H774" s="36">
        <v>43908</v>
      </c>
      <c r="I774" s="36">
        <v>43938</v>
      </c>
      <c r="J774" s="36">
        <v>43915</v>
      </c>
      <c r="K774" s="36">
        <v>43928</v>
      </c>
      <c r="L774" s="34" t="s">
        <v>1220</v>
      </c>
      <c r="M774" s="34" t="s">
        <v>1225</v>
      </c>
      <c r="N774" s="34" t="s">
        <v>1877</v>
      </c>
      <c r="O774" s="34" t="s">
        <v>1878</v>
      </c>
      <c r="P774" s="34" t="s">
        <v>2194</v>
      </c>
      <c r="Q774" s="34" t="s">
        <v>1360</v>
      </c>
      <c r="R774" s="38"/>
      <c r="S774" s="34" t="s">
        <v>2340</v>
      </c>
      <c r="T774" s="37">
        <v>55000</v>
      </c>
      <c r="U774" s="35">
        <v>47</v>
      </c>
      <c r="V774" s="37">
        <v>55000</v>
      </c>
      <c r="W774" s="34" t="s">
        <v>2196</v>
      </c>
      <c r="X774" s="35">
        <v>10092677</v>
      </c>
    </row>
    <row r="775" spans="1:24" ht="15.75" hidden="1" customHeight="1" x14ac:dyDescent="0.25">
      <c r="A775" s="34" t="s">
        <v>1220</v>
      </c>
      <c r="B775" s="34" t="s">
        <v>2000</v>
      </c>
      <c r="C775" s="34" t="s">
        <v>1222</v>
      </c>
      <c r="D775" s="35">
        <v>6456679</v>
      </c>
      <c r="E775" s="34" t="s">
        <v>1223</v>
      </c>
      <c r="F775" s="34" t="s">
        <v>100</v>
      </c>
      <c r="G775" s="34" t="s">
        <v>1224</v>
      </c>
      <c r="H775" s="36">
        <v>43908</v>
      </c>
      <c r="I775" s="36">
        <v>43938</v>
      </c>
      <c r="J775" s="36">
        <v>43915</v>
      </c>
      <c r="K775" s="36">
        <v>43928</v>
      </c>
      <c r="L775" s="34" t="s">
        <v>1220</v>
      </c>
      <c r="M775" s="34" t="s">
        <v>1225</v>
      </c>
      <c r="N775" s="34" t="s">
        <v>1877</v>
      </c>
      <c r="O775" s="34" t="s">
        <v>1878</v>
      </c>
      <c r="P775" s="34" t="s">
        <v>1734</v>
      </c>
      <c r="Q775" s="34" t="s">
        <v>1360</v>
      </c>
      <c r="R775" s="38"/>
      <c r="S775" s="34" t="s">
        <v>2341</v>
      </c>
      <c r="T775" s="37">
        <v>60000</v>
      </c>
      <c r="U775" s="35">
        <v>47</v>
      </c>
      <c r="V775" s="37">
        <v>60000</v>
      </c>
      <c r="W775" s="34" t="s">
        <v>1736</v>
      </c>
      <c r="X775" s="35">
        <v>10327843</v>
      </c>
    </row>
    <row r="776" spans="1:24" ht="15.75" hidden="1" customHeight="1" x14ac:dyDescent="0.25">
      <c r="A776" s="34" t="s">
        <v>1220</v>
      </c>
      <c r="B776" s="34" t="s">
        <v>2000</v>
      </c>
      <c r="C776" s="34" t="s">
        <v>1222</v>
      </c>
      <c r="D776" s="35">
        <v>6456725</v>
      </c>
      <c r="E776" s="34" t="s">
        <v>1223</v>
      </c>
      <c r="F776" s="34" t="s">
        <v>100</v>
      </c>
      <c r="G776" s="34" t="s">
        <v>1224</v>
      </c>
      <c r="H776" s="36">
        <v>43908</v>
      </c>
      <c r="I776" s="36">
        <v>43938</v>
      </c>
      <c r="J776" s="36">
        <v>43915</v>
      </c>
      <c r="K776" s="36">
        <v>43928</v>
      </c>
      <c r="L776" s="34" t="s">
        <v>1220</v>
      </c>
      <c r="M776" s="34" t="s">
        <v>1225</v>
      </c>
      <c r="N776" s="34" t="s">
        <v>1877</v>
      </c>
      <c r="O776" s="34" t="s">
        <v>1878</v>
      </c>
      <c r="P776" s="34" t="s">
        <v>1800</v>
      </c>
      <c r="Q776" s="34" t="s">
        <v>1360</v>
      </c>
      <c r="R776" s="38"/>
      <c r="S776" s="34" t="s">
        <v>2341</v>
      </c>
      <c r="T776" s="37">
        <v>60000</v>
      </c>
      <c r="U776" s="35">
        <v>47</v>
      </c>
      <c r="V776" s="37">
        <v>60000</v>
      </c>
      <c r="W776" s="34" t="s">
        <v>1801</v>
      </c>
      <c r="X776" s="35">
        <v>10140140</v>
      </c>
    </row>
    <row r="777" spans="1:24" ht="15.75" hidden="1" customHeight="1" x14ac:dyDescent="0.25">
      <c r="A777" s="34" t="s">
        <v>1220</v>
      </c>
      <c r="B777" s="34" t="s">
        <v>2000</v>
      </c>
      <c r="C777" s="34" t="s">
        <v>1222</v>
      </c>
      <c r="D777" s="35">
        <v>6457038</v>
      </c>
      <c r="E777" s="34" t="s">
        <v>1223</v>
      </c>
      <c r="F777" s="34" t="s">
        <v>100</v>
      </c>
      <c r="G777" s="34" t="s">
        <v>1224</v>
      </c>
      <c r="H777" s="36">
        <v>43908</v>
      </c>
      <c r="I777" s="36">
        <v>43938</v>
      </c>
      <c r="J777" s="36">
        <v>43915</v>
      </c>
      <c r="K777" s="36">
        <v>43928</v>
      </c>
      <c r="L777" s="34" t="s">
        <v>1220</v>
      </c>
      <c r="M777" s="34" t="s">
        <v>1225</v>
      </c>
      <c r="N777" s="34" t="s">
        <v>1877</v>
      </c>
      <c r="O777" s="34" t="s">
        <v>1878</v>
      </c>
      <c r="P777" s="34" t="s">
        <v>1967</v>
      </c>
      <c r="Q777" s="34" t="s">
        <v>1360</v>
      </c>
      <c r="R777" s="38"/>
      <c r="S777" s="34" t="s">
        <v>2342</v>
      </c>
      <c r="T777" s="37">
        <v>55000</v>
      </c>
      <c r="U777" s="35">
        <v>47</v>
      </c>
      <c r="V777" s="37">
        <v>55000</v>
      </c>
      <c r="W777" s="34" t="s">
        <v>1764</v>
      </c>
      <c r="X777" s="35">
        <v>10328797</v>
      </c>
    </row>
    <row r="778" spans="1:24" ht="15.75" hidden="1" customHeight="1" x14ac:dyDescent="0.25">
      <c r="A778" s="34" t="s">
        <v>1220</v>
      </c>
      <c r="B778" s="34" t="s">
        <v>2000</v>
      </c>
      <c r="C778" s="34" t="s">
        <v>1222</v>
      </c>
      <c r="D778" s="35">
        <v>6457430</v>
      </c>
      <c r="E778" s="34" t="s">
        <v>1223</v>
      </c>
      <c r="F778" s="34" t="s">
        <v>100</v>
      </c>
      <c r="G778" s="34" t="s">
        <v>1224</v>
      </c>
      <c r="H778" s="36">
        <v>43909</v>
      </c>
      <c r="I778" s="36">
        <v>43939</v>
      </c>
      <c r="J778" s="36">
        <v>43915</v>
      </c>
      <c r="K778" s="36">
        <v>43928</v>
      </c>
      <c r="L778" s="34" t="s">
        <v>1220</v>
      </c>
      <c r="M778" s="34" t="s">
        <v>1225</v>
      </c>
      <c r="N778" s="34" t="s">
        <v>1877</v>
      </c>
      <c r="O778" s="34" t="s">
        <v>1878</v>
      </c>
      <c r="P778" s="34" t="s">
        <v>2343</v>
      </c>
      <c r="Q778" s="34" t="s">
        <v>102</v>
      </c>
      <c r="R778" s="38"/>
      <c r="S778" s="34" t="s">
        <v>2344</v>
      </c>
      <c r="T778" s="37">
        <v>55000</v>
      </c>
      <c r="U778" s="35">
        <v>47</v>
      </c>
      <c r="V778" s="37">
        <v>55000</v>
      </c>
      <c r="W778" s="34" t="s">
        <v>2345</v>
      </c>
      <c r="X778" s="35">
        <v>10334982</v>
      </c>
    </row>
    <row r="779" spans="1:24" ht="15.75" hidden="1" customHeight="1" x14ac:dyDescent="0.25">
      <c r="A779" s="34" t="s">
        <v>1220</v>
      </c>
      <c r="B779" s="34" t="s">
        <v>2000</v>
      </c>
      <c r="C779" s="34" t="s">
        <v>1222</v>
      </c>
      <c r="D779" s="35">
        <v>6457643</v>
      </c>
      <c r="E779" s="34" t="s">
        <v>1223</v>
      </c>
      <c r="F779" s="34" t="s">
        <v>100</v>
      </c>
      <c r="G779" s="34" t="s">
        <v>1224</v>
      </c>
      <c r="H779" s="36">
        <v>43909</v>
      </c>
      <c r="I779" s="36">
        <v>43939</v>
      </c>
      <c r="J779" s="36">
        <v>43915</v>
      </c>
      <c r="K779" s="36">
        <v>43928</v>
      </c>
      <c r="L779" s="34" t="s">
        <v>1220</v>
      </c>
      <c r="M779" s="34" t="s">
        <v>1225</v>
      </c>
      <c r="N779" s="34" t="s">
        <v>1877</v>
      </c>
      <c r="O779" s="34" t="s">
        <v>1878</v>
      </c>
      <c r="P779" s="34" t="s">
        <v>1760</v>
      </c>
      <c r="Q779" s="34" t="s">
        <v>102</v>
      </c>
      <c r="R779" s="38"/>
      <c r="S779" s="34" t="s">
        <v>2344</v>
      </c>
      <c r="T779" s="37">
        <v>60000</v>
      </c>
      <c r="U779" s="35">
        <v>47</v>
      </c>
      <c r="V779" s="37">
        <v>60000</v>
      </c>
      <c r="W779" s="34" t="s">
        <v>1762</v>
      </c>
      <c r="X779" s="35">
        <v>10330792</v>
      </c>
    </row>
    <row r="780" spans="1:24" ht="15.75" hidden="1" customHeight="1" x14ac:dyDescent="0.25">
      <c r="A780" s="34" t="s">
        <v>1220</v>
      </c>
      <c r="B780" s="34" t="s">
        <v>2000</v>
      </c>
      <c r="C780" s="34" t="s">
        <v>1222</v>
      </c>
      <c r="D780" s="35">
        <v>6457969</v>
      </c>
      <c r="E780" s="34" t="s">
        <v>1223</v>
      </c>
      <c r="F780" s="34" t="s">
        <v>100</v>
      </c>
      <c r="G780" s="34" t="s">
        <v>1224</v>
      </c>
      <c r="H780" s="36">
        <v>43909</v>
      </c>
      <c r="I780" s="36">
        <v>43939</v>
      </c>
      <c r="J780" s="36">
        <v>43915</v>
      </c>
      <c r="K780" s="36">
        <v>43928</v>
      </c>
      <c r="L780" s="34" t="s">
        <v>1220</v>
      </c>
      <c r="M780" s="34" t="s">
        <v>1225</v>
      </c>
      <c r="N780" s="34" t="s">
        <v>1877</v>
      </c>
      <c r="O780" s="34" t="s">
        <v>1878</v>
      </c>
      <c r="P780" s="34" t="s">
        <v>1940</v>
      </c>
      <c r="Q780" s="34" t="s">
        <v>102</v>
      </c>
      <c r="R780" s="38"/>
      <c r="S780" s="34" t="s">
        <v>2346</v>
      </c>
      <c r="T780" s="37">
        <v>55000</v>
      </c>
      <c r="U780" s="35">
        <v>47</v>
      </c>
      <c r="V780" s="37">
        <v>55000</v>
      </c>
      <c r="W780" s="34" t="s">
        <v>1941</v>
      </c>
      <c r="X780" s="35">
        <v>10118589</v>
      </c>
    </row>
    <row r="781" spans="1:24" ht="15.75" hidden="1" customHeight="1" x14ac:dyDescent="0.25">
      <c r="A781" s="34" t="s">
        <v>1220</v>
      </c>
      <c r="B781" s="34" t="s">
        <v>2000</v>
      </c>
      <c r="C781" s="34" t="s">
        <v>1222</v>
      </c>
      <c r="D781" s="35">
        <v>6458187</v>
      </c>
      <c r="E781" s="34" t="s">
        <v>1223</v>
      </c>
      <c r="F781" s="34" t="s">
        <v>100</v>
      </c>
      <c r="G781" s="34" t="s">
        <v>1224</v>
      </c>
      <c r="H781" s="36">
        <v>43909</v>
      </c>
      <c r="I781" s="36">
        <v>43939</v>
      </c>
      <c r="J781" s="36">
        <v>43915</v>
      </c>
      <c r="K781" s="36">
        <v>43928</v>
      </c>
      <c r="L781" s="34" t="s">
        <v>1220</v>
      </c>
      <c r="M781" s="34" t="s">
        <v>1225</v>
      </c>
      <c r="N781" s="34" t="s">
        <v>1877</v>
      </c>
      <c r="O781" s="34" t="s">
        <v>1878</v>
      </c>
      <c r="P781" s="34" t="s">
        <v>160</v>
      </c>
      <c r="Q781" s="34" t="s">
        <v>102</v>
      </c>
      <c r="R781" s="38"/>
      <c r="S781" s="34" t="s">
        <v>2347</v>
      </c>
      <c r="T781" s="37">
        <v>112770</v>
      </c>
      <c r="U781" s="35">
        <v>47</v>
      </c>
      <c r="V781" s="37">
        <v>112770</v>
      </c>
      <c r="W781" s="34" t="s">
        <v>1921</v>
      </c>
      <c r="X781" s="35">
        <v>1769509</v>
      </c>
    </row>
    <row r="782" spans="1:24" ht="15.75" hidden="1" customHeight="1" x14ac:dyDescent="0.25">
      <c r="A782" s="34" t="s">
        <v>1220</v>
      </c>
      <c r="B782" s="34" t="s">
        <v>2000</v>
      </c>
      <c r="C782" s="34" t="s">
        <v>1222</v>
      </c>
      <c r="D782" s="35">
        <v>6458684</v>
      </c>
      <c r="E782" s="34" t="s">
        <v>1223</v>
      </c>
      <c r="F782" s="34" t="s">
        <v>100</v>
      </c>
      <c r="G782" s="34" t="s">
        <v>1224</v>
      </c>
      <c r="H782" s="36">
        <v>43910</v>
      </c>
      <c r="I782" s="36">
        <v>43940</v>
      </c>
      <c r="J782" s="36">
        <v>43915</v>
      </c>
      <c r="K782" s="36">
        <v>43928</v>
      </c>
      <c r="L782" s="34" t="s">
        <v>1220</v>
      </c>
      <c r="M782" s="34" t="s">
        <v>1225</v>
      </c>
      <c r="N782" s="34" t="s">
        <v>1877</v>
      </c>
      <c r="O782" s="34" t="s">
        <v>1878</v>
      </c>
      <c r="P782" s="34" t="s">
        <v>2155</v>
      </c>
      <c r="Q782" s="34" t="s">
        <v>102</v>
      </c>
      <c r="R782" s="38"/>
      <c r="S782" s="34" t="s">
        <v>2348</v>
      </c>
      <c r="T782" s="37">
        <v>52940</v>
      </c>
      <c r="U782" s="35">
        <v>47</v>
      </c>
      <c r="V782" s="37">
        <v>52940</v>
      </c>
      <c r="W782" s="34" t="s">
        <v>1771</v>
      </c>
      <c r="X782" s="35">
        <v>10322243</v>
      </c>
    </row>
    <row r="783" spans="1:24" ht="15.75" hidden="1" customHeight="1" x14ac:dyDescent="0.25">
      <c r="A783" s="34" t="s">
        <v>1220</v>
      </c>
      <c r="B783" s="34" t="s">
        <v>2000</v>
      </c>
      <c r="C783" s="34" t="s">
        <v>1222</v>
      </c>
      <c r="D783" s="35">
        <v>6458775</v>
      </c>
      <c r="E783" s="34" t="s">
        <v>1223</v>
      </c>
      <c r="F783" s="34" t="s">
        <v>100</v>
      </c>
      <c r="G783" s="34" t="s">
        <v>1224</v>
      </c>
      <c r="H783" s="36">
        <v>43910</v>
      </c>
      <c r="I783" s="36">
        <v>43940</v>
      </c>
      <c r="J783" s="36">
        <v>43914</v>
      </c>
      <c r="K783" s="36">
        <v>43928</v>
      </c>
      <c r="L783" s="34" t="s">
        <v>1220</v>
      </c>
      <c r="M783" s="34" t="s">
        <v>1225</v>
      </c>
      <c r="N783" s="34" t="s">
        <v>1869</v>
      </c>
      <c r="O783" s="34" t="s">
        <v>1870</v>
      </c>
      <c r="P783" s="34" t="s">
        <v>2302</v>
      </c>
      <c r="Q783" s="34" t="s">
        <v>102</v>
      </c>
      <c r="R783" s="38"/>
      <c r="S783" s="34" t="s">
        <v>2349</v>
      </c>
      <c r="T783" s="37">
        <v>2041993</v>
      </c>
      <c r="U783" s="35">
        <v>47</v>
      </c>
      <c r="V783" s="37">
        <v>2041993</v>
      </c>
      <c r="W783" s="34" t="s">
        <v>2243</v>
      </c>
      <c r="X783" s="35">
        <v>10203168</v>
      </c>
    </row>
    <row r="784" spans="1:24" ht="15.75" hidden="1" customHeight="1" x14ac:dyDescent="0.25">
      <c r="A784" s="34" t="s">
        <v>1220</v>
      </c>
      <c r="B784" s="34" t="s">
        <v>2000</v>
      </c>
      <c r="C784" s="34" t="s">
        <v>1222</v>
      </c>
      <c r="D784" s="35">
        <v>6459786</v>
      </c>
      <c r="E784" s="34" t="s">
        <v>1223</v>
      </c>
      <c r="F784" s="34" t="s">
        <v>100</v>
      </c>
      <c r="G784" s="34" t="s">
        <v>1224</v>
      </c>
      <c r="H784" s="36">
        <v>43914</v>
      </c>
      <c r="I784" s="36">
        <v>43944</v>
      </c>
      <c r="J784" s="36">
        <v>43917</v>
      </c>
      <c r="K784" s="36">
        <v>43928</v>
      </c>
      <c r="L784" s="34" t="s">
        <v>1220</v>
      </c>
      <c r="M784" s="34" t="s">
        <v>1225</v>
      </c>
      <c r="N784" s="34" t="s">
        <v>1877</v>
      </c>
      <c r="O784" s="34" t="s">
        <v>1878</v>
      </c>
      <c r="P784" s="34" t="s">
        <v>148</v>
      </c>
      <c r="Q784" s="34" t="s">
        <v>102</v>
      </c>
      <c r="R784" s="38"/>
      <c r="S784" s="34" t="s">
        <v>2350</v>
      </c>
      <c r="T784" s="37">
        <v>55000</v>
      </c>
      <c r="U784" s="35">
        <v>47</v>
      </c>
      <c r="V784" s="37">
        <v>55000</v>
      </c>
      <c r="W784" s="34" t="s">
        <v>1920</v>
      </c>
      <c r="X784" s="35">
        <v>10031754</v>
      </c>
    </row>
    <row r="785" spans="1:24" ht="15.75" hidden="1" customHeight="1" x14ac:dyDescent="0.25">
      <c r="A785" s="34" t="s">
        <v>1220</v>
      </c>
      <c r="B785" s="34" t="s">
        <v>2000</v>
      </c>
      <c r="C785" s="34" t="s">
        <v>1222</v>
      </c>
      <c r="D785" s="35">
        <v>6460528</v>
      </c>
      <c r="E785" s="34" t="s">
        <v>1223</v>
      </c>
      <c r="F785" s="34" t="s">
        <v>100</v>
      </c>
      <c r="G785" s="34" t="s">
        <v>1224</v>
      </c>
      <c r="H785" s="36">
        <v>43915</v>
      </c>
      <c r="I785" s="36">
        <v>43945</v>
      </c>
      <c r="J785" s="36">
        <v>43917</v>
      </c>
      <c r="K785" s="36">
        <v>43928</v>
      </c>
      <c r="L785" s="34" t="s">
        <v>1220</v>
      </c>
      <c r="M785" s="34" t="s">
        <v>1225</v>
      </c>
      <c r="N785" s="34" t="s">
        <v>1877</v>
      </c>
      <c r="O785" s="34" t="s">
        <v>1878</v>
      </c>
      <c r="P785" s="34" t="s">
        <v>2351</v>
      </c>
      <c r="Q785" s="34" t="s">
        <v>102</v>
      </c>
      <c r="R785" s="38"/>
      <c r="S785" s="34" t="s">
        <v>2267</v>
      </c>
      <c r="T785" s="37">
        <v>55000</v>
      </c>
      <c r="U785" s="35">
        <v>47</v>
      </c>
      <c r="V785" s="37">
        <v>55000</v>
      </c>
      <c r="W785" s="34" t="s">
        <v>2352</v>
      </c>
      <c r="X785" s="35">
        <v>10335250</v>
      </c>
    </row>
    <row r="786" spans="1:24" ht="15.75" hidden="1" customHeight="1" x14ac:dyDescent="0.25">
      <c r="A786" s="34" t="s">
        <v>1220</v>
      </c>
      <c r="B786" s="34" t="s">
        <v>2000</v>
      </c>
      <c r="C786" s="34" t="s">
        <v>1222</v>
      </c>
      <c r="D786" s="35">
        <v>6460639</v>
      </c>
      <c r="E786" s="34" t="s">
        <v>1223</v>
      </c>
      <c r="F786" s="34" t="s">
        <v>100</v>
      </c>
      <c r="G786" s="34" t="s">
        <v>1224</v>
      </c>
      <c r="H786" s="36">
        <v>43915</v>
      </c>
      <c r="I786" s="36">
        <v>43945</v>
      </c>
      <c r="J786" s="36">
        <v>43917</v>
      </c>
      <c r="K786" s="36">
        <v>43928</v>
      </c>
      <c r="L786" s="34" t="s">
        <v>1220</v>
      </c>
      <c r="M786" s="34" t="s">
        <v>1225</v>
      </c>
      <c r="N786" s="34" t="s">
        <v>1877</v>
      </c>
      <c r="O786" s="34" t="s">
        <v>1878</v>
      </c>
      <c r="P786" s="34" t="s">
        <v>1341</v>
      </c>
      <c r="Q786" s="34" t="s">
        <v>102</v>
      </c>
      <c r="R786" s="38"/>
      <c r="S786" s="34" t="s">
        <v>2353</v>
      </c>
      <c r="T786" s="37">
        <v>118360</v>
      </c>
      <c r="U786" s="35">
        <v>47</v>
      </c>
      <c r="V786" s="37">
        <v>118360</v>
      </c>
      <c r="W786" s="34" t="s">
        <v>1343</v>
      </c>
      <c r="X786" s="35">
        <v>10126221</v>
      </c>
    </row>
    <row r="787" spans="1:24" ht="15.75" hidden="1" customHeight="1" x14ac:dyDescent="0.25">
      <c r="A787" s="34" t="s">
        <v>1220</v>
      </c>
      <c r="B787" s="34" t="s">
        <v>2000</v>
      </c>
      <c r="C787" s="34" t="s">
        <v>1222</v>
      </c>
      <c r="D787" s="35">
        <v>6461551</v>
      </c>
      <c r="E787" s="34" t="s">
        <v>1223</v>
      </c>
      <c r="F787" s="34" t="s">
        <v>100</v>
      </c>
      <c r="G787" s="34" t="s">
        <v>1224</v>
      </c>
      <c r="H787" s="36">
        <v>43917</v>
      </c>
      <c r="I787" s="36">
        <v>43947</v>
      </c>
      <c r="J787" s="36">
        <v>43922</v>
      </c>
      <c r="K787" s="36">
        <v>43952</v>
      </c>
      <c r="L787" s="34" t="s">
        <v>1220</v>
      </c>
      <c r="M787" s="34" t="s">
        <v>1225</v>
      </c>
      <c r="N787" s="34" t="s">
        <v>1877</v>
      </c>
      <c r="O787" s="34" t="s">
        <v>1878</v>
      </c>
      <c r="P787" s="34" t="s">
        <v>2354</v>
      </c>
      <c r="Q787" s="34" t="s">
        <v>1360</v>
      </c>
      <c r="R787" s="38"/>
      <c r="S787" s="34" t="s">
        <v>2355</v>
      </c>
      <c r="T787" s="37">
        <v>55000</v>
      </c>
      <c r="U787" s="35">
        <v>23</v>
      </c>
      <c r="V787" s="37">
        <v>55000</v>
      </c>
      <c r="W787" s="34" t="s">
        <v>1791</v>
      </c>
      <c r="X787" s="35">
        <v>10332072</v>
      </c>
    </row>
    <row r="788" spans="1:24" ht="15.75" hidden="1" customHeight="1" x14ac:dyDescent="0.25">
      <c r="A788" s="34" t="s">
        <v>1220</v>
      </c>
      <c r="B788" s="34" t="s">
        <v>2000</v>
      </c>
      <c r="C788" s="34" t="s">
        <v>1222</v>
      </c>
      <c r="D788" s="35">
        <v>6463598</v>
      </c>
      <c r="E788" s="34" t="s">
        <v>1223</v>
      </c>
      <c r="F788" s="34" t="s">
        <v>100</v>
      </c>
      <c r="G788" s="34" t="s">
        <v>1224</v>
      </c>
      <c r="H788" s="36">
        <v>43922</v>
      </c>
      <c r="I788" s="36">
        <v>43952</v>
      </c>
      <c r="J788" s="36">
        <v>43924</v>
      </c>
      <c r="K788" s="36">
        <v>43952</v>
      </c>
      <c r="L788" s="34" t="s">
        <v>1220</v>
      </c>
      <c r="M788" s="34" t="s">
        <v>1225</v>
      </c>
      <c r="N788" s="34" t="s">
        <v>2014</v>
      </c>
      <c r="O788" s="34" t="s">
        <v>2015</v>
      </c>
      <c r="P788" s="34" t="s">
        <v>2155</v>
      </c>
      <c r="Q788" s="34" t="s">
        <v>102</v>
      </c>
      <c r="R788" s="38"/>
      <c r="S788" s="34" t="s">
        <v>2356</v>
      </c>
      <c r="T788" s="37">
        <v>131495</v>
      </c>
      <c r="U788" s="35">
        <v>23</v>
      </c>
      <c r="V788" s="37">
        <v>131495</v>
      </c>
      <c r="W788" s="34" t="s">
        <v>1771</v>
      </c>
      <c r="X788" s="35">
        <v>10322243</v>
      </c>
    </row>
    <row r="789" spans="1:24" ht="15.75" hidden="1" customHeight="1" x14ac:dyDescent="0.25">
      <c r="A789" s="34" t="s">
        <v>1220</v>
      </c>
      <c r="B789" s="34" t="s">
        <v>2000</v>
      </c>
      <c r="C789" s="34" t="s">
        <v>1222</v>
      </c>
      <c r="D789" s="35">
        <v>6465340</v>
      </c>
      <c r="E789" s="34" t="s">
        <v>1223</v>
      </c>
      <c r="F789" s="34" t="s">
        <v>100</v>
      </c>
      <c r="G789" s="34" t="s">
        <v>1224</v>
      </c>
      <c r="H789" s="36">
        <v>43928</v>
      </c>
      <c r="I789" s="36">
        <v>43958</v>
      </c>
      <c r="J789" s="36">
        <v>43934</v>
      </c>
      <c r="K789" s="36">
        <v>43952</v>
      </c>
      <c r="L789" s="34" t="s">
        <v>1220</v>
      </c>
      <c r="M789" s="34" t="s">
        <v>1225</v>
      </c>
      <c r="N789" s="34" t="s">
        <v>1877</v>
      </c>
      <c r="O789" s="34" t="s">
        <v>1878</v>
      </c>
      <c r="P789" s="34" t="s">
        <v>2357</v>
      </c>
      <c r="Q789" s="34" t="s">
        <v>102</v>
      </c>
      <c r="R789" s="34" t="s">
        <v>1228</v>
      </c>
      <c r="S789" s="34" t="s">
        <v>2358</v>
      </c>
      <c r="T789" s="37">
        <v>55000</v>
      </c>
      <c r="U789" s="35">
        <v>23</v>
      </c>
      <c r="V789" s="37">
        <v>55000</v>
      </c>
      <c r="W789" s="34" t="s">
        <v>2133</v>
      </c>
      <c r="X789" s="35">
        <v>10222427</v>
      </c>
    </row>
    <row r="790" spans="1:24" ht="15.75" hidden="1" customHeight="1" x14ac:dyDescent="0.25">
      <c r="A790" s="34" t="s">
        <v>1220</v>
      </c>
      <c r="B790" s="34" t="s">
        <v>2000</v>
      </c>
      <c r="C790" s="34" t="s">
        <v>1222</v>
      </c>
      <c r="D790" s="35">
        <v>6467420</v>
      </c>
      <c r="E790" s="34" t="s">
        <v>1223</v>
      </c>
      <c r="F790" s="34" t="s">
        <v>100</v>
      </c>
      <c r="G790" s="34" t="s">
        <v>1224</v>
      </c>
      <c r="H790" s="36">
        <v>43936</v>
      </c>
      <c r="I790" s="36">
        <v>43966</v>
      </c>
      <c r="J790" s="36">
        <v>43938</v>
      </c>
      <c r="K790" s="36">
        <v>43952</v>
      </c>
      <c r="L790" s="34" t="s">
        <v>1220</v>
      </c>
      <c r="M790" s="34" t="s">
        <v>1225</v>
      </c>
      <c r="N790" s="34" t="s">
        <v>1877</v>
      </c>
      <c r="O790" s="34" t="s">
        <v>1878</v>
      </c>
      <c r="P790" s="34" t="s">
        <v>1809</v>
      </c>
      <c r="Q790" s="34" t="s">
        <v>102</v>
      </c>
      <c r="R790" s="38"/>
      <c r="S790" s="34" t="s">
        <v>2359</v>
      </c>
      <c r="T790" s="37">
        <v>60000</v>
      </c>
      <c r="U790" s="35">
        <v>23</v>
      </c>
      <c r="V790" s="37">
        <v>60000</v>
      </c>
      <c r="W790" s="34" t="s">
        <v>1660</v>
      </c>
      <c r="X790" s="35">
        <v>10310053</v>
      </c>
    </row>
    <row r="791" spans="1:24" ht="15.75" hidden="1" customHeight="1" x14ac:dyDescent="0.25">
      <c r="A791" s="34" t="s">
        <v>1220</v>
      </c>
      <c r="B791" s="34" t="s">
        <v>2000</v>
      </c>
      <c r="C791" s="34" t="s">
        <v>1222</v>
      </c>
      <c r="D791" s="35">
        <v>6467848</v>
      </c>
      <c r="E791" s="34" t="s">
        <v>1223</v>
      </c>
      <c r="F791" s="34" t="s">
        <v>100</v>
      </c>
      <c r="G791" s="34" t="s">
        <v>1224</v>
      </c>
      <c r="H791" s="36">
        <v>43937</v>
      </c>
      <c r="I791" s="36">
        <v>43967</v>
      </c>
      <c r="J791" s="36">
        <v>43943</v>
      </c>
      <c r="K791" s="36">
        <v>43956</v>
      </c>
      <c r="L791" s="34" t="s">
        <v>1220</v>
      </c>
      <c r="M791" s="34" t="s">
        <v>1225</v>
      </c>
      <c r="N791" s="34" t="s">
        <v>1877</v>
      </c>
      <c r="O791" s="34" t="s">
        <v>1878</v>
      </c>
      <c r="P791" s="34" t="s">
        <v>2360</v>
      </c>
      <c r="Q791" s="34" t="s">
        <v>102</v>
      </c>
      <c r="R791" s="38"/>
      <c r="S791" s="34" t="s">
        <v>2361</v>
      </c>
      <c r="T791" s="37">
        <v>55000</v>
      </c>
      <c r="U791" s="35">
        <v>19</v>
      </c>
      <c r="V791" s="37">
        <v>55000</v>
      </c>
      <c r="W791" s="34" t="s">
        <v>2362</v>
      </c>
      <c r="X791" s="35">
        <v>10144160</v>
      </c>
    </row>
    <row r="792" spans="1:24" ht="15.75" hidden="1" customHeight="1" x14ac:dyDescent="0.25">
      <c r="A792" s="34" t="s">
        <v>1220</v>
      </c>
      <c r="B792" s="34" t="s">
        <v>2000</v>
      </c>
      <c r="C792" s="34" t="s">
        <v>1222</v>
      </c>
      <c r="D792" s="35">
        <v>6468414</v>
      </c>
      <c r="E792" s="34" t="s">
        <v>1223</v>
      </c>
      <c r="F792" s="34" t="s">
        <v>100</v>
      </c>
      <c r="G792" s="34" t="s">
        <v>1224</v>
      </c>
      <c r="H792" s="36">
        <v>43938</v>
      </c>
      <c r="I792" s="36">
        <v>43968</v>
      </c>
      <c r="J792" s="36">
        <v>43943</v>
      </c>
      <c r="K792" s="36">
        <v>43956</v>
      </c>
      <c r="L792" s="34" t="s">
        <v>1220</v>
      </c>
      <c r="M792" s="34" t="s">
        <v>1225</v>
      </c>
      <c r="N792" s="34" t="s">
        <v>1877</v>
      </c>
      <c r="O792" s="34" t="s">
        <v>1878</v>
      </c>
      <c r="P792" s="34" t="s">
        <v>2360</v>
      </c>
      <c r="Q792" s="34" t="s">
        <v>102</v>
      </c>
      <c r="R792" s="38"/>
      <c r="S792" s="34" t="s">
        <v>2257</v>
      </c>
      <c r="T792" s="37">
        <v>55000</v>
      </c>
      <c r="U792" s="35">
        <v>19</v>
      </c>
      <c r="V792" s="37">
        <v>55000</v>
      </c>
      <c r="W792" s="34" t="s">
        <v>2362</v>
      </c>
      <c r="X792" s="35">
        <v>10144160</v>
      </c>
    </row>
    <row r="793" spans="1:24" ht="15.75" hidden="1" customHeight="1" x14ac:dyDescent="0.25">
      <c r="A793" s="34" t="s">
        <v>1220</v>
      </c>
      <c r="B793" s="34" t="s">
        <v>2000</v>
      </c>
      <c r="C793" s="34" t="s">
        <v>1222</v>
      </c>
      <c r="D793" s="35">
        <v>6469423</v>
      </c>
      <c r="E793" s="34" t="s">
        <v>1223</v>
      </c>
      <c r="F793" s="34" t="s">
        <v>100</v>
      </c>
      <c r="G793" s="34" t="s">
        <v>1224</v>
      </c>
      <c r="H793" s="36">
        <v>43942</v>
      </c>
      <c r="I793" s="36">
        <v>43972</v>
      </c>
      <c r="J793" s="36">
        <v>43943</v>
      </c>
      <c r="K793" s="36">
        <v>43956</v>
      </c>
      <c r="L793" s="34" t="s">
        <v>1220</v>
      </c>
      <c r="M793" s="34" t="s">
        <v>1225</v>
      </c>
      <c r="N793" s="34" t="s">
        <v>1877</v>
      </c>
      <c r="O793" s="34" t="s">
        <v>1878</v>
      </c>
      <c r="P793" s="34" t="s">
        <v>1814</v>
      </c>
      <c r="Q793" s="34" t="s">
        <v>102</v>
      </c>
      <c r="R793" s="38"/>
      <c r="S793" s="34" t="s">
        <v>2363</v>
      </c>
      <c r="T793" s="37">
        <v>60000</v>
      </c>
      <c r="U793" s="35">
        <v>19</v>
      </c>
      <c r="V793" s="37">
        <v>60000</v>
      </c>
      <c r="W793" s="34" t="s">
        <v>1815</v>
      </c>
      <c r="X793" s="35">
        <v>10328033</v>
      </c>
    </row>
    <row r="794" spans="1:24" ht="15.75" hidden="1" customHeight="1" x14ac:dyDescent="0.25">
      <c r="A794" s="34" t="s">
        <v>1220</v>
      </c>
      <c r="B794" s="34" t="s">
        <v>2000</v>
      </c>
      <c r="C794" s="34" t="s">
        <v>1222</v>
      </c>
      <c r="D794" s="35">
        <v>6469572</v>
      </c>
      <c r="E794" s="34" t="s">
        <v>1223</v>
      </c>
      <c r="F794" s="34" t="s">
        <v>100</v>
      </c>
      <c r="G794" s="34" t="s">
        <v>1224</v>
      </c>
      <c r="H794" s="36">
        <v>43942</v>
      </c>
      <c r="I794" s="36">
        <v>43972</v>
      </c>
      <c r="J794" s="36">
        <v>43943</v>
      </c>
      <c r="K794" s="36">
        <v>43956</v>
      </c>
      <c r="L794" s="34" t="s">
        <v>1220</v>
      </c>
      <c r="M794" s="34" t="s">
        <v>1225</v>
      </c>
      <c r="N794" s="34" t="s">
        <v>1877</v>
      </c>
      <c r="O794" s="34" t="s">
        <v>1878</v>
      </c>
      <c r="P794" s="34" t="s">
        <v>1421</v>
      </c>
      <c r="Q794" s="34" t="s">
        <v>102</v>
      </c>
      <c r="R794" s="38"/>
      <c r="S794" s="34" t="s">
        <v>2250</v>
      </c>
      <c r="T794" s="37">
        <v>60000</v>
      </c>
      <c r="U794" s="35">
        <v>19</v>
      </c>
      <c r="V794" s="37">
        <v>60000</v>
      </c>
      <c r="W794" s="34" t="s">
        <v>1423</v>
      </c>
      <c r="X794" s="35">
        <v>10335161</v>
      </c>
    </row>
    <row r="795" spans="1:24" ht="15.75" hidden="1" customHeight="1" x14ac:dyDescent="0.25">
      <c r="A795" s="34" t="s">
        <v>1220</v>
      </c>
      <c r="B795" s="34" t="s">
        <v>2000</v>
      </c>
      <c r="C795" s="34" t="s">
        <v>1222</v>
      </c>
      <c r="D795" s="35">
        <v>6469576</v>
      </c>
      <c r="E795" s="34" t="s">
        <v>1223</v>
      </c>
      <c r="F795" s="34" t="s">
        <v>100</v>
      </c>
      <c r="G795" s="34" t="s">
        <v>1224</v>
      </c>
      <c r="H795" s="36">
        <v>43942</v>
      </c>
      <c r="I795" s="36">
        <v>43972</v>
      </c>
      <c r="J795" s="36">
        <v>43943</v>
      </c>
      <c r="K795" s="36">
        <v>43956</v>
      </c>
      <c r="L795" s="34" t="s">
        <v>1220</v>
      </c>
      <c r="M795" s="34" t="s">
        <v>1225</v>
      </c>
      <c r="N795" s="34" t="s">
        <v>1877</v>
      </c>
      <c r="O795" s="34" t="s">
        <v>1878</v>
      </c>
      <c r="P795" s="34" t="s">
        <v>2364</v>
      </c>
      <c r="Q795" s="34" t="s">
        <v>102</v>
      </c>
      <c r="R795" s="38"/>
      <c r="S795" s="34" t="s">
        <v>2250</v>
      </c>
      <c r="T795" s="37">
        <v>55000</v>
      </c>
      <c r="U795" s="35">
        <v>19</v>
      </c>
      <c r="V795" s="37">
        <v>55000</v>
      </c>
      <c r="W795" s="34" t="s">
        <v>1827</v>
      </c>
      <c r="X795" s="35">
        <v>10332065</v>
      </c>
    </row>
    <row r="796" spans="1:24" ht="15.75" hidden="1" customHeight="1" x14ac:dyDescent="0.25">
      <c r="A796" s="34" t="s">
        <v>1220</v>
      </c>
      <c r="B796" s="34" t="s">
        <v>2000</v>
      </c>
      <c r="C796" s="34" t="s">
        <v>1222</v>
      </c>
      <c r="D796" s="35">
        <v>6469950</v>
      </c>
      <c r="E796" s="34" t="s">
        <v>1223</v>
      </c>
      <c r="F796" s="34" t="s">
        <v>100</v>
      </c>
      <c r="G796" s="34" t="s">
        <v>1224</v>
      </c>
      <c r="H796" s="36">
        <v>43943</v>
      </c>
      <c r="I796" s="36">
        <v>43973</v>
      </c>
      <c r="J796" s="36">
        <v>43945</v>
      </c>
      <c r="K796" s="36">
        <v>43956</v>
      </c>
      <c r="L796" s="34" t="s">
        <v>1220</v>
      </c>
      <c r="M796" s="34" t="s">
        <v>1225</v>
      </c>
      <c r="N796" s="34" t="s">
        <v>1869</v>
      </c>
      <c r="O796" s="34" t="s">
        <v>1870</v>
      </c>
      <c r="P796" s="34" t="s">
        <v>1976</v>
      </c>
      <c r="Q796" s="34" t="s">
        <v>102</v>
      </c>
      <c r="R796" s="38"/>
      <c r="S796" s="34" t="s">
        <v>2365</v>
      </c>
      <c r="T796" s="37">
        <v>101150</v>
      </c>
      <c r="U796" s="35">
        <v>19</v>
      </c>
      <c r="V796" s="37">
        <v>101150</v>
      </c>
      <c r="W796" s="34" t="s">
        <v>1978</v>
      </c>
      <c r="X796" s="35">
        <v>10291664</v>
      </c>
    </row>
    <row r="797" spans="1:24" ht="15.75" hidden="1" customHeight="1" x14ac:dyDescent="0.25">
      <c r="A797" s="34" t="s">
        <v>1220</v>
      </c>
      <c r="B797" s="34" t="s">
        <v>2000</v>
      </c>
      <c r="C797" s="34" t="s">
        <v>1222</v>
      </c>
      <c r="D797" s="35">
        <v>6470097</v>
      </c>
      <c r="E797" s="34" t="s">
        <v>1223</v>
      </c>
      <c r="F797" s="34" t="s">
        <v>100</v>
      </c>
      <c r="G797" s="34" t="s">
        <v>1224</v>
      </c>
      <c r="H797" s="36">
        <v>43944</v>
      </c>
      <c r="I797" s="36">
        <v>43974</v>
      </c>
      <c r="J797" s="36">
        <v>43945</v>
      </c>
      <c r="K797" s="36">
        <v>43956</v>
      </c>
      <c r="L797" s="34" t="s">
        <v>1220</v>
      </c>
      <c r="M797" s="34" t="s">
        <v>1225</v>
      </c>
      <c r="N797" s="34" t="s">
        <v>1877</v>
      </c>
      <c r="O797" s="34" t="s">
        <v>1878</v>
      </c>
      <c r="P797" s="34" t="s">
        <v>1792</v>
      </c>
      <c r="Q797" s="34" t="s">
        <v>102</v>
      </c>
      <c r="R797" s="38"/>
      <c r="S797" s="34" t="s">
        <v>2365</v>
      </c>
      <c r="T797" s="37">
        <v>55000</v>
      </c>
      <c r="U797" s="35">
        <v>19</v>
      </c>
      <c r="V797" s="37">
        <v>55000</v>
      </c>
      <c r="W797" s="34" t="s">
        <v>1794</v>
      </c>
      <c r="X797" s="35">
        <v>10006059</v>
      </c>
    </row>
    <row r="798" spans="1:24" ht="15.75" hidden="1" customHeight="1" x14ac:dyDescent="0.25">
      <c r="A798" s="34" t="s">
        <v>1220</v>
      </c>
      <c r="B798" s="34" t="s">
        <v>2000</v>
      </c>
      <c r="C798" s="34" t="s">
        <v>1222</v>
      </c>
      <c r="D798" s="35">
        <v>6471200</v>
      </c>
      <c r="E798" s="34" t="s">
        <v>1223</v>
      </c>
      <c r="F798" s="34" t="s">
        <v>100</v>
      </c>
      <c r="G798" s="34" t="s">
        <v>1224</v>
      </c>
      <c r="H798" s="36">
        <v>43948</v>
      </c>
      <c r="I798" s="36">
        <v>43978</v>
      </c>
      <c r="J798" s="36">
        <v>43949</v>
      </c>
      <c r="K798" s="36">
        <v>43956</v>
      </c>
      <c r="L798" s="34" t="s">
        <v>1220</v>
      </c>
      <c r="M798" s="34" t="s">
        <v>1225</v>
      </c>
      <c r="N798" s="34" t="s">
        <v>1877</v>
      </c>
      <c r="O798" s="34" t="s">
        <v>1878</v>
      </c>
      <c r="P798" s="34" t="s">
        <v>1494</v>
      </c>
      <c r="Q798" s="34" t="s">
        <v>102</v>
      </c>
      <c r="R798" s="38"/>
      <c r="S798" s="34" t="s">
        <v>2366</v>
      </c>
      <c r="T798" s="37">
        <v>55000</v>
      </c>
      <c r="U798" s="35">
        <v>19</v>
      </c>
      <c r="V798" s="37">
        <v>55000</v>
      </c>
      <c r="W798" s="34" t="s">
        <v>1496</v>
      </c>
      <c r="X798" s="35">
        <v>10243232</v>
      </c>
    </row>
    <row r="799" spans="1:24" ht="15.75" hidden="1" customHeight="1" x14ac:dyDescent="0.25">
      <c r="A799" s="34" t="s">
        <v>1220</v>
      </c>
      <c r="B799" s="34" t="s">
        <v>2000</v>
      </c>
      <c r="C799" s="34" t="s">
        <v>1222</v>
      </c>
      <c r="D799" s="35">
        <v>6471517</v>
      </c>
      <c r="E799" s="34" t="s">
        <v>1223</v>
      </c>
      <c r="F799" s="34" t="s">
        <v>100</v>
      </c>
      <c r="G799" s="34" t="s">
        <v>1224</v>
      </c>
      <c r="H799" s="36">
        <v>43948</v>
      </c>
      <c r="I799" s="36">
        <v>43978</v>
      </c>
      <c r="J799" s="36">
        <v>43949</v>
      </c>
      <c r="K799" s="36">
        <v>43956</v>
      </c>
      <c r="L799" s="34" t="s">
        <v>1220</v>
      </c>
      <c r="M799" s="34" t="s">
        <v>1225</v>
      </c>
      <c r="N799" s="34" t="s">
        <v>2014</v>
      </c>
      <c r="O799" s="34" t="s">
        <v>2015</v>
      </c>
      <c r="P799" s="34" t="s">
        <v>2364</v>
      </c>
      <c r="Q799" s="34" t="s">
        <v>102</v>
      </c>
      <c r="R799" s="38"/>
      <c r="S799" s="34" t="s">
        <v>2215</v>
      </c>
      <c r="T799" s="37">
        <v>13235</v>
      </c>
      <c r="U799" s="35">
        <v>19</v>
      </c>
      <c r="V799" s="37">
        <v>13235</v>
      </c>
      <c r="W799" s="34" t="s">
        <v>1827</v>
      </c>
      <c r="X799" s="35">
        <v>10332065</v>
      </c>
    </row>
    <row r="800" spans="1:24" ht="15.75" hidden="1" customHeight="1" x14ac:dyDescent="0.25">
      <c r="A800" s="34" t="s">
        <v>1220</v>
      </c>
      <c r="B800" s="34" t="s">
        <v>2000</v>
      </c>
      <c r="C800" s="34" t="s">
        <v>1222</v>
      </c>
      <c r="D800" s="35">
        <v>6472405</v>
      </c>
      <c r="E800" s="34" t="s">
        <v>1223</v>
      </c>
      <c r="F800" s="34" t="s">
        <v>100</v>
      </c>
      <c r="G800" s="34" t="s">
        <v>1224</v>
      </c>
      <c r="H800" s="36">
        <v>43950</v>
      </c>
      <c r="I800" s="36">
        <v>43980</v>
      </c>
      <c r="J800" s="36">
        <v>43956</v>
      </c>
      <c r="K800" s="36"/>
      <c r="L800" s="34" t="s">
        <v>1220</v>
      </c>
      <c r="M800" s="34" t="s">
        <v>1225</v>
      </c>
      <c r="N800" s="34" t="s">
        <v>1869</v>
      </c>
      <c r="O800" s="34" t="s">
        <v>1870</v>
      </c>
      <c r="P800" s="34" t="s">
        <v>2302</v>
      </c>
      <c r="Q800" s="34" t="s">
        <v>143</v>
      </c>
      <c r="R800" s="38"/>
      <c r="S800" s="34" t="s">
        <v>2367</v>
      </c>
      <c r="T800" s="37">
        <v>181637</v>
      </c>
      <c r="U800" s="35">
        <v>25</v>
      </c>
      <c r="V800" s="37">
        <v>181637</v>
      </c>
      <c r="W800" s="34" t="s">
        <v>2243</v>
      </c>
      <c r="X800" s="35">
        <v>10203168</v>
      </c>
    </row>
    <row r="801" spans="1:24" ht="15.75" hidden="1" customHeight="1" x14ac:dyDescent="0.25">
      <c r="A801" s="34" t="s">
        <v>1220</v>
      </c>
      <c r="B801" s="34" t="s">
        <v>2000</v>
      </c>
      <c r="C801" s="34" t="s">
        <v>1222</v>
      </c>
      <c r="D801" s="35">
        <v>6474082</v>
      </c>
      <c r="E801" s="34" t="s">
        <v>1223</v>
      </c>
      <c r="F801" s="34" t="s">
        <v>100</v>
      </c>
      <c r="G801" s="34" t="s">
        <v>1224</v>
      </c>
      <c r="H801" s="36">
        <v>43956</v>
      </c>
      <c r="I801" s="36">
        <v>43986</v>
      </c>
      <c r="J801" s="36">
        <v>43963</v>
      </c>
      <c r="K801" s="36">
        <v>43985</v>
      </c>
      <c r="L801" s="34" t="s">
        <v>1220</v>
      </c>
      <c r="M801" s="34" t="s">
        <v>1225</v>
      </c>
      <c r="N801" s="34" t="s">
        <v>1877</v>
      </c>
      <c r="O801" s="34" t="s">
        <v>1878</v>
      </c>
      <c r="P801" s="34" t="s">
        <v>2302</v>
      </c>
      <c r="Q801" s="34" t="s">
        <v>102</v>
      </c>
      <c r="R801" s="38"/>
      <c r="S801" s="34" t="s">
        <v>2368</v>
      </c>
      <c r="T801" s="37">
        <v>55000</v>
      </c>
      <c r="U801" s="35">
        <v>-10</v>
      </c>
      <c r="V801" s="37">
        <v>55000</v>
      </c>
      <c r="W801" s="34" t="s">
        <v>2243</v>
      </c>
      <c r="X801" s="35">
        <v>10203168</v>
      </c>
    </row>
    <row r="802" spans="1:24" ht="15.75" hidden="1" customHeight="1" x14ac:dyDescent="0.25">
      <c r="A802" s="34" t="s">
        <v>1220</v>
      </c>
      <c r="B802" s="34" t="s">
        <v>2000</v>
      </c>
      <c r="C802" s="34" t="s">
        <v>1222</v>
      </c>
      <c r="D802" s="35">
        <v>6474101</v>
      </c>
      <c r="E802" s="34" t="s">
        <v>1223</v>
      </c>
      <c r="F802" s="34" t="s">
        <v>100</v>
      </c>
      <c r="G802" s="34" t="s">
        <v>1224</v>
      </c>
      <c r="H802" s="36">
        <v>43956</v>
      </c>
      <c r="I802" s="36">
        <v>43986</v>
      </c>
      <c r="J802" s="36">
        <v>43963</v>
      </c>
      <c r="K802" s="36">
        <v>43985</v>
      </c>
      <c r="L802" s="34" t="s">
        <v>1220</v>
      </c>
      <c r="M802" s="34" t="s">
        <v>1225</v>
      </c>
      <c r="N802" s="34" t="s">
        <v>1877</v>
      </c>
      <c r="O802" s="34" t="s">
        <v>1878</v>
      </c>
      <c r="P802" s="34" t="s">
        <v>2302</v>
      </c>
      <c r="Q802" s="34" t="s">
        <v>102</v>
      </c>
      <c r="R802" s="38"/>
      <c r="S802" s="34" t="s">
        <v>2368</v>
      </c>
      <c r="T802" s="37">
        <v>60000</v>
      </c>
      <c r="U802" s="35">
        <v>-10</v>
      </c>
      <c r="V802" s="37">
        <v>60000</v>
      </c>
      <c r="W802" s="34" t="s">
        <v>2243</v>
      </c>
      <c r="X802" s="35">
        <v>10203168</v>
      </c>
    </row>
    <row r="803" spans="1:24" ht="15.75" hidden="1" customHeight="1" x14ac:dyDescent="0.25">
      <c r="A803" s="34" t="s">
        <v>1220</v>
      </c>
      <c r="B803" s="34" t="s">
        <v>2000</v>
      </c>
      <c r="C803" s="34" t="s">
        <v>1222</v>
      </c>
      <c r="D803" s="35">
        <v>6474287</v>
      </c>
      <c r="E803" s="34" t="s">
        <v>1223</v>
      </c>
      <c r="F803" s="34" t="s">
        <v>100</v>
      </c>
      <c r="G803" s="34" t="s">
        <v>1224</v>
      </c>
      <c r="H803" s="36">
        <v>43956</v>
      </c>
      <c r="I803" s="36">
        <v>43986</v>
      </c>
      <c r="J803" s="36">
        <v>43963</v>
      </c>
      <c r="K803" s="36">
        <v>43985</v>
      </c>
      <c r="L803" s="34" t="s">
        <v>1220</v>
      </c>
      <c r="M803" s="34" t="s">
        <v>1225</v>
      </c>
      <c r="N803" s="34" t="s">
        <v>1877</v>
      </c>
      <c r="O803" s="34" t="s">
        <v>1878</v>
      </c>
      <c r="P803" s="34" t="s">
        <v>1421</v>
      </c>
      <c r="Q803" s="34" t="s">
        <v>102</v>
      </c>
      <c r="R803" s="38"/>
      <c r="S803" s="34" t="s">
        <v>2369</v>
      </c>
      <c r="T803" s="37">
        <v>55000</v>
      </c>
      <c r="U803" s="35">
        <v>-10</v>
      </c>
      <c r="V803" s="37">
        <v>55000</v>
      </c>
      <c r="W803" s="34" t="s">
        <v>1423</v>
      </c>
      <c r="X803" s="35">
        <v>10335161</v>
      </c>
    </row>
    <row r="804" spans="1:24" ht="15.75" hidden="1" customHeight="1" x14ac:dyDescent="0.25">
      <c r="A804" s="34" t="s">
        <v>1220</v>
      </c>
      <c r="B804" s="34" t="s">
        <v>2000</v>
      </c>
      <c r="C804" s="34" t="s">
        <v>1222</v>
      </c>
      <c r="D804" s="35">
        <v>6475179</v>
      </c>
      <c r="E804" s="34" t="s">
        <v>1223</v>
      </c>
      <c r="F804" s="34" t="s">
        <v>100</v>
      </c>
      <c r="G804" s="34" t="s">
        <v>1224</v>
      </c>
      <c r="H804" s="36">
        <v>43958</v>
      </c>
      <c r="I804" s="36">
        <v>43988</v>
      </c>
      <c r="J804" s="36">
        <v>43963</v>
      </c>
      <c r="K804" s="36">
        <v>43985</v>
      </c>
      <c r="L804" s="34" t="s">
        <v>1220</v>
      </c>
      <c r="M804" s="34" t="s">
        <v>1225</v>
      </c>
      <c r="N804" s="34" t="s">
        <v>1877</v>
      </c>
      <c r="O804" s="34" t="s">
        <v>1878</v>
      </c>
      <c r="P804" s="34" t="s">
        <v>2194</v>
      </c>
      <c r="Q804" s="34" t="s">
        <v>102</v>
      </c>
      <c r="R804" s="38"/>
      <c r="S804" s="34" t="s">
        <v>2370</v>
      </c>
      <c r="T804" s="37">
        <v>55000</v>
      </c>
      <c r="U804" s="35">
        <v>-10</v>
      </c>
      <c r="V804" s="37">
        <v>55000</v>
      </c>
      <c r="W804" s="34" t="s">
        <v>2196</v>
      </c>
      <c r="X804" s="35">
        <v>10092677</v>
      </c>
    </row>
    <row r="805" spans="1:24" ht="15.75" hidden="1" customHeight="1" x14ac:dyDescent="0.25">
      <c r="A805" s="34" t="s">
        <v>1220</v>
      </c>
      <c r="B805" s="34" t="s">
        <v>2000</v>
      </c>
      <c r="C805" s="34" t="s">
        <v>1222</v>
      </c>
      <c r="D805" s="35">
        <v>6475562</v>
      </c>
      <c r="E805" s="34" t="s">
        <v>1223</v>
      </c>
      <c r="F805" s="34" t="s">
        <v>100</v>
      </c>
      <c r="G805" s="34" t="s">
        <v>1224</v>
      </c>
      <c r="H805" s="36">
        <v>43959</v>
      </c>
      <c r="I805" s="36">
        <v>43989</v>
      </c>
      <c r="J805" s="36">
        <v>43963</v>
      </c>
      <c r="K805" s="36">
        <v>43985</v>
      </c>
      <c r="L805" s="34" t="s">
        <v>1220</v>
      </c>
      <c r="M805" s="34" t="s">
        <v>1225</v>
      </c>
      <c r="N805" s="34" t="s">
        <v>1877</v>
      </c>
      <c r="O805" s="34" t="s">
        <v>1878</v>
      </c>
      <c r="P805" s="34" t="s">
        <v>157</v>
      </c>
      <c r="Q805" s="34" t="s">
        <v>102</v>
      </c>
      <c r="R805" s="38"/>
      <c r="S805" s="34" t="s">
        <v>2371</v>
      </c>
      <c r="T805" s="37">
        <v>55000</v>
      </c>
      <c r="U805" s="35">
        <v>-10</v>
      </c>
      <c r="V805" s="37">
        <v>55000</v>
      </c>
      <c r="W805" s="34" t="s">
        <v>2278</v>
      </c>
      <c r="X805" s="35">
        <v>1764215</v>
      </c>
    </row>
    <row r="806" spans="1:24" ht="15.75" hidden="1" customHeight="1" x14ac:dyDescent="0.25">
      <c r="A806" s="34" t="s">
        <v>1220</v>
      </c>
      <c r="B806" s="34" t="s">
        <v>2000</v>
      </c>
      <c r="C806" s="34" t="s">
        <v>1222</v>
      </c>
      <c r="D806" s="35">
        <v>6475813</v>
      </c>
      <c r="E806" s="34" t="s">
        <v>1223</v>
      </c>
      <c r="F806" s="34" t="s">
        <v>100</v>
      </c>
      <c r="G806" s="34" t="s">
        <v>1224</v>
      </c>
      <c r="H806" s="36">
        <v>43959</v>
      </c>
      <c r="I806" s="36">
        <v>43989</v>
      </c>
      <c r="J806" s="36">
        <v>43963</v>
      </c>
      <c r="K806" s="36">
        <v>43985</v>
      </c>
      <c r="L806" s="34" t="s">
        <v>1220</v>
      </c>
      <c r="M806" s="34" t="s">
        <v>1225</v>
      </c>
      <c r="N806" s="34" t="s">
        <v>2014</v>
      </c>
      <c r="O806" s="34" t="s">
        <v>2015</v>
      </c>
      <c r="P806" s="34" t="s">
        <v>157</v>
      </c>
      <c r="Q806" s="34" t="s">
        <v>102</v>
      </c>
      <c r="R806" s="38"/>
      <c r="S806" s="34" t="s">
        <v>2020</v>
      </c>
      <c r="T806" s="37">
        <v>221220</v>
      </c>
      <c r="U806" s="35">
        <v>-10</v>
      </c>
      <c r="V806" s="37">
        <v>221220</v>
      </c>
      <c r="W806" s="34" t="s">
        <v>2278</v>
      </c>
      <c r="X806" s="35">
        <v>1764215</v>
      </c>
    </row>
    <row r="807" spans="1:24" ht="15.75" hidden="1" customHeight="1" x14ac:dyDescent="0.25">
      <c r="A807" s="34" t="s">
        <v>1220</v>
      </c>
      <c r="B807" s="34" t="s">
        <v>2000</v>
      </c>
      <c r="C807" s="34" t="s">
        <v>1222</v>
      </c>
      <c r="D807" s="35">
        <v>6476696</v>
      </c>
      <c r="E807" s="34" t="s">
        <v>1223</v>
      </c>
      <c r="F807" s="34" t="s">
        <v>100</v>
      </c>
      <c r="G807" s="34" t="s">
        <v>1224</v>
      </c>
      <c r="H807" s="36">
        <v>43962</v>
      </c>
      <c r="I807" s="36">
        <v>43992</v>
      </c>
      <c r="J807" s="36">
        <v>43963</v>
      </c>
      <c r="K807" s="36">
        <v>43985</v>
      </c>
      <c r="L807" s="34" t="s">
        <v>1220</v>
      </c>
      <c r="M807" s="34" t="s">
        <v>1225</v>
      </c>
      <c r="N807" s="34" t="s">
        <v>1877</v>
      </c>
      <c r="O807" s="34" t="s">
        <v>1878</v>
      </c>
      <c r="P807" s="34" t="s">
        <v>1812</v>
      </c>
      <c r="Q807" s="34" t="s">
        <v>102</v>
      </c>
      <c r="R807" s="38"/>
      <c r="S807" s="34" t="s">
        <v>2372</v>
      </c>
      <c r="T807" s="37">
        <v>21267</v>
      </c>
      <c r="U807" s="35">
        <v>-10</v>
      </c>
      <c r="V807" s="37">
        <v>21267</v>
      </c>
      <c r="W807" s="34" t="s">
        <v>1813</v>
      </c>
      <c r="X807" s="35">
        <v>10334149</v>
      </c>
    </row>
    <row r="808" spans="1:24" ht="15.75" hidden="1" customHeight="1" x14ac:dyDescent="0.25">
      <c r="A808" s="34" t="s">
        <v>1220</v>
      </c>
      <c r="B808" s="34" t="s">
        <v>2000</v>
      </c>
      <c r="C808" s="34" t="s">
        <v>1222</v>
      </c>
      <c r="D808" s="35">
        <v>6477202</v>
      </c>
      <c r="E808" s="34" t="s">
        <v>1223</v>
      </c>
      <c r="F808" s="34" t="s">
        <v>100</v>
      </c>
      <c r="G808" s="34" t="s">
        <v>1224</v>
      </c>
      <c r="H808" s="36">
        <v>43963</v>
      </c>
      <c r="I808" s="36">
        <v>43993</v>
      </c>
      <c r="J808" s="36">
        <v>43966</v>
      </c>
      <c r="K808" s="36">
        <v>43985</v>
      </c>
      <c r="L808" s="34" t="s">
        <v>1220</v>
      </c>
      <c r="M808" s="34" t="s">
        <v>1225</v>
      </c>
      <c r="N808" s="34" t="s">
        <v>1877</v>
      </c>
      <c r="O808" s="34" t="s">
        <v>1878</v>
      </c>
      <c r="P808" s="34" t="s">
        <v>1788</v>
      </c>
      <c r="Q808" s="34" t="s">
        <v>102</v>
      </c>
      <c r="R808" s="38"/>
      <c r="S808" s="34" t="s">
        <v>2372</v>
      </c>
      <c r="T808" s="37">
        <v>55000</v>
      </c>
      <c r="U808" s="35">
        <v>-10</v>
      </c>
      <c r="V808" s="37">
        <v>55000</v>
      </c>
      <c r="W808" s="34" t="s">
        <v>1789</v>
      </c>
      <c r="X808" s="35">
        <v>10328173</v>
      </c>
    </row>
    <row r="809" spans="1:24" ht="15.75" hidden="1" customHeight="1" x14ac:dyDescent="0.25">
      <c r="A809" s="34" t="s">
        <v>1220</v>
      </c>
      <c r="B809" s="34" t="s">
        <v>2000</v>
      </c>
      <c r="C809" s="34" t="s">
        <v>1222</v>
      </c>
      <c r="D809" s="35">
        <v>6477208</v>
      </c>
      <c r="E809" s="34" t="s">
        <v>1223</v>
      </c>
      <c r="F809" s="34" t="s">
        <v>100</v>
      </c>
      <c r="G809" s="34" t="s">
        <v>1224</v>
      </c>
      <c r="H809" s="36">
        <v>43963</v>
      </c>
      <c r="I809" s="36">
        <v>43993</v>
      </c>
      <c r="J809" s="36">
        <v>43966</v>
      </c>
      <c r="K809" s="36">
        <v>43985</v>
      </c>
      <c r="L809" s="34" t="s">
        <v>1220</v>
      </c>
      <c r="M809" s="34" t="s">
        <v>1225</v>
      </c>
      <c r="N809" s="34" t="s">
        <v>1877</v>
      </c>
      <c r="O809" s="34" t="s">
        <v>1878</v>
      </c>
      <c r="P809" s="34" t="s">
        <v>1788</v>
      </c>
      <c r="Q809" s="34" t="s">
        <v>102</v>
      </c>
      <c r="R809" s="38"/>
      <c r="S809" s="34" t="s">
        <v>2372</v>
      </c>
      <c r="T809" s="37">
        <v>55000</v>
      </c>
      <c r="U809" s="35">
        <v>-10</v>
      </c>
      <c r="V809" s="37">
        <v>55000</v>
      </c>
      <c r="W809" s="34" t="s">
        <v>1789</v>
      </c>
      <c r="X809" s="35">
        <v>10328173</v>
      </c>
    </row>
    <row r="810" spans="1:24" ht="15.75" hidden="1" customHeight="1" x14ac:dyDescent="0.25">
      <c r="A810" s="34" t="s">
        <v>1220</v>
      </c>
      <c r="B810" s="34" t="s">
        <v>2000</v>
      </c>
      <c r="C810" s="34" t="s">
        <v>1222</v>
      </c>
      <c r="D810" s="35">
        <v>6477386</v>
      </c>
      <c r="E810" s="34" t="s">
        <v>1243</v>
      </c>
      <c r="F810" s="34" t="s">
        <v>477</v>
      </c>
      <c r="G810" s="34" t="s">
        <v>1224</v>
      </c>
      <c r="H810" s="36">
        <v>43963</v>
      </c>
      <c r="I810" s="36">
        <v>43993</v>
      </c>
      <c r="J810" s="36">
        <v>43972</v>
      </c>
      <c r="K810" s="36">
        <v>43985</v>
      </c>
      <c r="L810" s="34" t="s">
        <v>1244</v>
      </c>
      <c r="M810" s="34" t="s">
        <v>1245</v>
      </c>
      <c r="N810" s="34" t="s">
        <v>1877</v>
      </c>
      <c r="O810" s="34" t="s">
        <v>1878</v>
      </c>
      <c r="P810" s="34" t="s">
        <v>1402</v>
      </c>
      <c r="Q810" s="34" t="s">
        <v>102</v>
      </c>
      <c r="R810" s="38"/>
      <c r="S810" s="34" t="s">
        <v>2372</v>
      </c>
      <c r="T810" s="37">
        <v>8384</v>
      </c>
      <c r="U810" s="35">
        <v>-10</v>
      </c>
      <c r="V810" s="37">
        <v>8384</v>
      </c>
      <c r="W810" s="34" t="s">
        <v>1403</v>
      </c>
      <c r="X810" s="35">
        <v>10250190</v>
      </c>
    </row>
    <row r="811" spans="1:24" ht="15.75" hidden="1" customHeight="1" x14ac:dyDescent="0.25">
      <c r="A811" s="34" t="s">
        <v>1220</v>
      </c>
      <c r="B811" s="34" t="s">
        <v>2000</v>
      </c>
      <c r="C811" s="34" t="s">
        <v>1222</v>
      </c>
      <c r="D811" s="35">
        <v>6479665</v>
      </c>
      <c r="E811" s="34" t="s">
        <v>1223</v>
      </c>
      <c r="F811" s="34" t="s">
        <v>100</v>
      </c>
      <c r="G811" s="34" t="s">
        <v>1224</v>
      </c>
      <c r="H811" s="36">
        <v>43969</v>
      </c>
      <c r="I811" s="36">
        <v>43999</v>
      </c>
      <c r="J811" s="36">
        <v>43972</v>
      </c>
      <c r="K811" s="36">
        <v>43985</v>
      </c>
      <c r="L811" s="34" t="s">
        <v>1220</v>
      </c>
      <c r="M811" s="34" t="s">
        <v>1225</v>
      </c>
      <c r="N811" s="34" t="s">
        <v>1869</v>
      </c>
      <c r="O811" s="34" t="s">
        <v>1870</v>
      </c>
      <c r="P811" s="34" t="s">
        <v>1351</v>
      </c>
      <c r="Q811" s="34" t="s">
        <v>102</v>
      </c>
      <c r="R811" s="34" t="s">
        <v>1228</v>
      </c>
      <c r="S811" s="34" t="s">
        <v>2373</v>
      </c>
      <c r="T811" s="37">
        <v>982793</v>
      </c>
      <c r="U811" s="35">
        <v>-10</v>
      </c>
      <c r="V811" s="37">
        <v>982793</v>
      </c>
      <c r="W811" s="34" t="s">
        <v>1352</v>
      </c>
      <c r="X811" s="35">
        <v>10058794</v>
      </c>
    </row>
    <row r="812" spans="1:24" ht="15.75" hidden="1" customHeight="1" x14ac:dyDescent="0.25">
      <c r="A812" s="34" t="s">
        <v>1220</v>
      </c>
      <c r="B812" s="34" t="s">
        <v>2000</v>
      </c>
      <c r="C812" s="34" t="s">
        <v>1222</v>
      </c>
      <c r="D812" s="35">
        <v>6479721</v>
      </c>
      <c r="E812" s="34" t="s">
        <v>1223</v>
      </c>
      <c r="F812" s="34" t="s">
        <v>100</v>
      </c>
      <c r="G812" s="34" t="s">
        <v>1224</v>
      </c>
      <c r="H812" s="36">
        <v>43969</v>
      </c>
      <c r="I812" s="36">
        <v>43999</v>
      </c>
      <c r="J812" s="36">
        <v>43972</v>
      </c>
      <c r="K812" s="36">
        <v>43985</v>
      </c>
      <c r="L812" s="34" t="s">
        <v>1220</v>
      </c>
      <c r="M812" s="34" t="s">
        <v>1225</v>
      </c>
      <c r="N812" s="34" t="s">
        <v>1877</v>
      </c>
      <c r="O812" s="34" t="s">
        <v>1878</v>
      </c>
      <c r="P812" s="34" t="s">
        <v>1788</v>
      </c>
      <c r="Q812" s="34" t="s">
        <v>102</v>
      </c>
      <c r="R812" s="34" t="s">
        <v>1228</v>
      </c>
      <c r="S812" s="34" t="s">
        <v>2374</v>
      </c>
      <c r="T812" s="37">
        <v>55000</v>
      </c>
      <c r="U812" s="35">
        <v>-10</v>
      </c>
      <c r="V812" s="37">
        <v>55000</v>
      </c>
      <c r="W812" s="34" t="s">
        <v>1789</v>
      </c>
      <c r="X812" s="35">
        <v>10328173</v>
      </c>
    </row>
    <row r="813" spans="1:24" ht="15.75" hidden="1" customHeight="1" x14ac:dyDescent="0.25">
      <c r="A813" s="34" t="s">
        <v>1220</v>
      </c>
      <c r="B813" s="34" t="s">
        <v>2000</v>
      </c>
      <c r="C813" s="34" t="s">
        <v>1222</v>
      </c>
      <c r="D813" s="35">
        <v>6482857</v>
      </c>
      <c r="E813" s="34" t="s">
        <v>1223</v>
      </c>
      <c r="F813" s="34" t="s">
        <v>100</v>
      </c>
      <c r="G813" s="34" t="s">
        <v>1224</v>
      </c>
      <c r="H813" s="36">
        <v>43977</v>
      </c>
      <c r="I813" s="36">
        <v>44007</v>
      </c>
      <c r="J813" s="36">
        <v>43980</v>
      </c>
      <c r="K813" s="36">
        <v>43985</v>
      </c>
      <c r="L813" s="34" t="s">
        <v>1220</v>
      </c>
      <c r="M813" s="34" t="s">
        <v>1225</v>
      </c>
      <c r="N813" s="34" t="s">
        <v>1877</v>
      </c>
      <c r="O813" s="34" t="s">
        <v>1878</v>
      </c>
      <c r="P813" s="34" t="s">
        <v>2305</v>
      </c>
      <c r="Q813" s="34" t="s">
        <v>102</v>
      </c>
      <c r="R813" s="38"/>
      <c r="S813" s="34" t="s">
        <v>2375</v>
      </c>
      <c r="T813" s="37">
        <v>55000</v>
      </c>
      <c r="U813" s="35">
        <v>-10</v>
      </c>
      <c r="V813" s="37">
        <v>55000</v>
      </c>
      <c r="W813" s="34" t="s">
        <v>2307</v>
      </c>
      <c r="X813" s="35">
        <v>10332983</v>
      </c>
    </row>
    <row r="814" spans="1:24" ht="15.75" hidden="1" customHeight="1" x14ac:dyDescent="0.25">
      <c r="A814" s="34" t="s">
        <v>1220</v>
      </c>
      <c r="B814" s="34" t="s">
        <v>2000</v>
      </c>
      <c r="C814" s="34" t="s">
        <v>1222</v>
      </c>
      <c r="D814" s="35">
        <v>6483039</v>
      </c>
      <c r="E814" s="34" t="s">
        <v>1223</v>
      </c>
      <c r="F814" s="34" t="s">
        <v>100</v>
      </c>
      <c r="G814" s="34" t="s">
        <v>1224</v>
      </c>
      <c r="H814" s="36">
        <v>43977</v>
      </c>
      <c r="I814" s="36">
        <v>44007</v>
      </c>
      <c r="J814" s="36">
        <v>43980</v>
      </c>
      <c r="K814" s="36">
        <v>43985</v>
      </c>
      <c r="L814" s="34" t="s">
        <v>1220</v>
      </c>
      <c r="M814" s="34" t="s">
        <v>1225</v>
      </c>
      <c r="N814" s="34" t="s">
        <v>1877</v>
      </c>
      <c r="O814" s="34" t="s">
        <v>1878</v>
      </c>
      <c r="P814" s="34" t="s">
        <v>2376</v>
      </c>
      <c r="Q814" s="34" t="s">
        <v>102</v>
      </c>
      <c r="R814" s="38"/>
      <c r="S814" s="34" t="s">
        <v>2375</v>
      </c>
      <c r="T814" s="37">
        <v>55000</v>
      </c>
      <c r="U814" s="35">
        <v>-10</v>
      </c>
      <c r="V814" s="37">
        <v>55000</v>
      </c>
      <c r="W814" s="34" t="s">
        <v>2377</v>
      </c>
      <c r="X814" s="35">
        <v>10338871</v>
      </c>
    </row>
    <row r="815" spans="1:24" ht="15.75" hidden="1" customHeight="1" x14ac:dyDescent="0.25">
      <c r="A815" s="34" t="s">
        <v>1220</v>
      </c>
      <c r="B815" s="34" t="s">
        <v>2000</v>
      </c>
      <c r="C815" s="34" t="s">
        <v>1222</v>
      </c>
      <c r="D815" s="35">
        <v>6483106</v>
      </c>
      <c r="E815" s="34" t="s">
        <v>1223</v>
      </c>
      <c r="F815" s="34" t="s">
        <v>100</v>
      </c>
      <c r="G815" s="34" t="s">
        <v>1224</v>
      </c>
      <c r="H815" s="36">
        <v>43977</v>
      </c>
      <c r="I815" s="36">
        <v>44007</v>
      </c>
      <c r="J815" s="36">
        <v>43980</v>
      </c>
      <c r="K815" s="36">
        <v>43985</v>
      </c>
      <c r="L815" s="34" t="s">
        <v>1220</v>
      </c>
      <c r="M815" s="34" t="s">
        <v>1225</v>
      </c>
      <c r="N815" s="34" t="s">
        <v>1877</v>
      </c>
      <c r="O815" s="34" t="s">
        <v>1878</v>
      </c>
      <c r="P815" s="34" t="s">
        <v>1788</v>
      </c>
      <c r="Q815" s="34" t="s">
        <v>102</v>
      </c>
      <c r="R815" s="38"/>
      <c r="S815" s="34" t="s">
        <v>2378</v>
      </c>
      <c r="T815" s="37">
        <v>55000</v>
      </c>
      <c r="U815" s="35">
        <v>-10</v>
      </c>
      <c r="V815" s="37">
        <v>55000</v>
      </c>
      <c r="W815" s="34" t="s">
        <v>1789</v>
      </c>
      <c r="X815" s="35">
        <v>10328173</v>
      </c>
    </row>
    <row r="816" spans="1:24" ht="15.75" hidden="1" customHeight="1" x14ac:dyDescent="0.25">
      <c r="A816" s="34" t="s">
        <v>1220</v>
      </c>
      <c r="B816" s="34" t="s">
        <v>2000</v>
      </c>
      <c r="C816" s="34" t="s">
        <v>1222</v>
      </c>
      <c r="D816" s="35">
        <v>6483124</v>
      </c>
      <c r="E816" s="34" t="s">
        <v>1223</v>
      </c>
      <c r="F816" s="34" t="s">
        <v>100</v>
      </c>
      <c r="G816" s="34" t="s">
        <v>1224</v>
      </c>
      <c r="H816" s="36">
        <v>43977</v>
      </c>
      <c r="I816" s="36">
        <v>44007</v>
      </c>
      <c r="J816" s="36">
        <v>43980</v>
      </c>
      <c r="K816" s="36">
        <v>43985</v>
      </c>
      <c r="L816" s="34" t="s">
        <v>1220</v>
      </c>
      <c r="M816" s="34" t="s">
        <v>1225</v>
      </c>
      <c r="N816" s="34" t="s">
        <v>1877</v>
      </c>
      <c r="O816" s="34" t="s">
        <v>1878</v>
      </c>
      <c r="P816" s="34" t="s">
        <v>157</v>
      </c>
      <c r="Q816" s="34" t="s">
        <v>102</v>
      </c>
      <c r="R816" s="38"/>
      <c r="S816" s="34" t="s">
        <v>2378</v>
      </c>
      <c r="T816" s="37">
        <v>55000</v>
      </c>
      <c r="U816" s="35">
        <v>-10</v>
      </c>
      <c r="V816" s="37">
        <v>55000</v>
      </c>
      <c r="W816" s="34" t="s">
        <v>2278</v>
      </c>
      <c r="X816" s="35">
        <v>1764215</v>
      </c>
    </row>
    <row r="817" spans="1:24" ht="15.75" hidden="1" customHeight="1" x14ac:dyDescent="0.25">
      <c r="A817" s="34" t="s">
        <v>1220</v>
      </c>
      <c r="B817" s="34" t="s">
        <v>2000</v>
      </c>
      <c r="C817" s="34" t="s">
        <v>1222</v>
      </c>
      <c r="D817" s="35">
        <v>6486524</v>
      </c>
      <c r="E817" s="34" t="s">
        <v>1223</v>
      </c>
      <c r="F817" s="34" t="s">
        <v>100</v>
      </c>
      <c r="G817" s="34" t="s">
        <v>1224</v>
      </c>
      <c r="H817" s="36">
        <v>43984</v>
      </c>
      <c r="I817" s="36">
        <v>44014</v>
      </c>
      <c r="J817" s="36">
        <v>43991</v>
      </c>
      <c r="K817" s="36"/>
      <c r="L817" s="34" t="s">
        <v>1220</v>
      </c>
      <c r="M817" s="34" t="s">
        <v>1225</v>
      </c>
      <c r="N817" s="34" t="s">
        <v>1877</v>
      </c>
      <c r="O817" s="34" t="s">
        <v>1878</v>
      </c>
      <c r="P817" s="34" t="s">
        <v>2379</v>
      </c>
      <c r="Q817" s="34" t="s">
        <v>143</v>
      </c>
      <c r="R817" s="38"/>
      <c r="S817" s="34" t="s">
        <v>2380</v>
      </c>
      <c r="T817" s="37">
        <v>60000</v>
      </c>
      <c r="U817" s="35">
        <v>-9</v>
      </c>
      <c r="V817" s="37">
        <v>60000</v>
      </c>
      <c r="W817" s="34" t="s">
        <v>1842</v>
      </c>
      <c r="X817" s="35">
        <v>10335097</v>
      </c>
    </row>
    <row r="818" spans="1:24" ht="15.75" hidden="1" customHeight="1" x14ac:dyDescent="0.25">
      <c r="A818" s="34" t="s">
        <v>1220</v>
      </c>
      <c r="B818" s="34" t="s">
        <v>2000</v>
      </c>
      <c r="C818" s="34" t="s">
        <v>1222</v>
      </c>
      <c r="D818" s="35">
        <v>6487986</v>
      </c>
      <c r="E818" s="34" t="s">
        <v>1223</v>
      </c>
      <c r="F818" s="34" t="s">
        <v>100</v>
      </c>
      <c r="G818" s="34" t="s">
        <v>1224</v>
      </c>
      <c r="H818" s="36">
        <v>43986</v>
      </c>
      <c r="I818" s="36">
        <v>44016</v>
      </c>
      <c r="J818" s="36">
        <v>43991</v>
      </c>
      <c r="K818" s="36"/>
      <c r="L818" s="34" t="s">
        <v>1220</v>
      </c>
      <c r="M818" s="34" t="s">
        <v>1225</v>
      </c>
      <c r="N818" s="34" t="s">
        <v>1877</v>
      </c>
      <c r="O818" s="34" t="s">
        <v>1878</v>
      </c>
      <c r="P818" s="34" t="s">
        <v>1351</v>
      </c>
      <c r="Q818" s="34" t="s">
        <v>143</v>
      </c>
      <c r="R818" s="38"/>
      <c r="S818" s="34" t="s">
        <v>2381</v>
      </c>
      <c r="T818" s="37">
        <v>55000</v>
      </c>
      <c r="U818" s="35">
        <v>-11</v>
      </c>
      <c r="V818" s="37">
        <v>55000</v>
      </c>
      <c r="W818" s="34" t="s">
        <v>1352</v>
      </c>
      <c r="X818" s="35">
        <v>10058794</v>
      </c>
    </row>
    <row r="819" spans="1:24" ht="15.75" hidden="1" customHeight="1" x14ac:dyDescent="0.25">
      <c r="A819" s="34" t="s">
        <v>1220</v>
      </c>
      <c r="B819" s="34" t="s">
        <v>2000</v>
      </c>
      <c r="C819" s="34" t="s">
        <v>1222</v>
      </c>
      <c r="D819" s="35">
        <v>6488153</v>
      </c>
      <c r="E819" s="34" t="s">
        <v>1223</v>
      </c>
      <c r="F819" s="34" t="s">
        <v>100</v>
      </c>
      <c r="G819" s="34" t="s">
        <v>1224</v>
      </c>
      <c r="H819" s="36">
        <v>43986</v>
      </c>
      <c r="I819" s="36">
        <v>44016</v>
      </c>
      <c r="J819" s="36">
        <v>43991</v>
      </c>
      <c r="K819" s="36"/>
      <c r="L819" s="34" t="s">
        <v>1220</v>
      </c>
      <c r="M819" s="34" t="s">
        <v>1225</v>
      </c>
      <c r="N819" s="34" t="s">
        <v>1869</v>
      </c>
      <c r="O819" s="34" t="s">
        <v>1870</v>
      </c>
      <c r="P819" s="34" t="s">
        <v>1351</v>
      </c>
      <c r="Q819" s="34" t="s">
        <v>143</v>
      </c>
      <c r="R819" s="38"/>
      <c r="S819" s="34" t="s">
        <v>2382</v>
      </c>
      <c r="T819" s="37">
        <v>982793</v>
      </c>
      <c r="U819" s="35">
        <v>-11</v>
      </c>
      <c r="V819" s="37">
        <v>982793</v>
      </c>
      <c r="W819" s="34" t="s">
        <v>1352</v>
      </c>
      <c r="X819" s="35">
        <v>10058794</v>
      </c>
    </row>
    <row r="820" spans="1:24" ht="15.75" hidden="1" customHeight="1" x14ac:dyDescent="0.25">
      <c r="A820" s="34" t="s">
        <v>1220</v>
      </c>
      <c r="B820" s="34" t="s">
        <v>2000</v>
      </c>
      <c r="C820" s="34" t="s">
        <v>1222</v>
      </c>
      <c r="D820" s="35">
        <v>6488165</v>
      </c>
      <c r="E820" s="34" t="s">
        <v>1223</v>
      </c>
      <c r="F820" s="34" t="s">
        <v>100</v>
      </c>
      <c r="G820" s="34" t="s">
        <v>1224</v>
      </c>
      <c r="H820" s="36">
        <v>43986</v>
      </c>
      <c r="I820" s="36">
        <v>44016</v>
      </c>
      <c r="J820" s="36">
        <v>43991</v>
      </c>
      <c r="K820" s="36"/>
      <c r="L820" s="34" t="s">
        <v>1220</v>
      </c>
      <c r="M820" s="34" t="s">
        <v>1225</v>
      </c>
      <c r="N820" s="34" t="s">
        <v>1877</v>
      </c>
      <c r="O820" s="34" t="s">
        <v>1878</v>
      </c>
      <c r="P820" s="34" t="s">
        <v>1896</v>
      </c>
      <c r="Q820" s="34" t="s">
        <v>143</v>
      </c>
      <c r="R820" s="38"/>
      <c r="S820" s="34" t="s">
        <v>2382</v>
      </c>
      <c r="T820" s="37">
        <v>60000</v>
      </c>
      <c r="U820" s="35">
        <v>-11</v>
      </c>
      <c r="V820" s="37">
        <v>60000</v>
      </c>
      <c r="W820" s="34" t="s">
        <v>1657</v>
      </c>
      <c r="X820" s="35">
        <v>10311174</v>
      </c>
    </row>
    <row r="821" spans="1:24" ht="15.75" hidden="1" customHeight="1" x14ac:dyDescent="0.25">
      <c r="A821" s="34" t="s">
        <v>1220</v>
      </c>
      <c r="B821" s="34" t="s">
        <v>2000</v>
      </c>
      <c r="C821" s="34" t="s">
        <v>1222</v>
      </c>
      <c r="D821" s="35">
        <v>6490252</v>
      </c>
      <c r="E821" s="34" t="s">
        <v>1223</v>
      </c>
      <c r="F821" s="34" t="s">
        <v>100</v>
      </c>
      <c r="G821" s="34" t="s">
        <v>1224</v>
      </c>
      <c r="H821" s="36">
        <v>43995</v>
      </c>
      <c r="I821" s="36">
        <v>44025</v>
      </c>
      <c r="J821" s="36">
        <v>44000</v>
      </c>
      <c r="K821" s="36"/>
      <c r="L821" s="34" t="s">
        <v>1220</v>
      </c>
      <c r="M821" s="34" t="s">
        <v>1225</v>
      </c>
      <c r="N821" s="34" t="s">
        <v>1877</v>
      </c>
      <c r="O821" s="34" t="s">
        <v>1878</v>
      </c>
      <c r="P821" s="34" t="s">
        <v>1800</v>
      </c>
      <c r="Q821" s="34" t="s">
        <v>143</v>
      </c>
      <c r="R821" s="38"/>
      <c r="S821" s="34" t="s">
        <v>2383</v>
      </c>
      <c r="T821" s="37">
        <v>55000</v>
      </c>
      <c r="U821" s="35">
        <v>-20</v>
      </c>
      <c r="V821" s="37">
        <v>55000</v>
      </c>
      <c r="W821" s="34" t="s">
        <v>1801</v>
      </c>
      <c r="X821" s="35">
        <v>10140140</v>
      </c>
    </row>
    <row r="822" spans="1:24" ht="15.75" hidden="1" customHeight="1" x14ac:dyDescent="0.25">
      <c r="A822" s="34" t="s">
        <v>1220</v>
      </c>
      <c r="B822" s="34" t="s">
        <v>2000</v>
      </c>
      <c r="C822" s="34" t="s">
        <v>1222</v>
      </c>
      <c r="D822" s="35">
        <v>6491979</v>
      </c>
      <c r="E822" s="34" t="s">
        <v>1223</v>
      </c>
      <c r="F822" s="34" t="s">
        <v>100</v>
      </c>
      <c r="G822" s="34" t="s">
        <v>1224</v>
      </c>
      <c r="H822" s="36">
        <v>43998</v>
      </c>
      <c r="I822" s="36">
        <v>44028</v>
      </c>
      <c r="J822" s="36">
        <v>44000</v>
      </c>
      <c r="K822" s="36"/>
      <c r="L822" s="34" t="s">
        <v>1220</v>
      </c>
      <c r="M822" s="34" t="s">
        <v>1225</v>
      </c>
      <c r="N822" s="34" t="s">
        <v>1877</v>
      </c>
      <c r="O822" s="34" t="s">
        <v>1878</v>
      </c>
      <c r="P822" s="34" t="s">
        <v>1809</v>
      </c>
      <c r="Q822" s="34" t="s">
        <v>143</v>
      </c>
      <c r="R822" s="38"/>
      <c r="S822" s="34" t="s">
        <v>2384</v>
      </c>
      <c r="T822" s="37">
        <v>55000</v>
      </c>
      <c r="U822" s="35">
        <v>-23</v>
      </c>
      <c r="V822" s="37">
        <v>55000</v>
      </c>
      <c r="W822" s="34" t="s">
        <v>1660</v>
      </c>
      <c r="X822" s="35">
        <v>10310053</v>
      </c>
    </row>
    <row r="823" spans="1:24" ht="15.75" hidden="1" customHeight="1" x14ac:dyDescent="0.25">
      <c r="A823" s="34" t="s">
        <v>1220</v>
      </c>
      <c r="B823" s="34" t="s">
        <v>2000</v>
      </c>
      <c r="C823" s="34" t="s">
        <v>1222</v>
      </c>
      <c r="D823" s="35">
        <v>6492566</v>
      </c>
      <c r="E823" s="34" t="s">
        <v>1223</v>
      </c>
      <c r="F823" s="34" t="s">
        <v>100</v>
      </c>
      <c r="G823" s="34" t="s">
        <v>1224</v>
      </c>
      <c r="H823" s="36">
        <v>43999</v>
      </c>
      <c r="I823" s="36">
        <v>44029</v>
      </c>
      <c r="J823" s="36">
        <v>44000</v>
      </c>
      <c r="K823" s="36"/>
      <c r="L823" s="34" t="s">
        <v>1220</v>
      </c>
      <c r="M823" s="34" t="s">
        <v>1225</v>
      </c>
      <c r="N823" s="34" t="s">
        <v>1877</v>
      </c>
      <c r="O823" s="34" t="s">
        <v>1878</v>
      </c>
      <c r="P823" s="34" t="s">
        <v>1800</v>
      </c>
      <c r="Q823" s="34" t="s">
        <v>143</v>
      </c>
      <c r="R823" s="38"/>
      <c r="S823" s="34" t="s">
        <v>2385</v>
      </c>
      <c r="T823" s="37">
        <v>60000</v>
      </c>
      <c r="U823" s="35">
        <v>-24</v>
      </c>
      <c r="V823" s="37">
        <v>60000</v>
      </c>
      <c r="W823" s="34" t="s">
        <v>1801</v>
      </c>
      <c r="X823" s="35">
        <v>10140140</v>
      </c>
    </row>
    <row r="824" spans="1:24" ht="15.75" hidden="1" customHeight="1" x14ac:dyDescent="0.25">
      <c r="A824" s="34" t="s">
        <v>1220</v>
      </c>
      <c r="B824" s="34" t="s">
        <v>2000</v>
      </c>
      <c r="C824" s="34" t="s">
        <v>1222</v>
      </c>
      <c r="D824" s="35">
        <v>6492632</v>
      </c>
      <c r="E824" s="34" t="s">
        <v>1223</v>
      </c>
      <c r="F824" s="34" t="s">
        <v>100</v>
      </c>
      <c r="G824" s="34" t="s">
        <v>1224</v>
      </c>
      <c r="H824" s="36">
        <v>43999</v>
      </c>
      <c r="I824" s="36">
        <v>44029</v>
      </c>
      <c r="J824" s="36">
        <v>44000</v>
      </c>
      <c r="K824" s="36"/>
      <c r="L824" s="34" t="s">
        <v>1220</v>
      </c>
      <c r="M824" s="34" t="s">
        <v>1225</v>
      </c>
      <c r="N824" s="34" t="s">
        <v>1877</v>
      </c>
      <c r="O824" s="34" t="s">
        <v>1878</v>
      </c>
      <c r="P824" s="34" t="s">
        <v>157</v>
      </c>
      <c r="Q824" s="34" t="s">
        <v>143</v>
      </c>
      <c r="R824" s="38"/>
      <c r="S824" s="34" t="s">
        <v>2385</v>
      </c>
      <c r="T824" s="37">
        <v>55000</v>
      </c>
      <c r="U824" s="35">
        <v>-24</v>
      </c>
      <c r="V824" s="37">
        <v>55000</v>
      </c>
      <c r="W824" s="34" t="s">
        <v>2278</v>
      </c>
      <c r="X824" s="35">
        <v>1764215</v>
      </c>
    </row>
    <row r="825" spans="1:24" ht="15.75" hidden="1" customHeight="1" x14ac:dyDescent="0.25">
      <c r="A825" s="34" t="s">
        <v>1220</v>
      </c>
      <c r="B825" s="34" t="s">
        <v>2000</v>
      </c>
      <c r="C825" s="34" t="s">
        <v>1222</v>
      </c>
      <c r="D825" s="35">
        <v>6492833</v>
      </c>
      <c r="E825" s="34" t="s">
        <v>1223</v>
      </c>
      <c r="F825" s="34" t="s">
        <v>100</v>
      </c>
      <c r="G825" s="34" t="s">
        <v>1224</v>
      </c>
      <c r="H825" s="36">
        <v>43999</v>
      </c>
      <c r="I825" s="36">
        <v>44029</v>
      </c>
      <c r="J825" s="36">
        <v>44001</v>
      </c>
      <c r="K825" s="36"/>
      <c r="L825" s="34" t="s">
        <v>1220</v>
      </c>
      <c r="M825" s="34" t="s">
        <v>1225</v>
      </c>
      <c r="N825" s="34" t="s">
        <v>2014</v>
      </c>
      <c r="O825" s="34" t="s">
        <v>2015</v>
      </c>
      <c r="P825" s="34" t="s">
        <v>1800</v>
      </c>
      <c r="Q825" s="34" t="s">
        <v>143</v>
      </c>
      <c r="R825" s="38"/>
      <c r="S825" s="34" t="s">
        <v>2385</v>
      </c>
      <c r="T825" s="37">
        <v>198525</v>
      </c>
      <c r="U825" s="35">
        <v>-24</v>
      </c>
      <c r="V825" s="37">
        <v>198525</v>
      </c>
      <c r="W825" s="34" t="s">
        <v>1801</v>
      </c>
      <c r="X825" s="35">
        <v>10140140</v>
      </c>
    </row>
    <row r="826" spans="1:24" ht="15.75" hidden="1" customHeight="1" x14ac:dyDescent="0.25">
      <c r="A826" s="34" t="s">
        <v>1220</v>
      </c>
      <c r="B826" s="34" t="s">
        <v>2000</v>
      </c>
      <c r="C826" s="34" t="s">
        <v>1222</v>
      </c>
      <c r="D826" s="35">
        <v>6493920</v>
      </c>
      <c r="E826" s="34" t="s">
        <v>1223</v>
      </c>
      <c r="F826" s="34" t="s">
        <v>100</v>
      </c>
      <c r="G826" s="34" t="s">
        <v>1224</v>
      </c>
      <c r="H826" s="36">
        <v>44001</v>
      </c>
      <c r="I826" s="36">
        <v>44031</v>
      </c>
      <c r="J826" s="36"/>
      <c r="K826" s="36"/>
      <c r="L826" s="34" t="s">
        <v>1220</v>
      </c>
      <c r="M826" s="34" t="s">
        <v>1225</v>
      </c>
      <c r="N826" s="34" t="s">
        <v>1877</v>
      </c>
      <c r="O826" s="34" t="s">
        <v>1878</v>
      </c>
      <c r="P826" s="34" t="s">
        <v>1800</v>
      </c>
      <c r="Q826" s="34" t="s">
        <v>492</v>
      </c>
      <c r="R826" s="38"/>
      <c r="S826" s="34" t="s">
        <v>2386</v>
      </c>
      <c r="T826" s="37">
        <v>55000</v>
      </c>
      <c r="U826" s="35">
        <v>-26</v>
      </c>
      <c r="V826" s="37">
        <v>55000</v>
      </c>
      <c r="W826" s="34" t="s">
        <v>1801</v>
      </c>
      <c r="X826" s="35">
        <v>10140140</v>
      </c>
    </row>
    <row r="827" spans="1:24" ht="15.75" hidden="1" customHeight="1" x14ac:dyDescent="0.25">
      <c r="A827" s="34" t="s">
        <v>1220</v>
      </c>
      <c r="B827" s="34" t="s">
        <v>2387</v>
      </c>
      <c r="C827" s="34" t="s">
        <v>1222</v>
      </c>
      <c r="D827" s="35">
        <v>5505225</v>
      </c>
      <c r="E827" s="34" t="s">
        <v>1243</v>
      </c>
      <c r="F827" s="34" t="s">
        <v>477</v>
      </c>
      <c r="G827" s="34" t="s">
        <v>1224</v>
      </c>
      <c r="H827" s="36">
        <v>43103</v>
      </c>
      <c r="I827" s="36">
        <v>43133</v>
      </c>
      <c r="J827" s="36">
        <v>43462</v>
      </c>
      <c r="K827" s="36">
        <v>43510</v>
      </c>
      <c r="L827" s="34" t="s">
        <v>1244</v>
      </c>
      <c r="M827" s="34" t="s">
        <v>1245</v>
      </c>
      <c r="N827" s="34" t="s">
        <v>499</v>
      </c>
      <c r="O827" s="34" t="s">
        <v>1274</v>
      </c>
      <c r="P827" s="34" t="s">
        <v>493</v>
      </c>
      <c r="Q827" s="34" t="s">
        <v>114</v>
      </c>
      <c r="R827" s="34" t="s">
        <v>1228</v>
      </c>
      <c r="S827" s="34" t="s">
        <v>2388</v>
      </c>
      <c r="T827" s="37">
        <v>819546</v>
      </c>
      <c r="U827" s="35">
        <v>465</v>
      </c>
      <c r="V827" s="37">
        <v>573682</v>
      </c>
      <c r="W827" s="34" t="s">
        <v>2389</v>
      </c>
      <c r="X827" s="35">
        <v>10109754</v>
      </c>
    </row>
    <row r="828" spans="1:24" ht="15.75" hidden="1" customHeight="1" x14ac:dyDescent="0.25">
      <c r="A828" s="34" t="s">
        <v>1220</v>
      </c>
      <c r="B828" s="34" t="s">
        <v>2387</v>
      </c>
      <c r="C828" s="34" t="s">
        <v>1222</v>
      </c>
      <c r="D828" s="35">
        <v>5505235</v>
      </c>
      <c r="E828" s="34" t="s">
        <v>1243</v>
      </c>
      <c r="F828" s="34" t="s">
        <v>477</v>
      </c>
      <c r="G828" s="34" t="s">
        <v>1224</v>
      </c>
      <c r="H828" s="36">
        <v>43103</v>
      </c>
      <c r="I828" s="36">
        <v>43133</v>
      </c>
      <c r="J828" s="36">
        <v>43110</v>
      </c>
      <c r="K828" s="36">
        <v>43123</v>
      </c>
      <c r="L828" s="34" t="s">
        <v>1244</v>
      </c>
      <c r="M828" s="34" t="s">
        <v>1245</v>
      </c>
      <c r="N828" s="34" t="s">
        <v>499</v>
      </c>
      <c r="O828" s="34" t="s">
        <v>1274</v>
      </c>
      <c r="P828" s="34" t="s">
        <v>494</v>
      </c>
      <c r="Q828" s="34" t="s">
        <v>104</v>
      </c>
      <c r="R828" s="34" t="s">
        <v>1228</v>
      </c>
      <c r="S828" s="34" t="s">
        <v>2390</v>
      </c>
      <c r="T828" s="37">
        <v>6705279</v>
      </c>
      <c r="U828" s="35">
        <v>852</v>
      </c>
      <c r="V828" s="37">
        <v>837619</v>
      </c>
      <c r="W828" s="34" t="s">
        <v>2390</v>
      </c>
      <c r="X828" s="35">
        <v>10106623</v>
      </c>
    </row>
    <row r="829" spans="1:24" ht="15.75" hidden="1" customHeight="1" x14ac:dyDescent="0.25">
      <c r="A829" s="34" t="s">
        <v>1220</v>
      </c>
      <c r="B829" s="34" t="s">
        <v>2387</v>
      </c>
      <c r="C829" s="34" t="s">
        <v>1222</v>
      </c>
      <c r="D829" s="35">
        <v>5514550</v>
      </c>
      <c r="E829" s="34" t="s">
        <v>1253</v>
      </c>
      <c r="F829" s="34" t="s">
        <v>478</v>
      </c>
      <c r="G829" s="34" t="s">
        <v>1224</v>
      </c>
      <c r="H829" s="36">
        <v>43112</v>
      </c>
      <c r="I829" s="36">
        <v>43142</v>
      </c>
      <c r="J829" s="36">
        <v>43489</v>
      </c>
      <c r="K829" s="36">
        <v>43528</v>
      </c>
      <c r="L829" s="34" t="s">
        <v>1220</v>
      </c>
      <c r="M829" s="34" t="s">
        <v>1225</v>
      </c>
      <c r="N829" s="34" t="s">
        <v>1226</v>
      </c>
      <c r="O829" s="34" t="s">
        <v>1227</v>
      </c>
      <c r="P829" s="34" t="s">
        <v>480</v>
      </c>
      <c r="Q829" s="34" t="s">
        <v>114</v>
      </c>
      <c r="R829" s="34" t="s">
        <v>1228</v>
      </c>
      <c r="S829" s="34" t="s">
        <v>2391</v>
      </c>
      <c r="T829" s="37">
        <v>186420</v>
      </c>
      <c r="U829" s="35">
        <v>447</v>
      </c>
      <c r="V829" s="37">
        <v>130494</v>
      </c>
      <c r="W829" s="34" t="s">
        <v>2391</v>
      </c>
      <c r="X829" s="35">
        <v>10112530</v>
      </c>
    </row>
    <row r="830" spans="1:24" ht="15.75" hidden="1" customHeight="1" x14ac:dyDescent="0.25">
      <c r="A830" s="34" t="s">
        <v>1220</v>
      </c>
      <c r="B830" s="34" t="s">
        <v>2387</v>
      </c>
      <c r="C830" s="34" t="s">
        <v>1222</v>
      </c>
      <c r="D830" s="35">
        <v>5535584</v>
      </c>
      <c r="E830" s="34" t="s">
        <v>1243</v>
      </c>
      <c r="F830" s="34" t="s">
        <v>477</v>
      </c>
      <c r="G830" s="34" t="s">
        <v>1224</v>
      </c>
      <c r="H830" s="36">
        <v>43130</v>
      </c>
      <c r="I830" s="36">
        <v>43160</v>
      </c>
      <c r="J830" s="36">
        <v>43447</v>
      </c>
      <c r="K830" s="36">
        <v>43495</v>
      </c>
      <c r="L830" s="34" t="s">
        <v>1244</v>
      </c>
      <c r="M830" s="34" t="s">
        <v>1245</v>
      </c>
      <c r="N830" s="34" t="s">
        <v>1869</v>
      </c>
      <c r="O830" s="34" t="s">
        <v>1870</v>
      </c>
      <c r="P830" s="34" t="s">
        <v>170</v>
      </c>
      <c r="Q830" s="34" t="s">
        <v>114</v>
      </c>
      <c r="R830" s="38"/>
      <c r="S830" s="34" t="s">
        <v>2392</v>
      </c>
      <c r="T830" s="37">
        <v>151200</v>
      </c>
      <c r="U830" s="35">
        <v>480</v>
      </c>
      <c r="V830" s="37">
        <v>79380</v>
      </c>
      <c r="W830" s="34" t="s">
        <v>2393</v>
      </c>
      <c r="X830" s="35">
        <v>10064013</v>
      </c>
    </row>
    <row r="831" spans="1:24" ht="15.75" hidden="1" customHeight="1" x14ac:dyDescent="0.25">
      <c r="A831" s="34" t="s">
        <v>1220</v>
      </c>
      <c r="B831" s="34" t="s">
        <v>2387</v>
      </c>
      <c r="C831" s="34" t="s">
        <v>1222</v>
      </c>
      <c r="D831" s="35">
        <v>5535585</v>
      </c>
      <c r="E831" s="34" t="s">
        <v>1243</v>
      </c>
      <c r="F831" s="34" t="s">
        <v>477</v>
      </c>
      <c r="G831" s="34" t="s">
        <v>1224</v>
      </c>
      <c r="H831" s="36">
        <v>43130</v>
      </c>
      <c r="I831" s="36">
        <v>43160</v>
      </c>
      <c r="J831" s="36">
        <v>43165</v>
      </c>
      <c r="K831" s="36">
        <v>43171</v>
      </c>
      <c r="L831" s="34" t="s">
        <v>1244</v>
      </c>
      <c r="M831" s="34" t="s">
        <v>1245</v>
      </c>
      <c r="N831" s="34" t="s">
        <v>2014</v>
      </c>
      <c r="O831" s="34" t="s">
        <v>2015</v>
      </c>
      <c r="P831" s="34" t="s">
        <v>486</v>
      </c>
      <c r="Q831" s="34" t="s">
        <v>114</v>
      </c>
      <c r="R831" s="38"/>
      <c r="S831" s="34" t="s">
        <v>2392</v>
      </c>
      <c r="T831" s="37">
        <v>396900</v>
      </c>
      <c r="U831" s="35">
        <v>804</v>
      </c>
      <c r="V831" s="37">
        <v>396900</v>
      </c>
      <c r="W831" s="34" t="s">
        <v>2394</v>
      </c>
      <c r="X831" s="35">
        <v>10062309</v>
      </c>
    </row>
    <row r="832" spans="1:24" ht="15.75" hidden="1" customHeight="1" x14ac:dyDescent="0.25">
      <c r="A832" s="34" t="s">
        <v>1220</v>
      </c>
      <c r="B832" s="34" t="s">
        <v>2387</v>
      </c>
      <c r="C832" s="34" t="s">
        <v>1222</v>
      </c>
      <c r="D832" s="35">
        <v>5634370</v>
      </c>
      <c r="E832" s="34" t="s">
        <v>476</v>
      </c>
      <c r="F832" s="34" t="s">
        <v>481</v>
      </c>
      <c r="G832" s="34" t="s">
        <v>1224</v>
      </c>
      <c r="H832" s="36">
        <v>43209</v>
      </c>
      <c r="I832" s="36">
        <v>43239</v>
      </c>
      <c r="J832" s="36">
        <v>43209</v>
      </c>
      <c r="K832" s="36">
        <v>43222</v>
      </c>
      <c r="L832" s="34" t="s">
        <v>1220</v>
      </c>
      <c r="M832" s="34" t="s">
        <v>1225</v>
      </c>
      <c r="N832" s="34" t="s">
        <v>499</v>
      </c>
      <c r="O832" s="34" t="s">
        <v>1274</v>
      </c>
      <c r="P832" s="34" t="s">
        <v>172</v>
      </c>
      <c r="Q832" s="34" t="s">
        <v>104</v>
      </c>
      <c r="R832" s="34" t="s">
        <v>1228</v>
      </c>
      <c r="S832" s="34" t="s">
        <v>2395</v>
      </c>
      <c r="T832" s="37">
        <v>6681900</v>
      </c>
      <c r="U832" s="35">
        <v>753</v>
      </c>
      <c r="V832" s="37">
        <v>8402</v>
      </c>
      <c r="W832" s="34" t="s">
        <v>2395</v>
      </c>
      <c r="X832" s="35">
        <v>10032482</v>
      </c>
    </row>
    <row r="833" spans="1:24" ht="15.75" hidden="1" customHeight="1" x14ac:dyDescent="0.25">
      <c r="A833" s="34" t="s">
        <v>1220</v>
      </c>
      <c r="B833" s="34" t="s">
        <v>2387</v>
      </c>
      <c r="C833" s="34" t="s">
        <v>1222</v>
      </c>
      <c r="D833" s="35">
        <v>5671400</v>
      </c>
      <c r="E833" s="34" t="s">
        <v>1243</v>
      </c>
      <c r="F833" s="34" t="s">
        <v>477</v>
      </c>
      <c r="G833" s="34" t="s">
        <v>1224</v>
      </c>
      <c r="H833" s="36">
        <v>43238</v>
      </c>
      <c r="I833" s="36">
        <v>43268</v>
      </c>
      <c r="J833" s="36">
        <v>43448</v>
      </c>
      <c r="K833" s="36">
        <v>43495</v>
      </c>
      <c r="L833" s="34" t="s">
        <v>1244</v>
      </c>
      <c r="M833" s="34" t="s">
        <v>1245</v>
      </c>
      <c r="N833" s="34" t="s">
        <v>1465</v>
      </c>
      <c r="O833" s="34" t="s">
        <v>1466</v>
      </c>
      <c r="P833" s="34" t="s">
        <v>495</v>
      </c>
      <c r="Q833" s="34" t="s">
        <v>114</v>
      </c>
      <c r="R833" s="38"/>
      <c r="S833" s="34" t="s">
        <v>2396</v>
      </c>
      <c r="T833" s="37">
        <v>499495</v>
      </c>
      <c r="U833" s="35">
        <v>480</v>
      </c>
      <c r="V833" s="37">
        <v>349646</v>
      </c>
      <c r="W833" s="34" t="s">
        <v>2396</v>
      </c>
      <c r="X833" s="35">
        <v>1767186</v>
      </c>
    </row>
    <row r="834" spans="1:24" ht="15.75" hidden="1" customHeight="1" x14ac:dyDescent="0.25">
      <c r="A834" s="34" t="s">
        <v>1220</v>
      </c>
      <c r="B834" s="34" t="s">
        <v>2387</v>
      </c>
      <c r="C834" s="34" t="s">
        <v>1222</v>
      </c>
      <c r="D834" s="35">
        <v>5750065</v>
      </c>
      <c r="E834" s="34" t="s">
        <v>1253</v>
      </c>
      <c r="F834" s="34" t="s">
        <v>478</v>
      </c>
      <c r="G834" s="34" t="s">
        <v>1224</v>
      </c>
      <c r="H834" s="36">
        <v>43304</v>
      </c>
      <c r="I834" s="36">
        <v>43334</v>
      </c>
      <c r="J834" s="36">
        <v>43305</v>
      </c>
      <c r="K834" s="36">
        <v>43314</v>
      </c>
      <c r="L834" s="34" t="s">
        <v>1220</v>
      </c>
      <c r="M834" s="34" t="s">
        <v>1225</v>
      </c>
      <c r="N834" s="34" t="s">
        <v>1228</v>
      </c>
      <c r="O834" s="34" t="s">
        <v>1231</v>
      </c>
      <c r="P834" s="34" t="s">
        <v>496</v>
      </c>
      <c r="Q834" s="34" t="s">
        <v>104</v>
      </c>
      <c r="R834" s="34" t="s">
        <v>1228</v>
      </c>
      <c r="S834" s="34" t="s">
        <v>2397</v>
      </c>
      <c r="T834" s="37">
        <v>1977000</v>
      </c>
      <c r="U834" s="35">
        <v>661</v>
      </c>
      <c r="V834" s="37">
        <v>112490</v>
      </c>
      <c r="W834" s="34" t="s">
        <v>2397</v>
      </c>
      <c r="X834" s="35">
        <v>10023033</v>
      </c>
    </row>
    <row r="835" spans="1:24" ht="15.75" hidden="1" customHeight="1" x14ac:dyDescent="0.25">
      <c r="A835" s="34" t="s">
        <v>1220</v>
      </c>
      <c r="B835" s="34" t="s">
        <v>2387</v>
      </c>
      <c r="C835" s="34" t="s">
        <v>1222</v>
      </c>
      <c r="D835" s="35">
        <v>5922239</v>
      </c>
      <c r="E835" s="34" t="s">
        <v>1223</v>
      </c>
      <c r="F835" s="34" t="s">
        <v>100</v>
      </c>
      <c r="G835" s="34" t="s">
        <v>1224</v>
      </c>
      <c r="H835" s="36">
        <v>43437</v>
      </c>
      <c r="I835" s="36">
        <v>43467</v>
      </c>
      <c r="J835" s="36">
        <v>43444</v>
      </c>
      <c r="K835" s="36">
        <v>43507</v>
      </c>
      <c r="L835" s="34" t="s">
        <v>1220</v>
      </c>
      <c r="M835" s="34" t="s">
        <v>1225</v>
      </c>
      <c r="N835" s="34" t="s">
        <v>1226</v>
      </c>
      <c r="O835" s="34" t="s">
        <v>1227</v>
      </c>
      <c r="P835" s="34" t="s">
        <v>135</v>
      </c>
      <c r="Q835" s="34" t="s">
        <v>102</v>
      </c>
      <c r="R835" s="34" t="s">
        <v>1228</v>
      </c>
      <c r="S835" s="34" t="s">
        <v>2398</v>
      </c>
      <c r="T835" s="37">
        <v>373500</v>
      </c>
      <c r="U835" s="35">
        <v>468</v>
      </c>
      <c r="V835" s="37">
        <v>261450</v>
      </c>
      <c r="W835" s="34" t="s">
        <v>2398</v>
      </c>
      <c r="X835" s="35">
        <v>10000096</v>
      </c>
    </row>
    <row r="836" spans="1:24" ht="15.75" hidden="1" customHeight="1" x14ac:dyDescent="0.25">
      <c r="A836" s="34" t="s">
        <v>1220</v>
      </c>
      <c r="B836" s="34" t="s">
        <v>2387</v>
      </c>
      <c r="C836" s="34" t="s">
        <v>1222</v>
      </c>
      <c r="D836" s="35">
        <v>5947960</v>
      </c>
      <c r="E836" s="34" t="s">
        <v>1253</v>
      </c>
      <c r="F836" s="34" t="s">
        <v>478</v>
      </c>
      <c r="G836" s="34" t="s">
        <v>1224</v>
      </c>
      <c r="H836" s="36">
        <v>43454</v>
      </c>
      <c r="I836" s="36">
        <v>43484</v>
      </c>
      <c r="J836" s="36"/>
      <c r="K836" s="36"/>
      <c r="L836" s="34" t="s">
        <v>1220</v>
      </c>
      <c r="M836" s="34" t="s">
        <v>1225</v>
      </c>
      <c r="N836" s="34" t="s">
        <v>1226</v>
      </c>
      <c r="O836" s="34" t="s">
        <v>1227</v>
      </c>
      <c r="P836" s="34" t="s">
        <v>497</v>
      </c>
      <c r="Q836" s="34" t="s">
        <v>110</v>
      </c>
      <c r="R836" s="34" t="s">
        <v>1228</v>
      </c>
      <c r="S836" s="34" t="s">
        <v>2399</v>
      </c>
      <c r="T836" s="37">
        <v>36300</v>
      </c>
      <c r="U836" s="35">
        <v>521</v>
      </c>
      <c r="V836" s="37">
        <v>25410</v>
      </c>
      <c r="W836" s="34" t="s">
        <v>2400</v>
      </c>
      <c r="X836" s="35">
        <v>10107249</v>
      </c>
    </row>
    <row r="837" spans="1:24" ht="15.75" hidden="1" customHeight="1" x14ac:dyDescent="0.25">
      <c r="A837" s="34" t="s">
        <v>1220</v>
      </c>
      <c r="B837" s="34" t="s">
        <v>2387</v>
      </c>
      <c r="C837" s="34" t="s">
        <v>1222</v>
      </c>
      <c r="D837" s="35">
        <v>5947969</v>
      </c>
      <c r="E837" s="34" t="s">
        <v>1253</v>
      </c>
      <c r="F837" s="34" t="s">
        <v>478</v>
      </c>
      <c r="G837" s="34" t="s">
        <v>1224</v>
      </c>
      <c r="H837" s="36">
        <v>43454</v>
      </c>
      <c r="I837" s="36">
        <v>43484</v>
      </c>
      <c r="J837" s="36"/>
      <c r="K837" s="36"/>
      <c r="L837" s="34" t="s">
        <v>1220</v>
      </c>
      <c r="M837" s="34" t="s">
        <v>1225</v>
      </c>
      <c r="N837" s="34" t="s">
        <v>1226</v>
      </c>
      <c r="O837" s="34" t="s">
        <v>1227</v>
      </c>
      <c r="P837" s="34" t="s">
        <v>175</v>
      </c>
      <c r="Q837" s="34" t="s">
        <v>110</v>
      </c>
      <c r="R837" s="34" t="s">
        <v>1228</v>
      </c>
      <c r="S837" s="34" t="s">
        <v>2401</v>
      </c>
      <c r="T837" s="37">
        <v>101000</v>
      </c>
      <c r="U837" s="35">
        <v>521</v>
      </c>
      <c r="V837" s="37">
        <v>70700</v>
      </c>
      <c r="W837" s="34" t="s">
        <v>2402</v>
      </c>
      <c r="X837" s="35">
        <v>1762133</v>
      </c>
    </row>
    <row r="838" spans="1:24" ht="15.75" hidden="1" customHeight="1" x14ac:dyDescent="0.25">
      <c r="A838" s="34" t="s">
        <v>1220</v>
      </c>
      <c r="B838" s="34" t="s">
        <v>2387</v>
      </c>
      <c r="C838" s="34" t="s">
        <v>1222</v>
      </c>
      <c r="D838" s="35">
        <v>6270666</v>
      </c>
      <c r="E838" s="34" t="s">
        <v>1223</v>
      </c>
      <c r="F838" s="34" t="s">
        <v>100</v>
      </c>
      <c r="G838" s="34" t="s">
        <v>1224</v>
      </c>
      <c r="H838" s="36">
        <v>43726</v>
      </c>
      <c r="I838" s="36">
        <v>43756</v>
      </c>
      <c r="J838" s="36">
        <v>43731</v>
      </c>
      <c r="K838" s="36">
        <v>43754</v>
      </c>
      <c r="L838" s="34" t="s">
        <v>1220</v>
      </c>
      <c r="M838" s="34" t="s">
        <v>1225</v>
      </c>
      <c r="N838" s="34" t="s">
        <v>1228</v>
      </c>
      <c r="O838" s="34" t="s">
        <v>1231</v>
      </c>
      <c r="P838" s="34" t="s">
        <v>1308</v>
      </c>
      <c r="Q838" s="34" t="s">
        <v>102</v>
      </c>
      <c r="R838" s="34" t="s">
        <v>1228</v>
      </c>
      <c r="S838" s="34" t="s">
        <v>1309</v>
      </c>
      <c r="T838" s="37">
        <v>327045</v>
      </c>
      <c r="U838" s="35">
        <v>221</v>
      </c>
      <c r="V838" s="37">
        <v>327045</v>
      </c>
      <c r="W838" s="34" t="s">
        <v>1310</v>
      </c>
      <c r="X838" s="35">
        <v>10181197</v>
      </c>
    </row>
    <row r="839" spans="1:24" ht="15.75" hidden="1" customHeight="1" x14ac:dyDescent="0.25">
      <c r="A839" s="34" t="s">
        <v>1220</v>
      </c>
      <c r="B839" s="34" t="s">
        <v>2387</v>
      </c>
      <c r="C839" s="34" t="s">
        <v>1222</v>
      </c>
      <c r="D839" s="35">
        <v>6285517</v>
      </c>
      <c r="E839" s="34" t="s">
        <v>1223</v>
      </c>
      <c r="F839" s="34" t="s">
        <v>100</v>
      </c>
      <c r="G839" s="34" t="s">
        <v>1224</v>
      </c>
      <c r="H839" s="36">
        <v>43738</v>
      </c>
      <c r="I839" s="36">
        <v>43768</v>
      </c>
      <c r="J839" s="36">
        <v>43755</v>
      </c>
      <c r="K839" s="36">
        <v>43788</v>
      </c>
      <c r="L839" s="34" t="s">
        <v>1220</v>
      </c>
      <c r="M839" s="34" t="s">
        <v>1225</v>
      </c>
      <c r="N839" s="34" t="s">
        <v>1228</v>
      </c>
      <c r="O839" s="34" t="s">
        <v>1231</v>
      </c>
      <c r="P839" s="34" t="s">
        <v>136</v>
      </c>
      <c r="Q839" s="34" t="s">
        <v>102</v>
      </c>
      <c r="R839" s="34" t="s">
        <v>1228</v>
      </c>
      <c r="S839" s="34" t="s">
        <v>1280</v>
      </c>
      <c r="T839" s="37">
        <v>327689</v>
      </c>
      <c r="U839" s="35">
        <v>187</v>
      </c>
      <c r="V839" s="37">
        <v>327689</v>
      </c>
      <c r="W839" s="34" t="s">
        <v>1280</v>
      </c>
      <c r="X839" s="35">
        <v>10018929</v>
      </c>
    </row>
    <row r="840" spans="1:24" ht="15.75" hidden="1" customHeight="1" x14ac:dyDescent="0.25">
      <c r="A840" s="34" t="s">
        <v>1220</v>
      </c>
      <c r="B840" s="34" t="s">
        <v>2387</v>
      </c>
      <c r="C840" s="34" t="s">
        <v>1222</v>
      </c>
      <c r="D840" s="35">
        <v>6315020</v>
      </c>
      <c r="E840" s="34" t="s">
        <v>1223</v>
      </c>
      <c r="F840" s="34" t="s">
        <v>100</v>
      </c>
      <c r="G840" s="34" t="s">
        <v>1224</v>
      </c>
      <c r="H840" s="36">
        <v>43763</v>
      </c>
      <c r="I840" s="36">
        <v>43793</v>
      </c>
      <c r="J840" s="36">
        <v>43767</v>
      </c>
      <c r="K840" s="36">
        <v>43788</v>
      </c>
      <c r="L840" s="34" t="s">
        <v>1220</v>
      </c>
      <c r="M840" s="34" t="s">
        <v>1225</v>
      </c>
      <c r="N840" s="34" t="s">
        <v>499</v>
      </c>
      <c r="O840" s="34" t="s">
        <v>1274</v>
      </c>
      <c r="P840" s="34" t="s">
        <v>1497</v>
      </c>
      <c r="Q840" s="34" t="s">
        <v>107</v>
      </c>
      <c r="R840" s="38"/>
      <c r="S840" s="34" t="s">
        <v>1498</v>
      </c>
      <c r="T840" s="37">
        <v>17346812</v>
      </c>
      <c r="U840" s="35">
        <v>187</v>
      </c>
      <c r="V840" s="37">
        <v>955851</v>
      </c>
      <c r="W840" s="34" t="s">
        <v>1499</v>
      </c>
      <c r="X840" s="35">
        <v>10252051</v>
      </c>
    </row>
    <row r="841" spans="1:24" ht="15.75" hidden="1" customHeight="1" x14ac:dyDescent="0.25">
      <c r="A841" s="34" t="s">
        <v>1220</v>
      </c>
      <c r="B841" s="34" t="s">
        <v>2387</v>
      </c>
      <c r="C841" s="34" t="s">
        <v>1222</v>
      </c>
      <c r="D841" s="35">
        <v>6322906</v>
      </c>
      <c r="E841" s="34" t="s">
        <v>1243</v>
      </c>
      <c r="F841" s="34" t="s">
        <v>477</v>
      </c>
      <c r="G841" s="34" t="s">
        <v>1224</v>
      </c>
      <c r="H841" s="36">
        <v>43769</v>
      </c>
      <c r="I841" s="36">
        <v>43799</v>
      </c>
      <c r="J841" s="36">
        <v>43774</v>
      </c>
      <c r="K841" s="36">
        <v>43788</v>
      </c>
      <c r="L841" s="34" t="s">
        <v>1244</v>
      </c>
      <c r="M841" s="34" t="s">
        <v>1245</v>
      </c>
      <c r="N841" s="34" t="s">
        <v>499</v>
      </c>
      <c r="O841" s="34" t="s">
        <v>1274</v>
      </c>
      <c r="P841" s="34" t="s">
        <v>2403</v>
      </c>
      <c r="Q841" s="34" t="s">
        <v>107</v>
      </c>
      <c r="R841" s="38"/>
      <c r="S841" s="34" t="s">
        <v>2404</v>
      </c>
      <c r="T841" s="37">
        <v>11475371</v>
      </c>
      <c r="U841" s="35">
        <v>187</v>
      </c>
      <c r="V841" s="37">
        <v>1420740</v>
      </c>
      <c r="W841" s="34" t="s">
        <v>2405</v>
      </c>
      <c r="X841" s="35">
        <v>10285511</v>
      </c>
    </row>
    <row r="842" spans="1:24" ht="15.75" customHeight="1" x14ac:dyDescent="0.25">
      <c r="A842" s="34" t="s">
        <v>1220</v>
      </c>
      <c r="B842" s="34" t="s">
        <v>2387</v>
      </c>
      <c r="C842" s="34" t="s">
        <v>1222</v>
      </c>
      <c r="D842" s="35">
        <v>6357045</v>
      </c>
      <c r="E842" s="34" t="s">
        <v>1223</v>
      </c>
      <c r="F842" s="34" t="s">
        <v>100</v>
      </c>
      <c r="G842" s="34" t="s">
        <v>1224</v>
      </c>
      <c r="H842" s="36">
        <v>43804</v>
      </c>
      <c r="I842" s="36">
        <v>43834</v>
      </c>
      <c r="J842" s="36">
        <v>44000</v>
      </c>
      <c r="K842" s="36"/>
      <c r="L842" s="34" t="s">
        <v>1220</v>
      </c>
      <c r="M842" s="34" t="s">
        <v>1225</v>
      </c>
      <c r="N842" s="34" t="s">
        <v>499</v>
      </c>
      <c r="O842" s="34" t="s">
        <v>1274</v>
      </c>
      <c r="P842" s="34" t="s">
        <v>1611</v>
      </c>
      <c r="Q842" s="34" t="s">
        <v>117</v>
      </c>
      <c r="R842" s="34" t="s">
        <v>1228</v>
      </c>
      <c r="S842" s="34" t="s">
        <v>1612</v>
      </c>
      <c r="T842" s="37">
        <v>42855151</v>
      </c>
      <c r="U842" s="35">
        <v>171</v>
      </c>
      <c r="V842" s="37">
        <v>42855151</v>
      </c>
      <c r="W842" s="34" t="s">
        <v>1613</v>
      </c>
      <c r="X842" s="35">
        <v>10288207</v>
      </c>
    </row>
    <row r="843" spans="1:24" ht="15.75" hidden="1" customHeight="1" x14ac:dyDescent="0.25">
      <c r="A843" s="34" t="s">
        <v>1220</v>
      </c>
      <c r="B843" s="34" t="s">
        <v>2387</v>
      </c>
      <c r="C843" s="34" t="s">
        <v>1222</v>
      </c>
      <c r="D843" s="35">
        <v>6376232</v>
      </c>
      <c r="E843" s="34" t="s">
        <v>1223</v>
      </c>
      <c r="F843" s="34" t="s">
        <v>100</v>
      </c>
      <c r="G843" s="34" t="s">
        <v>1224</v>
      </c>
      <c r="H843" s="36">
        <v>43826</v>
      </c>
      <c r="I843" s="36">
        <v>43856</v>
      </c>
      <c r="J843" s="36">
        <v>43910</v>
      </c>
      <c r="K843" s="36">
        <v>43935</v>
      </c>
      <c r="L843" s="34" t="s">
        <v>1220</v>
      </c>
      <c r="M843" s="34" t="s">
        <v>1225</v>
      </c>
      <c r="N843" s="34" t="s">
        <v>499</v>
      </c>
      <c r="O843" s="34" t="s">
        <v>1274</v>
      </c>
      <c r="P843" s="34" t="s">
        <v>2406</v>
      </c>
      <c r="Q843" s="34" t="s">
        <v>114</v>
      </c>
      <c r="R843" s="38"/>
      <c r="S843" s="34" t="s">
        <v>1522</v>
      </c>
      <c r="T843" s="37">
        <v>24318656</v>
      </c>
      <c r="U843" s="35">
        <v>40</v>
      </c>
      <c r="V843" s="37">
        <v>24318656</v>
      </c>
      <c r="W843" s="34" t="s">
        <v>2042</v>
      </c>
      <c r="X843" s="35">
        <v>10273861</v>
      </c>
    </row>
    <row r="844" spans="1:24" ht="15.75" hidden="1" customHeight="1" x14ac:dyDescent="0.25">
      <c r="A844" s="34" t="s">
        <v>1220</v>
      </c>
      <c r="B844" s="34" t="s">
        <v>2387</v>
      </c>
      <c r="C844" s="34" t="s">
        <v>1222</v>
      </c>
      <c r="D844" s="35">
        <v>6450475</v>
      </c>
      <c r="E844" s="34" t="s">
        <v>1223</v>
      </c>
      <c r="F844" s="34" t="s">
        <v>100</v>
      </c>
      <c r="G844" s="34" t="s">
        <v>1224</v>
      </c>
      <c r="H844" s="36">
        <v>43902</v>
      </c>
      <c r="I844" s="36">
        <v>43932</v>
      </c>
      <c r="J844" s="36">
        <v>43906</v>
      </c>
      <c r="K844" s="36">
        <v>43928</v>
      </c>
      <c r="L844" s="34" t="s">
        <v>1220</v>
      </c>
      <c r="M844" s="34" t="s">
        <v>1225</v>
      </c>
      <c r="N844" s="34" t="s">
        <v>1465</v>
      </c>
      <c r="O844" s="34" t="s">
        <v>1466</v>
      </c>
      <c r="P844" s="34" t="s">
        <v>1907</v>
      </c>
      <c r="Q844" s="34" t="s">
        <v>102</v>
      </c>
      <c r="R844" s="38"/>
      <c r="S844" s="34" t="s">
        <v>1908</v>
      </c>
      <c r="T844" s="37">
        <v>519839</v>
      </c>
      <c r="U844" s="35">
        <v>47</v>
      </c>
      <c r="V844" s="37">
        <v>519839</v>
      </c>
      <c r="W844" s="34" t="s">
        <v>1908</v>
      </c>
      <c r="X844" s="35">
        <v>10122450</v>
      </c>
    </row>
    <row r="845" spans="1:24" ht="15.75" hidden="1" customHeight="1" x14ac:dyDescent="0.25">
      <c r="A845" s="34" t="s">
        <v>1220</v>
      </c>
      <c r="B845" s="34" t="s">
        <v>2387</v>
      </c>
      <c r="C845" s="34" t="s">
        <v>1222</v>
      </c>
      <c r="D845" s="35">
        <v>6462730</v>
      </c>
      <c r="E845" s="34" t="s">
        <v>1243</v>
      </c>
      <c r="F845" s="34" t="s">
        <v>477</v>
      </c>
      <c r="G845" s="34" t="s">
        <v>1224</v>
      </c>
      <c r="H845" s="36">
        <v>43920</v>
      </c>
      <c r="I845" s="36">
        <v>43950</v>
      </c>
      <c r="J845" s="36">
        <v>43924</v>
      </c>
      <c r="K845" s="36">
        <v>43952</v>
      </c>
      <c r="L845" s="34" t="s">
        <v>1244</v>
      </c>
      <c r="M845" s="34" t="s">
        <v>1245</v>
      </c>
      <c r="N845" s="34" t="s">
        <v>499</v>
      </c>
      <c r="O845" s="34" t="s">
        <v>1274</v>
      </c>
      <c r="P845" s="34" t="s">
        <v>2407</v>
      </c>
      <c r="Q845" s="34" t="s">
        <v>102</v>
      </c>
      <c r="R845" s="38"/>
      <c r="S845" s="34" t="s">
        <v>1944</v>
      </c>
      <c r="T845" s="37">
        <v>12812327</v>
      </c>
      <c r="U845" s="35">
        <v>23</v>
      </c>
      <c r="V845" s="37">
        <v>12812327</v>
      </c>
      <c r="W845" s="34" t="s">
        <v>1944</v>
      </c>
      <c r="X845" s="35">
        <v>10183660</v>
      </c>
    </row>
    <row r="846" spans="1:24" ht="15.75" hidden="1" customHeight="1" x14ac:dyDescent="0.25">
      <c r="A846" s="34" t="s">
        <v>1220</v>
      </c>
      <c r="B846" s="34" t="s">
        <v>2387</v>
      </c>
      <c r="C846" s="34" t="s">
        <v>1222</v>
      </c>
      <c r="D846" s="35">
        <v>6466049</v>
      </c>
      <c r="E846" s="34" t="s">
        <v>1223</v>
      </c>
      <c r="F846" s="34" t="s">
        <v>100</v>
      </c>
      <c r="G846" s="34" t="s">
        <v>1224</v>
      </c>
      <c r="H846" s="36">
        <v>43930</v>
      </c>
      <c r="I846" s="36">
        <v>43960</v>
      </c>
      <c r="J846" s="36">
        <v>43934</v>
      </c>
      <c r="K846" s="36">
        <v>43952</v>
      </c>
      <c r="L846" s="34" t="s">
        <v>1220</v>
      </c>
      <c r="M846" s="34" t="s">
        <v>1225</v>
      </c>
      <c r="N846" s="34" t="s">
        <v>499</v>
      </c>
      <c r="O846" s="34" t="s">
        <v>1274</v>
      </c>
      <c r="P846" s="34" t="s">
        <v>1341</v>
      </c>
      <c r="Q846" s="34" t="s">
        <v>102</v>
      </c>
      <c r="R846" s="34" t="s">
        <v>1228</v>
      </c>
      <c r="S846" s="34" t="s">
        <v>1342</v>
      </c>
      <c r="T846" s="37">
        <v>282174</v>
      </c>
      <c r="U846" s="35">
        <v>23</v>
      </c>
      <c r="V846" s="37">
        <v>282174</v>
      </c>
      <c r="W846" s="34" t="s">
        <v>1343</v>
      </c>
      <c r="X846" s="35">
        <v>10126221</v>
      </c>
    </row>
    <row r="847" spans="1:24" ht="15.75" hidden="1" customHeight="1" x14ac:dyDescent="0.25">
      <c r="A847" s="34" t="s">
        <v>1220</v>
      </c>
      <c r="B847" s="34" t="s">
        <v>2387</v>
      </c>
      <c r="C847" s="34" t="s">
        <v>1222</v>
      </c>
      <c r="D847" s="35">
        <v>6470720</v>
      </c>
      <c r="E847" s="34" t="s">
        <v>1223</v>
      </c>
      <c r="F847" s="34" t="s">
        <v>100</v>
      </c>
      <c r="G847" s="34" t="s">
        <v>1224</v>
      </c>
      <c r="H847" s="36">
        <v>43945</v>
      </c>
      <c r="I847" s="36">
        <v>43975</v>
      </c>
      <c r="J847" s="36">
        <v>43949</v>
      </c>
      <c r="K847" s="36">
        <v>43956</v>
      </c>
      <c r="L847" s="34" t="s">
        <v>1220</v>
      </c>
      <c r="M847" s="34" t="s">
        <v>1225</v>
      </c>
      <c r="N847" s="34" t="s">
        <v>499</v>
      </c>
      <c r="O847" s="34" t="s">
        <v>1274</v>
      </c>
      <c r="P847" s="34" t="s">
        <v>1364</v>
      </c>
      <c r="Q847" s="34" t="s">
        <v>102</v>
      </c>
      <c r="R847" s="38"/>
      <c r="S847" s="34" t="s">
        <v>1365</v>
      </c>
      <c r="T847" s="37">
        <v>1077811</v>
      </c>
      <c r="U847" s="35">
        <v>19</v>
      </c>
      <c r="V847" s="37">
        <v>1077811</v>
      </c>
      <c r="W847" s="34" t="s">
        <v>1365</v>
      </c>
      <c r="X847" s="35">
        <v>710921</v>
      </c>
    </row>
    <row r="848" spans="1:24" ht="15.75" hidden="1" customHeight="1" x14ac:dyDescent="0.25">
      <c r="A848" s="34" t="s">
        <v>1220</v>
      </c>
      <c r="B848" s="34" t="s">
        <v>2387</v>
      </c>
      <c r="C848" s="34" t="s">
        <v>1222</v>
      </c>
      <c r="D848" s="35">
        <v>6471116</v>
      </c>
      <c r="E848" s="34" t="s">
        <v>1223</v>
      </c>
      <c r="F848" s="34" t="s">
        <v>100</v>
      </c>
      <c r="G848" s="34" t="s">
        <v>1224</v>
      </c>
      <c r="H848" s="36">
        <v>43947</v>
      </c>
      <c r="I848" s="36">
        <v>43977</v>
      </c>
      <c r="J848" s="36">
        <v>43949</v>
      </c>
      <c r="K848" s="36">
        <v>43956</v>
      </c>
      <c r="L848" s="34" t="s">
        <v>1220</v>
      </c>
      <c r="M848" s="34" t="s">
        <v>1225</v>
      </c>
      <c r="N848" s="34" t="s">
        <v>499</v>
      </c>
      <c r="O848" s="34" t="s">
        <v>1274</v>
      </c>
      <c r="P848" s="34" t="s">
        <v>2408</v>
      </c>
      <c r="Q848" s="34" t="s">
        <v>102</v>
      </c>
      <c r="R848" s="38"/>
      <c r="S848" s="34" t="s">
        <v>2409</v>
      </c>
      <c r="T848" s="37">
        <v>10873953</v>
      </c>
      <c r="U848" s="35">
        <v>19</v>
      </c>
      <c r="V848" s="37">
        <v>10873953</v>
      </c>
      <c r="W848" s="34" t="s">
        <v>2410</v>
      </c>
      <c r="X848" s="35">
        <v>10283972</v>
      </c>
    </row>
    <row r="849" spans="1:24" ht="15.75" hidden="1" customHeight="1" x14ac:dyDescent="0.25">
      <c r="A849" s="34" t="s">
        <v>1220</v>
      </c>
      <c r="B849" s="34" t="s">
        <v>2387</v>
      </c>
      <c r="C849" s="34" t="s">
        <v>1222</v>
      </c>
      <c r="D849" s="35">
        <v>6471117</v>
      </c>
      <c r="E849" s="34" t="s">
        <v>1223</v>
      </c>
      <c r="F849" s="34" t="s">
        <v>100</v>
      </c>
      <c r="G849" s="34" t="s">
        <v>1224</v>
      </c>
      <c r="H849" s="36">
        <v>43947</v>
      </c>
      <c r="I849" s="36">
        <v>43977</v>
      </c>
      <c r="J849" s="36">
        <v>43949</v>
      </c>
      <c r="K849" s="36">
        <v>43956</v>
      </c>
      <c r="L849" s="34" t="s">
        <v>1220</v>
      </c>
      <c r="M849" s="34" t="s">
        <v>1225</v>
      </c>
      <c r="N849" s="34" t="s">
        <v>499</v>
      </c>
      <c r="O849" s="34" t="s">
        <v>1274</v>
      </c>
      <c r="P849" s="34" t="s">
        <v>2411</v>
      </c>
      <c r="Q849" s="34" t="s">
        <v>102</v>
      </c>
      <c r="R849" s="34" t="s">
        <v>1228</v>
      </c>
      <c r="S849" s="34" t="s">
        <v>2412</v>
      </c>
      <c r="T849" s="37">
        <v>14049677</v>
      </c>
      <c r="U849" s="35">
        <v>19</v>
      </c>
      <c r="V849" s="37">
        <v>14049677</v>
      </c>
      <c r="W849" s="34" t="s">
        <v>2413</v>
      </c>
      <c r="X849" s="35">
        <v>10293038</v>
      </c>
    </row>
    <row r="850" spans="1:24" ht="15.75" hidden="1" customHeight="1" x14ac:dyDescent="0.25">
      <c r="A850" s="34" t="s">
        <v>1220</v>
      </c>
      <c r="B850" s="34" t="s">
        <v>2387</v>
      </c>
      <c r="C850" s="34" t="s">
        <v>1222</v>
      </c>
      <c r="D850" s="35">
        <v>6481605</v>
      </c>
      <c r="E850" s="34" t="s">
        <v>1253</v>
      </c>
      <c r="F850" s="34" t="s">
        <v>478</v>
      </c>
      <c r="G850" s="34" t="s">
        <v>1224</v>
      </c>
      <c r="H850" s="36">
        <v>43972</v>
      </c>
      <c r="I850" s="36">
        <v>44002</v>
      </c>
      <c r="J850" s="36"/>
      <c r="K850" s="36"/>
      <c r="L850" s="34" t="s">
        <v>1220</v>
      </c>
      <c r="M850" s="34" t="s">
        <v>1225</v>
      </c>
      <c r="N850" s="34" t="s">
        <v>499</v>
      </c>
      <c r="O850" s="34" t="s">
        <v>1274</v>
      </c>
      <c r="P850" s="34" t="s">
        <v>1567</v>
      </c>
      <c r="Q850" s="34" t="s">
        <v>1446</v>
      </c>
      <c r="R850" s="38"/>
      <c r="S850" s="34" t="s">
        <v>1568</v>
      </c>
      <c r="T850" s="37">
        <v>418341</v>
      </c>
      <c r="U850" s="35">
        <v>3</v>
      </c>
      <c r="V850" s="37">
        <v>418341</v>
      </c>
      <c r="W850" s="34" t="s">
        <v>1569</v>
      </c>
      <c r="X850" s="35">
        <v>10298457</v>
      </c>
    </row>
    <row r="851" spans="1:24" ht="15.75" hidden="1" customHeight="1" x14ac:dyDescent="0.25">
      <c r="A851" s="34" t="s">
        <v>1220</v>
      </c>
      <c r="B851" s="34" t="s">
        <v>2387</v>
      </c>
      <c r="C851" s="34" t="s">
        <v>1222</v>
      </c>
      <c r="D851" s="35">
        <v>6482382</v>
      </c>
      <c r="E851" s="34" t="s">
        <v>1223</v>
      </c>
      <c r="F851" s="34" t="s">
        <v>100</v>
      </c>
      <c r="G851" s="34" t="s">
        <v>1224</v>
      </c>
      <c r="H851" s="36">
        <v>43974</v>
      </c>
      <c r="I851" s="36">
        <v>44004</v>
      </c>
      <c r="J851" s="36"/>
      <c r="K851" s="36"/>
      <c r="L851" s="34" t="s">
        <v>1220</v>
      </c>
      <c r="M851" s="34" t="s">
        <v>1225</v>
      </c>
      <c r="N851" s="34" t="s">
        <v>499</v>
      </c>
      <c r="O851" s="34" t="s">
        <v>1274</v>
      </c>
      <c r="P851" s="34" t="s">
        <v>1656</v>
      </c>
      <c r="Q851" s="34" t="s">
        <v>492</v>
      </c>
      <c r="R851" s="38"/>
      <c r="S851" s="34" t="s">
        <v>1602</v>
      </c>
      <c r="T851" s="37">
        <v>7519882</v>
      </c>
      <c r="U851" s="35">
        <v>1</v>
      </c>
      <c r="V851" s="37">
        <v>7519882</v>
      </c>
      <c r="W851" s="34" t="s">
        <v>1657</v>
      </c>
      <c r="X851" s="35">
        <v>10311174</v>
      </c>
    </row>
    <row r="852" spans="1:24" ht="15.75" hidden="1" customHeight="1" x14ac:dyDescent="0.25">
      <c r="A852" s="34" t="s">
        <v>1220</v>
      </c>
      <c r="B852" s="34" t="s">
        <v>2387</v>
      </c>
      <c r="C852" s="34" t="s">
        <v>1222</v>
      </c>
      <c r="D852" s="35">
        <v>6489735</v>
      </c>
      <c r="E852" s="34" t="s">
        <v>1223</v>
      </c>
      <c r="F852" s="34" t="s">
        <v>100</v>
      </c>
      <c r="G852" s="34" t="s">
        <v>1224</v>
      </c>
      <c r="H852" s="36">
        <v>43992</v>
      </c>
      <c r="I852" s="36">
        <v>44022</v>
      </c>
      <c r="J852" s="36">
        <v>43994</v>
      </c>
      <c r="K852" s="36"/>
      <c r="L852" s="34" t="s">
        <v>1220</v>
      </c>
      <c r="M852" s="34" t="s">
        <v>1225</v>
      </c>
      <c r="N852" s="34" t="s">
        <v>1877</v>
      </c>
      <c r="O852" s="34" t="s">
        <v>1878</v>
      </c>
      <c r="P852" s="34" t="s">
        <v>2262</v>
      </c>
      <c r="Q852" s="34" t="s">
        <v>143</v>
      </c>
      <c r="R852" s="38"/>
      <c r="S852" s="34" t="s">
        <v>2414</v>
      </c>
      <c r="T852" s="37">
        <v>55000</v>
      </c>
      <c r="U852" s="35">
        <v>-17</v>
      </c>
      <c r="V852" s="37">
        <v>55000</v>
      </c>
      <c r="W852" s="34" t="s">
        <v>1523</v>
      </c>
      <c r="X852" s="35">
        <v>10262875</v>
      </c>
    </row>
    <row r="853" spans="1:24" ht="15.75" hidden="1" customHeight="1" x14ac:dyDescent="0.25">
      <c r="A853" s="34" t="s">
        <v>1220</v>
      </c>
      <c r="B853" s="34" t="s">
        <v>2415</v>
      </c>
      <c r="C853" s="34" t="s">
        <v>1222</v>
      </c>
      <c r="D853" s="35">
        <v>5308098</v>
      </c>
      <c r="E853" s="34" t="s">
        <v>1223</v>
      </c>
      <c r="F853" s="34" t="s">
        <v>100</v>
      </c>
      <c r="G853" s="34" t="s">
        <v>1224</v>
      </c>
      <c r="H853" s="36">
        <v>42916</v>
      </c>
      <c r="I853" s="36">
        <v>42946</v>
      </c>
      <c r="J853" s="36">
        <v>43445</v>
      </c>
      <c r="K853" s="36">
        <v>43495</v>
      </c>
      <c r="L853" s="34" t="s">
        <v>1220</v>
      </c>
      <c r="M853" s="34" t="s">
        <v>1225</v>
      </c>
      <c r="N853" s="34" t="s">
        <v>1465</v>
      </c>
      <c r="O853" s="34" t="s">
        <v>1466</v>
      </c>
      <c r="P853" s="34" t="s">
        <v>174</v>
      </c>
      <c r="Q853" s="34" t="s">
        <v>104</v>
      </c>
      <c r="R853" s="38"/>
      <c r="S853" s="34" t="s">
        <v>2416</v>
      </c>
      <c r="T853" s="37">
        <v>212314</v>
      </c>
      <c r="U853" s="35">
        <v>480</v>
      </c>
      <c r="V853" s="37">
        <v>148620</v>
      </c>
      <c r="W853" s="34" t="s">
        <v>2417</v>
      </c>
      <c r="X853" s="35">
        <v>1858240</v>
      </c>
    </row>
    <row r="854" spans="1:24" ht="15.75" hidden="1" customHeight="1" x14ac:dyDescent="0.25">
      <c r="A854" s="34" t="s">
        <v>1220</v>
      </c>
      <c r="B854" s="34" t="s">
        <v>2415</v>
      </c>
      <c r="C854" s="34" t="s">
        <v>1222</v>
      </c>
      <c r="D854" s="35">
        <v>6402597</v>
      </c>
      <c r="E854" s="34" t="s">
        <v>1243</v>
      </c>
      <c r="F854" s="34" t="s">
        <v>477</v>
      </c>
      <c r="G854" s="34" t="s">
        <v>1224</v>
      </c>
      <c r="H854" s="36">
        <v>43858</v>
      </c>
      <c r="I854" s="36">
        <v>43888</v>
      </c>
      <c r="J854" s="36">
        <v>43868</v>
      </c>
      <c r="K854" s="36">
        <v>43871</v>
      </c>
      <c r="L854" s="34" t="s">
        <v>1244</v>
      </c>
      <c r="M854" s="34" t="s">
        <v>1245</v>
      </c>
      <c r="N854" s="34" t="s">
        <v>1465</v>
      </c>
      <c r="O854" s="34" t="s">
        <v>1466</v>
      </c>
      <c r="P854" s="34" t="s">
        <v>2418</v>
      </c>
      <c r="Q854" s="34" t="s">
        <v>132</v>
      </c>
      <c r="R854" s="38"/>
      <c r="S854" s="34" t="s">
        <v>2419</v>
      </c>
      <c r="T854" s="37">
        <v>3195307</v>
      </c>
      <c r="U854" s="35">
        <v>104</v>
      </c>
      <c r="V854" s="37">
        <v>3195307</v>
      </c>
      <c r="W854" s="34" t="s">
        <v>2420</v>
      </c>
      <c r="X854" s="35">
        <v>10310073</v>
      </c>
    </row>
    <row r="855" spans="1:24" ht="15.75" hidden="1" customHeight="1" x14ac:dyDescent="0.25">
      <c r="A855" s="34" t="s">
        <v>1220</v>
      </c>
      <c r="B855" s="34" t="s">
        <v>2415</v>
      </c>
      <c r="C855" s="34" t="s">
        <v>1222</v>
      </c>
      <c r="D855" s="35">
        <v>6439064</v>
      </c>
      <c r="E855" s="34" t="s">
        <v>1223</v>
      </c>
      <c r="F855" s="34" t="s">
        <v>100</v>
      </c>
      <c r="G855" s="34" t="s">
        <v>1224</v>
      </c>
      <c r="H855" s="36">
        <v>43892</v>
      </c>
      <c r="I855" s="36">
        <v>43922</v>
      </c>
      <c r="J855" s="36">
        <v>43895</v>
      </c>
      <c r="K855" s="36">
        <v>43899</v>
      </c>
      <c r="L855" s="34" t="s">
        <v>1220</v>
      </c>
      <c r="M855" s="34" t="s">
        <v>1225</v>
      </c>
      <c r="N855" s="34" t="s">
        <v>1465</v>
      </c>
      <c r="O855" s="34" t="s">
        <v>1466</v>
      </c>
      <c r="P855" s="34" t="s">
        <v>1991</v>
      </c>
      <c r="Q855" s="34" t="s">
        <v>102</v>
      </c>
      <c r="R855" s="38"/>
      <c r="S855" s="34" t="s">
        <v>1966</v>
      </c>
      <c r="T855" s="37">
        <v>1746023</v>
      </c>
      <c r="U855" s="35">
        <v>76</v>
      </c>
      <c r="V855" s="37">
        <v>1746023</v>
      </c>
      <c r="W855" s="34" t="s">
        <v>1966</v>
      </c>
      <c r="X855" s="35">
        <v>10330380</v>
      </c>
    </row>
    <row r="856" spans="1:24" ht="15.75" hidden="1" customHeight="1" x14ac:dyDescent="0.25">
      <c r="A856" s="34" t="s">
        <v>1220</v>
      </c>
      <c r="B856" s="34" t="s">
        <v>2415</v>
      </c>
      <c r="C856" s="34" t="s">
        <v>1222</v>
      </c>
      <c r="D856" s="35">
        <v>6444941</v>
      </c>
      <c r="E856" s="34" t="s">
        <v>1223</v>
      </c>
      <c r="F856" s="34" t="s">
        <v>100</v>
      </c>
      <c r="G856" s="34" t="s">
        <v>1224</v>
      </c>
      <c r="H856" s="36">
        <v>43896</v>
      </c>
      <c r="I856" s="36">
        <v>43926</v>
      </c>
      <c r="J856" s="36">
        <v>43906</v>
      </c>
      <c r="K856" s="36">
        <v>43928</v>
      </c>
      <c r="L856" s="34" t="s">
        <v>1220</v>
      </c>
      <c r="M856" s="34" t="s">
        <v>1225</v>
      </c>
      <c r="N856" s="34" t="s">
        <v>1465</v>
      </c>
      <c r="O856" s="34" t="s">
        <v>1466</v>
      </c>
      <c r="P856" s="34" t="s">
        <v>2357</v>
      </c>
      <c r="Q856" s="34" t="s">
        <v>1360</v>
      </c>
      <c r="R856" s="38"/>
      <c r="S856" s="34" t="s">
        <v>2421</v>
      </c>
      <c r="T856" s="37">
        <v>8339395</v>
      </c>
      <c r="U856" s="35">
        <v>47</v>
      </c>
      <c r="V856" s="37">
        <v>8339395</v>
      </c>
      <c r="W856" s="34" t="s">
        <v>2133</v>
      </c>
      <c r="X856" s="35">
        <v>10222427</v>
      </c>
    </row>
    <row r="857" spans="1:24" ht="15.75" hidden="1" customHeight="1" x14ac:dyDescent="0.25">
      <c r="A857" s="34" t="s">
        <v>1220</v>
      </c>
      <c r="B857" s="34" t="s">
        <v>2415</v>
      </c>
      <c r="C857" s="34" t="s">
        <v>1222</v>
      </c>
      <c r="D857" s="35">
        <v>6451422</v>
      </c>
      <c r="E857" s="34" t="s">
        <v>1223</v>
      </c>
      <c r="F857" s="34" t="s">
        <v>100</v>
      </c>
      <c r="G857" s="34" t="s">
        <v>1224</v>
      </c>
      <c r="H857" s="36">
        <v>43902</v>
      </c>
      <c r="I857" s="36">
        <v>43932</v>
      </c>
      <c r="J857" s="36">
        <v>43917</v>
      </c>
      <c r="K857" s="36">
        <v>43928</v>
      </c>
      <c r="L857" s="34" t="s">
        <v>1220</v>
      </c>
      <c r="M857" s="34" t="s">
        <v>1225</v>
      </c>
      <c r="N857" s="34" t="s">
        <v>1465</v>
      </c>
      <c r="O857" s="34" t="s">
        <v>1466</v>
      </c>
      <c r="P857" s="34" t="s">
        <v>2422</v>
      </c>
      <c r="Q857" s="34" t="s">
        <v>1360</v>
      </c>
      <c r="R857" s="38"/>
      <c r="S857" s="34" t="s">
        <v>1950</v>
      </c>
      <c r="T857" s="37">
        <v>6694860</v>
      </c>
      <c r="U857" s="35">
        <v>47</v>
      </c>
      <c r="V857" s="37">
        <v>6694860</v>
      </c>
      <c r="W857" s="34" t="s">
        <v>1950</v>
      </c>
      <c r="X857" s="35">
        <v>10327920</v>
      </c>
    </row>
    <row r="858" spans="1:24" ht="15.75" hidden="1" customHeight="1" x14ac:dyDescent="0.25">
      <c r="A858" s="34" t="s">
        <v>1220</v>
      </c>
      <c r="B858" s="34" t="s">
        <v>2415</v>
      </c>
      <c r="C858" s="34" t="s">
        <v>1222</v>
      </c>
      <c r="D858" s="35">
        <v>6488487</v>
      </c>
      <c r="E858" s="34" t="s">
        <v>1223</v>
      </c>
      <c r="F858" s="34" t="s">
        <v>100</v>
      </c>
      <c r="G858" s="34" t="s">
        <v>1224</v>
      </c>
      <c r="H858" s="36">
        <v>43986</v>
      </c>
      <c r="I858" s="36">
        <v>44016</v>
      </c>
      <c r="J858" s="36">
        <v>43991</v>
      </c>
      <c r="K858" s="36"/>
      <c r="L858" s="34" t="s">
        <v>1220</v>
      </c>
      <c r="M858" s="34" t="s">
        <v>1225</v>
      </c>
      <c r="N858" s="34" t="s">
        <v>1465</v>
      </c>
      <c r="O858" s="34" t="s">
        <v>1466</v>
      </c>
      <c r="P858" s="34" t="s">
        <v>1809</v>
      </c>
      <c r="Q858" s="34" t="s">
        <v>143</v>
      </c>
      <c r="R858" s="38"/>
      <c r="S858" s="34" t="s">
        <v>1659</v>
      </c>
      <c r="T858" s="37">
        <v>1637741</v>
      </c>
      <c r="U858" s="35">
        <v>-11</v>
      </c>
      <c r="V858" s="37">
        <v>1637741</v>
      </c>
      <c r="W858" s="34" t="s">
        <v>1660</v>
      </c>
      <c r="X858" s="35">
        <v>10310053</v>
      </c>
    </row>
    <row r="859" spans="1:24" ht="15.75" hidden="1" customHeight="1" x14ac:dyDescent="0.25">
      <c r="A859" s="34" t="s">
        <v>1220</v>
      </c>
      <c r="B859" s="34" t="s">
        <v>2415</v>
      </c>
      <c r="C859" s="34" t="s">
        <v>1222</v>
      </c>
      <c r="D859" s="35">
        <v>6494128</v>
      </c>
      <c r="E859" s="34" t="s">
        <v>1223</v>
      </c>
      <c r="F859" s="34" t="s">
        <v>100</v>
      </c>
      <c r="G859" s="34" t="s">
        <v>1224</v>
      </c>
      <c r="H859" s="36">
        <v>44001</v>
      </c>
      <c r="I859" s="36">
        <v>44031</v>
      </c>
      <c r="J859" s="36"/>
      <c r="K859" s="36"/>
      <c r="L859" s="34" t="s">
        <v>1220</v>
      </c>
      <c r="M859" s="34" t="s">
        <v>1225</v>
      </c>
      <c r="N859" s="34" t="s">
        <v>1465</v>
      </c>
      <c r="O859" s="34" t="s">
        <v>1466</v>
      </c>
      <c r="P859" s="34" t="s">
        <v>119</v>
      </c>
      <c r="Q859" s="34" t="s">
        <v>492</v>
      </c>
      <c r="R859" s="38"/>
      <c r="S859" s="34" t="s">
        <v>1920</v>
      </c>
      <c r="T859" s="37">
        <v>2079703</v>
      </c>
      <c r="U859" s="35">
        <v>-26</v>
      </c>
      <c r="V859" s="37">
        <v>2079703</v>
      </c>
      <c r="W859" s="34" t="s">
        <v>1920</v>
      </c>
      <c r="X859" s="35">
        <v>10031754</v>
      </c>
    </row>
    <row r="860" spans="1:24" ht="15.75" hidden="1" customHeight="1" x14ac:dyDescent="0.25">
      <c r="A860" s="34" t="s">
        <v>1220</v>
      </c>
      <c r="B860" s="34" t="s">
        <v>2423</v>
      </c>
      <c r="C860" s="34" t="s">
        <v>1222</v>
      </c>
      <c r="D860" s="35">
        <v>6484716</v>
      </c>
      <c r="E860" s="34" t="s">
        <v>1243</v>
      </c>
      <c r="F860" s="34" t="s">
        <v>477</v>
      </c>
      <c r="G860" s="34" t="s">
        <v>1224</v>
      </c>
      <c r="H860" s="36">
        <v>43979</v>
      </c>
      <c r="I860" s="36">
        <v>44009</v>
      </c>
      <c r="J860" s="36">
        <v>43980</v>
      </c>
      <c r="K860" s="36"/>
      <c r="L860" s="34" t="s">
        <v>1244</v>
      </c>
      <c r="M860" s="34" t="s">
        <v>1245</v>
      </c>
      <c r="N860" s="34" t="s">
        <v>2424</v>
      </c>
      <c r="O860" s="34" t="s">
        <v>2222</v>
      </c>
      <c r="P860" s="34" t="s">
        <v>1828</v>
      </c>
      <c r="Q860" s="34" t="s">
        <v>143</v>
      </c>
      <c r="R860" s="38"/>
      <c r="S860" s="38"/>
      <c r="T860" s="37">
        <v>675000</v>
      </c>
      <c r="U860" s="35">
        <v>-4</v>
      </c>
      <c r="V860" s="37">
        <v>675000</v>
      </c>
      <c r="W860" s="38"/>
      <c r="X860" s="35"/>
    </row>
    <row r="861" spans="1:24" ht="15.75" hidden="1" customHeight="1" x14ac:dyDescent="0.25">
      <c r="A861" s="34" t="s">
        <v>1220</v>
      </c>
      <c r="B861" s="34" t="s">
        <v>2423</v>
      </c>
      <c r="C861" s="34" t="s">
        <v>1222</v>
      </c>
      <c r="D861" s="35">
        <v>6484718</v>
      </c>
      <c r="E861" s="34" t="s">
        <v>1243</v>
      </c>
      <c r="F861" s="34" t="s">
        <v>477</v>
      </c>
      <c r="G861" s="34" t="s">
        <v>1224</v>
      </c>
      <c r="H861" s="36">
        <v>43979</v>
      </c>
      <c r="I861" s="36">
        <v>44009</v>
      </c>
      <c r="J861" s="36">
        <v>43980</v>
      </c>
      <c r="K861" s="36"/>
      <c r="L861" s="34" t="s">
        <v>1244</v>
      </c>
      <c r="M861" s="34" t="s">
        <v>1245</v>
      </c>
      <c r="N861" s="34" t="s">
        <v>2424</v>
      </c>
      <c r="O861" s="34" t="s">
        <v>2222</v>
      </c>
      <c r="P861" s="34" t="s">
        <v>2425</v>
      </c>
      <c r="Q861" s="34" t="s">
        <v>143</v>
      </c>
      <c r="R861" s="38"/>
      <c r="S861" s="38"/>
      <c r="T861" s="37">
        <v>675000</v>
      </c>
      <c r="U861" s="35">
        <v>-4</v>
      </c>
      <c r="V861" s="37">
        <v>675000</v>
      </c>
      <c r="W861" s="38"/>
      <c r="X861" s="35"/>
    </row>
    <row r="862" spans="1:24" ht="15.75" hidden="1" customHeight="1" x14ac:dyDescent="0.25">
      <c r="A862" s="34" t="s">
        <v>1220</v>
      </c>
      <c r="B862" s="34" t="s">
        <v>2426</v>
      </c>
      <c r="C862" s="34" t="s">
        <v>2427</v>
      </c>
      <c r="D862" s="35">
        <v>11148</v>
      </c>
      <c r="E862" s="34" t="s">
        <v>1243</v>
      </c>
      <c r="F862" s="34" t="s">
        <v>477</v>
      </c>
      <c r="G862" s="34" t="s">
        <v>1224</v>
      </c>
      <c r="H862" s="36">
        <v>43306</v>
      </c>
      <c r="I862" s="36">
        <v>43306</v>
      </c>
      <c r="J862" s="36"/>
      <c r="K862" s="36"/>
      <c r="L862" s="34" t="s">
        <v>1244</v>
      </c>
      <c r="M862" s="34" t="s">
        <v>1245</v>
      </c>
      <c r="N862" s="34" t="s">
        <v>2428</v>
      </c>
      <c r="O862" s="38"/>
      <c r="P862" s="34" t="s">
        <v>476</v>
      </c>
      <c r="Q862" s="38"/>
      <c r="R862" s="38"/>
      <c r="S862" s="38"/>
      <c r="T862" s="37">
        <v>24345000</v>
      </c>
      <c r="U862" s="35">
        <v>699</v>
      </c>
      <c r="V862" s="37">
        <v>-6294000</v>
      </c>
      <c r="W862" s="34" t="s">
        <v>1224</v>
      </c>
      <c r="X862" s="35">
        <v>0</v>
      </c>
    </row>
    <row r="863" spans="1:24" ht="15.75" hidden="1" customHeight="1" x14ac:dyDescent="0.25">
      <c r="A863" s="34" t="s">
        <v>1220</v>
      </c>
      <c r="B863" s="34" t="s">
        <v>2426</v>
      </c>
      <c r="C863" s="34" t="s">
        <v>2427</v>
      </c>
      <c r="D863" s="35">
        <v>12306</v>
      </c>
      <c r="E863" s="34" t="s">
        <v>1243</v>
      </c>
      <c r="F863" s="34" t="s">
        <v>477</v>
      </c>
      <c r="G863" s="34" t="s">
        <v>1224</v>
      </c>
      <c r="H863" s="36">
        <v>43515</v>
      </c>
      <c r="I863" s="36">
        <v>43515</v>
      </c>
      <c r="J863" s="36"/>
      <c r="K863" s="36"/>
      <c r="L863" s="34" t="s">
        <v>1244</v>
      </c>
      <c r="M863" s="34" t="s">
        <v>1245</v>
      </c>
      <c r="N863" s="34" t="s">
        <v>2428</v>
      </c>
      <c r="O863" s="38"/>
      <c r="P863" s="34" t="s">
        <v>476</v>
      </c>
      <c r="Q863" s="38"/>
      <c r="R863" s="38"/>
      <c r="S863" s="38"/>
      <c r="T863" s="37">
        <v>176647357</v>
      </c>
      <c r="U863" s="35">
        <v>490</v>
      </c>
      <c r="V863" s="37">
        <v>-10358243</v>
      </c>
      <c r="W863" s="34" t="s">
        <v>1224</v>
      </c>
      <c r="X863" s="35">
        <v>0</v>
      </c>
    </row>
    <row r="864" spans="1:24" ht="15.75" hidden="1" customHeight="1" x14ac:dyDescent="0.25">
      <c r="A864" s="34" t="s">
        <v>1220</v>
      </c>
      <c r="B864" s="34" t="s">
        <v>2426</v>
      </c>
      <c r="C864" s="34" t="s">
        <v>2427</v>
      </c>
      <c r="D864" s="35">
        <v>12308</v>
      </c>
      <c r="E864" s="34" t="s">
        <v>1223</v>
      </c>
      <c r="F864" s="34" t="s">
        <v>100</v>
      </c>
      <c r="G864" s="34" t="s">
        <v>1224</v>
      </c>
      <c r="H864" s="36">
        <v>43515</v>
      </c>
      <c r="I864" s="36">
        <v>43515</v>
      </c>
      <c r="J864" s="36"/>
      <c r="K864" s="36"/>
      <c r="L864" s="34" t="s">
        <v>1220</v>
      </c>
      <c r="M864" s="34" t="s">
        <v>1225</v>
      </c>
      <c r="N864" s="34" t="s">
        <v>2428</v>
      </c>
      <c r="O864" s="38"/>
      <c r="P864" s="34" t="s">
        <v>99</v>
      </c>
      <c r="Q864" s="38"/>
      <c r="R864" s="38"/>
      <c r="S864" s="38"/>
      <c r="T864" s="37">
        <v>1452654893</v>
      </c>
      <c r="U864" s="35">
        <v>490</v>
      </c>
      <c r="V864" s="37">
        <v>-57180909</v>
      </c>
      <c r="W864" s="34" t="s">
        <v>100</v>
      </c>
      <c r="X864" s="35">
        <v>0</v>
      </c>
    </row>
    <row r="865" spans="1:24" ht="15.75" hidden="1" customHeight="1" x14ac:dyDescent="0.25">
      <c r="A865" s="34" t="s">
        <v>1220</v>
      </c>
      <c r="B865" s="34" t="s">
        <v>2426</v>
      </c>
      <c r="C865" s="34" t="s">
        <v>2427</v>
      </c>
      <c r="D865" s="35">
        <v>14608</v>
      </c>
      <c r="E865" s="34" t="s">
        <v>1223</v>
      </c>
      <c r="F865" s="34" t="s">
        <v>100</v>
      </c>
      <c r="G865" s="34" t="s">
        <v>1224</v>
      </c>
      <c r="H865" s="36">
        <v>43935</v>
      </c>
      <c r="I865" s="36">
        <v>43935</v>
      </c>
      <c r="J865" s="36"/>
      <c r="K865" s="36"/>
      <c r="L865" s="34" t="s">
        <v>1220</v>
      </c>
      <c r="M865" s="34" t="s">
        <v>1225</v>
      </c>
      <c r="N865" s="34" t="s">
        <v>2428</v>
      </c>
      <c r="O865" s="38"/>
      <c r="P865" s="34" t="s">
        <v>1223</v>
      </c>
      <c r="Q865" s="38"/>
      <c r="R865" s="38"/>
      <c r="S865" s="38"/>
      <c r="T865" s="37">
        <v>100000000</v>
      </c>
      <c r="U865" s="35">
        <v>70</v>
      </c>
      <c r="V865" s="37">
        <v>-100000000</v>
      </c>
      <c r="W865" s="34" t="s">
        <v>1224</v>
      </c>
      <c r="X865" s="35">
        <v>0</v>
      </c>
    </row>
  </sheetData>
  <autoFilter ref="A1:X865" xr:uid="{90DC49E7-5CFE-4AB8-9A9A-438F97326555}">
    <filterColumn colId="16">
      <filters>
        <filter val="ED"/>
      </filters>
    </filterColumn>
  </autoFilter>
  <pageMargins left="1" right="1"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3AE72-680B-4CFC-BA58-608DC539478D}">
  <sheetPr>
    <tabColor rgb="FF00B0F0"/>
  </sheetPr>
  <dimension ref="A1:T863"/>
  <sheetViews>
    <sheetView workbookViewId="0">
      <pane ySplit="1" topLeftCell="A848" activePane="bottomLeft" state="frozen"/>
      <selection activeCell="I27" sqref="I27"/>
      <selection pane="bottomLeft" activeCell="R1" sqref="R1"/>
    </sheetView>
  </sheetViews>
  <sheetFormatPr baseColWidth="10" defaultRowHeight="15" x14ac:dyDescent="0.25"/>
  <cols>
    <col min="2" max="2" width="16.28515625" style="5" bestFit="1" customWidth="1"/>
    <col min="3" max="3" width="17.28515625" style="5" bestFit="1" customWidth="1"/>
    <col min="8" max="8" width="17.42578125" style="5" bestFit="1" customWidth="1"/>
    <col min="9" max="9" width="14.140625" bestFit="1" customWidth="1"/>
    <col min="10" max="10" width="11.5703125" bestFit="1" customWidth="1"/>
    <col min="11" max="11" width="13.140625" bestFit="1" customWidth="1"/>
    <col min="12" max="12" width="17" customWidth="1"/>
    <col min="13" max="13" width="13.140625" bestFit="1" customWidth="1"/>
    <col min="14" max="14" width="11.5703125" bestFit="1" customWidth="1"/>
    <col min="15" max="16" width="14.7109375" customWidth="1"/>
    <col min="20" max="20" width="14.140625" bestFit="1" customWidth="1"/>
  </cols>
  <sheetData>
    <row r="1" spans="1:20" ht="51.75" thickBot="1" x14ac:dyDescent="0.3">
      <c r="A1" s="11" t="s">
        <v>0</v>
      </c>
      <c r="B1" s="19" t="s">
        <v>1</v>
      </c>
      <c r="C1" s="20" t="s">
        <v>2</v>
      </c>
      <c r="D1" s="12" t="s">
        <v>3</v>
      </c>
      <c r="E1" s="13" t="s">
        <v>4</v>
      </c>
      <c r="F1" s="13" t="s">
        <v>5</v>
      </c>
      <c r="G1" s="14" t="s">
        <v>6</v>
      </c>
      <c r="H1" s="21" t="s">
        <v>7</v>
      </c>
      <c r="I1" s="3" t="s">
        <v>8</v>
      </c>
      <c r="J1" s="1" t="s">
        <v>9</v>
      </c>
      <c r="K1" s="3" t="s">
        <v>11</v>
      </c>
      <c r="L1" s="1" t="s">
        <v>12</v>
      </c>
      <c r="M1" s="1" t="s">
        <v>13</v>
      </c>
      <c r="N1" s="1" t="s">
        <v>14</v>
      </c>
      <c r="O1" s="15" t="s">
        <v>5</v>
      </c>
      <c r="P1" s="50" t="s">
        <v>5399</v>
      </c>
      <c r="Q1" s="16" t="s">
        <v>15</v>
      </c>
      <c r="R1" s="4" t="s">
        <v>16</v>
      </c>
      <c r="S1" s="17" t="s">
        <v>17</v>
      </c>
      <c r="T1" s="18" t="s">
        <v>18</v>
      </c>
    </row>
    <row r="2" spans="1:20" s="25" customFormat="1" x14ac:dyDescent="0.25">
      <c r="A2" s="2">
        <v>4658921</v>
      </c>
      <c r="B2" s="26">
        <v>200643</v>
      </c>
      <c r="C2" s="26">
        <v>140450</v>
      </c>
      <c r="D2" s="2" t="e">
        <f>VLOOKUP(A2,CXP!$A$2:$A$353,1,0)</f>
        <v>#N/A</v>
      </c>
      <c r="E2" s="2" t="e">
        <f>VLOOKUP(A2,GLOSAS!$A$2:$A$413,1,0)</f>
        <v>#N/A</v>
      </c>
      <c r="F2" s="2" t="e">
        <f>VLOOKUP(A2,CANCELADAS!$A$2:$A$811,1,0)</f>
        <v>#N/A</v>
      </c>
      <c r="G2" s="2" t="e">
        <f>VLOOKUP(A2,DEVOLUCIONES!$A$2:$A$453,1,0)</f>
        <v>#N/A</v>
      </c>
      <c r="H2" s="26"/>
      <c r="I2" s="26"/>
      <c r="J2" s="26"/>
      <c r="K2" s="26"/>
      <c r="L2" s="26"/>
      <c r="M2" s="26"/>
      <c r="N2" s="26"/>
      <c r="O2" s="26"/>
      <c r="P2" s="26">
        <f>+C2</f>
        <v>140450</v>
      </c>
      <c r="Q2" s="2"/>
      <c r="R2" s="2" t="s">
        <v>4308</v>
      </c>
      <c r="S2" s="2"/>
      <c r="T2" s="6">
        <f>+C2-SUM(H2:O2)-P2</f>
        <v>0</v>
      </c>
    </row>
    <row r="3" spans="1:20" s="25" customFormat="1" x14ac:dyDescent="0.25">
      <c r="A3" s="2">
        <v>4666383</v>
      </c>
      <c r="B3" s="26">
        <v>344900</v>
      </c>
      <c r="C3" s="26">
        <v>241430</v>
      </c>
      <c r="D3" s="2" t="e">
        <f>VLOOKUP(A3,CXP!$A$2:$A$353,1,0)</f>
        <v>#N/A</v>
      </c>
      <c r="E3" s="2" t="e">
        <f>VLOOKUP(A3,GLOSAS!$A$2:$A$413,1,0)</f>
        <v>#N/A</v>
      </c>
      <c r="F3" s="2" t="e">
        <f>VLOOKUP(A3,CANCELADAS!$A$2:$A$811,1,0)</f>
        <v>#N/A</v>
      </c>
      <c r="G3" s="2" t="e">
        <f>VLOOKUP(A3,DEVOLUCIONES!$A$2:$A$453,1,0)</f>
        <v>#N/A</v>
      </c>
      <c r="H3" s="26"/>
      <c r="I3" s="26"/>
      <c r="J3" s="26"/>
      <c r="K3" s="26"/>
      <c r="L3" s="26"/>
      <c r="M3" s="26"/>
      <c r="N3" s="26"/>
      <c r="O3" s="26"/>
      <c r="P3" s="26">
        <f t="shared" ref="P3:P12" si="0">+C3</f>
        <v>241430</v>
      </c>
      <c r="Q3" s="2"/>
      <c r="R3" s="2" t="s">
        <v>4308</v>
      </c>
      <c r="S3" s="2"/>
      <c r="T3" s="6">
        <f t="shared" ref="T3:T12" si="1">+C3-SUM(H3:O3)-P3</f>
        <v>0</v>
      </c>
    </row>
    <row r="4" spans="1:20" s="25" customFormat="1" x14ac:dyDescent="0.25">
      <c r="A4" s="2">
        <v>4964682</v>
      </c>
      <c r="B4" s="26">
        <v>318096</v>
      </c>
      <c r="C4" s="26">
        <v>222677</v>
      </c>
      <c r="D4" s="2" t="e">
        <f>VLOOKUP(A4,CXP!$A$2:$A$353,1,0)</f>
        <v>#N/A</v>
      </c>
      <c r="E4" s="2" t="e">
        <f>VLOOKUP(A4,GLOSAS!$A$2:$A$413,1,0)</f>
        <v>#N/A</v>
      </c>
      <c r="F4" s="2" t="e">
        <f>VLOOKUP(A4,CANCELADAS!$A$2:$A$811,1,0)</f>
        <v>#N/A</v>
      </c>
      <c r="G4" s="2" t="e">
        <f>VLOOKUP(A4,DEVOLUCIONES!$A$2:$A$453,1,0)</f>
        <v>#N/A</v>
      </c>
      <c r="H4" s="26"/>
      <c r="I4" s="26"/>
      <c r="J4" s="26"/>
      <c r="K4" s="26"/>
      <c r="L4" s="26"/>
      <c r="M4" s="26"/>
      <c r="N4" s="26"/>
      <c r="O4" s="26"/>
      <c r="P4" s="26">
        <f t="shared" si="0"/>
        <v>222677</v>
      </c>
      <c r="Q4" s="2"/>
      <c r="R4" s="2" t="s">
        <v>4308</v>
      </c>
      <c r="S4" s="2"/>
      <c r="T4" s="6">
        <f t="shared" si="1"/>
        <v>0</v>
      </c>
    </row>
    <row r="5" spans="1:20" s="25" customFormat="1" x14ac:dyDescent="0.25">
      <c r="A5" s="2">
        <v>5015179</v>
      </c>
      <c r="B5" s="26">
        <v>136953</v>
      </c>
      <c r="C5" s="26">
        <v>17668</v>
      </c>
      <c r="D5" s="2" t="e">
        <f>VLOOKUP(A5,CXP!$A$2:$A$353,1,0)</f>
        <v>#N/A</v>
      </c>
      <c r="E5" s="2" t="e">
        <f>VLOOKUP(A5,GLOSAS!$A$2:$A$413,1,0)</f>
        <v>#N/A</v>
      </c>
      <c r="F5" s="2" t="e">
        <f>VLOOKUP(A5,CANCELADAS!$A$2:$A$811,1,0)</f>
        <v>#N/A</v>
      </c>
      <c r="G5" s="2" t="e">
        <f>VLOOKUP(A5,DEVOLUCIONES!$A$2:$A$453,1,0)</f>
        <v>#N/A</v>
      </c>
      <c r="H5" s="26"/>
      <c r="I5" s="26"/>
      <c r="J5" s="26"/>
      <c r="K5" s="26"/>
      <c r="L5" s="26"/>
      <c r="M5" s="26"/>
      <c r="N5" s="26"/>
      <c r="O5" s="26"/>
      <c r="P5" s="26">
        <f t="shared" si="0"/>
        <v>17668</v>
      </c>
      <c r="Q5" s="2"/>
      <c r="R5" s="2" t="s">
        <v>4308</v>
      </c>
      <c r="S5" s="2"/>
      <c r="T5" s="6">
        <f t="shared" si="1"/>
        <v>0</v>
      </c>
    </row>
    <row r="6" spans="1:20" s="25" customFormat="1" x14ac:dyDescent="0.25">
      <c r="A6" s="2">
        <v>5102228</v>
      </c>
      <c r="B6" s="26">
        <v>201800</v>
      </c>
      <c r="C6" s="26">
        <v>141260</v>
      </c>
      <c r="D6" s="2" t="e">
        <f>VLOOKUP(A6,CXP!$A$2:$A$353,1,0)</f>
        <v>#N/A</v>
      </c>
      <c r="E6" s="2" t="e">
        <f>VLOOKUP(A6,GLOSAS!$A$2:$A$413,1,0)</f>
        <v>#N/A</v>
      </c>
      <c r="F6" s="2" t="e">
        <f>VLOOKUP(A6,CANCELADAS!$A$2:$A$811,1,0)</f>
        <v>#N/A</v>
      </c>
      <c r="G6" s="2" t="e">
        <f>VLOOKUP(A6,DEVOLUCIONES!$A$2:$A$453,1,0)</f>
        <v>#N/A</v>
      </c>
      <c r="H6" s="26"/>
      <c r="I6" s="26"/>
      <c r="J6" s="26"/>
      <c r="K6" s="26"/>
      <c r="L6" s="26"/>
      <c r="M6" s="26"/>
      <c r="N6" s="26"/>
      <c r="O6" s="26"/>
      <c r="P6" s="26">
        <f t="shared" si="0"/>
        <v>141260</v>
      </c>
      <c r="Q6" s="2"/>
      <c r="R6" s="2" t="s">
        <v>4308</v>
      </c>
      <c r="S6" s="2"/>
      <c r="T6" s="6">
        <f t="shared" si="1"/>
        <v>0</v>
      </c>
    </row>
    <row r="7" spans="1:20" s="25" customFormat="1" x14ac:dyDescent="0.25">
      <c r="A7" s="2">
        <v>5138429</v>
      </c>
      <c r="B7" s="26">
        <v>228036</v>
      </c>
      <c r="C7" s="26">
        <v>159625</v>
      </c>
      <c r="D7" s="2" t="e">
        <f>VLOOKUP(A7,CXP!$A$2:$A$353,1,0)</f>
        <v>#N/A</v>
      </c>
      <c r="E7" s="2" t="e">
        <f>VLOOKUP(A7,GLOSAS!$A$2:$A$413,1,0)</f>
        <v>#N/A</v>
      </c>
      <c r="F7" s="2" t="e">
        <f>VLOOKUP(A7,CANCELADAS!$A$2:$A$811,1,0)</f>
        <v>#N/A</v>
      </c>
      <c r="G7" s="2" t="e">
        <f>VLOOKUP(A7,DEVOLUCIONES!$A$2:$A$453,1,0)</f>
        <v>#N/A</v>
      </c>
      <c r="H7" s="26"/>
      <c r="I7" s="26"/>
      <c r="J7" s="26"/>
      <c r="K7" s="26"/>
      <c r="L7" s="26"/>
      <c r="M7" s="26"/>
      <c r="N7" s="26"/>
      <c r="O7" s="26"/>
      <c r="P7" s="26">
        <f t="shared" si="0"/>
        <v>159625</v>
      </c>
      <c r="Q7" s="2"/>
      <c r="R7" s="2" t="s">
        <v>4308</v>
      </c>
      <c r="S7" s="2"/>
      <c r="T7" s="6">
        <f t="shared" si="1"/>
        <v>0</v>
      </c>
    </row>
    <row r="8" spans="1:20" s="25" customFormat="1" x14ac:dyDescent="0.25">
      <c r="A8" s="2">
        <v>5141079</v>
      </c>
      <c r="B8" s="26">
        <v>55700</v>
      </c>
      <c r="C8" s="26">
        <v>38990</v>
      </c>
      <c r="D8" s="2" t="e">
        <f>VLOOKUP(A8,CXP!$A$2:$A$353,1,0)</f>
        <v>#N/A</v>
      </c>
      <c r="E8" s="2" t="e">
        <f>VLOOKUP(A8,GLOSAS!$A$2:$A$413,1,0)</f>
        <v>#N/A</v>
      </c>
      <c r="F8" s="2" t="e">
        <f>VLOOKUP(A8,CANCELADAS!$A$2:$A$811,1,0)</f>
        <v>#N/A</v>
      </c>
      <c r="G8" s="2" t="e">
        <f>VLOOKUP(A8,DEVOLUCIONES!$A$2:$A$453,1,0)</f>
        <v>#N/A</v>
      </c>
      <c r="H8" s="26"/>
      <c r="I8" s="26"/>
      <c r="J8" s="26"/>
      <c r="K8" s="26"/>
      <c r="L8" s="26"/>
      <c r="M8" s="26"/>
      <c r="N8" s="26"/>
      <c r="O8" s="26"/>
      <c r="P8" s="26">
        <f t="shared" si="0"/>
        <v>38990</v>
      </c>
      <c r="Q8" s="2"/>
      <c r="R8" s="2" t="s">
        <v>4308</v>
      </c>
      <c r="S8" s="2"/>
      <c r="T8" s="6">
        <f t="shared" si="1"/>
        <v>0</v>
      </c>
    </row>
    <row r="9" spans="1:20" s="25" customFormat="1" x14ac:dyDescent="0.25">
      <c r="A9" s="2">
        <v>5225907</v>
      </c>
      <c r="B9" s="26">
        <v>326674</v>
      </c>
      <c r="C9" s="26">
        <v>228672</v>
      </c>
      <c r="D9" s="2" t="e">
        <f>VLOOKUP(A9,CXP!$A$2:$A$353,1,0)</f>
        <v>#N/A</v>
      </c>
      <c r="E9" s="2" t="e">
        <f>VLOOKUP(A9,GLOSAS!$A$2:$A$413,1,0)</f>
        <v>#N/A</v>
      </c>
      <c r="F9" s="2" t="e">
        <f>VLOOKUP(A9,CANCELADAS!$A$2:$A$811,1,0)</f>
        <v>#N/A</v>
      </c>
      <c r="G9" s="2" t="e">
        <f>VLOOKUP(A9,DEVOLUCIONES!$A$2:$A$453,1,0)</f>
        <v>#N/A</v>
      </c>
      <c r="H9" s="26"/>
      <c r="I9" s="26"/>
      <c r="J9" s="26"/>
      <c r="K9" s="26"/>
      <c r="L9" s="26"/>
      <c r="M9" s="26"/>
      <c r="N9" s="26"/>
      <c r="O9" s="26"/>
      <c r="P9" s="26">
        <f t="shared" si="0"/>
        <v>228672</v>
      </c>
      <c r="Q9" s="2"/>
      <c r="R9" s="2" t="s">
        <v>4308</v>
      </c>
      <c r="S9" s="2"/>
      <c r="T9" s="6">
        <f t="shared" si="1"/>
        <v>0</v>
      </c>
    </row>
    <row r="10" spans="1:20" s="25" customFormat="1" x14ac:dyDescent="0.25">
      <c r="A10" s="2">
        <v>5230741</v>
      </c>
      <c r="B10" s="26">
        <v>619574</v>
      </c>
      <c r="C10" s="26">
        <v>433702</v>
      </c>
      <c r="D10" s="2" t="e">
        <f>VLOOKUP(A10,CXP!$A$2:$A$353,1,0)</f>
        <v>#N/A</v>
      </c>
      <c r="E10" s="2" t="e">
        <f>VLOOKUP(A10,GLOSAS!$A$2:$A$413,1,0)</f>
        <v>#N/A</v>
      </c>
      <c r="F10" s="2" t="e">
        <f>VLOOKUP(A10,CANCELADAS!$A$2:$A$811,1,0)</f>
        <v>#N/A</v>
      </c>
      <c r="G10" s="2" t="e">
        <f>VLOOKUP(A10,DEVOLUCIONES!$A$2:$A$453,1,0)</f>
        <v>#N/A</v>
      </c>
      <c r="H10" s="26"/>
      <c r="I10" s="26"/>
      <c r="J10" s="26"/>
      <c r="K10" s="26"/>
      <c r="L10" s="26"/>
      <c r="M10" s="26"/>
      <c r="N10" s="26"/>
      <c r="O10" s="26"/>
      <c r="P10" s="26">
        <f t="shared" si="0"/>
        <v>433702</v>
      </c>
      <c r="Q10" s="2"/>
      <c r="R10" s="2" t="s">
        <v>4308</v>
      </c>
      <c r="S10" s="2"/>
      <c r="T10" s="6">
        <f t="shared" si="1"/>
        <v>0</v>
      </c>
    </row>
    <row r="11" spans="1:20" s="25" customFormat="1" x14ac:dyDescent="0.25">
      <c r="A11" s="2">
        <v>5232140</v>
      </c>
      <c r="B11" s="26">
        <v>481249</v>
      </c>
      <c r="C11" s="26">
        <v>336874</v>
      </c>
      <c r="D11" s="2" t="e">
        <f>VLOOKUP(A11,CXP!$A$2:$A$353,1,0)</f>
        <v>#N/A</v>
      </c>
      <c r="E11" s="2" t="e">
        <f>VLOOKUP(A11,GLOSAS!$A$2:$A$413,1,0)</f>
        <v>#N/A</v>
      </c>
      <c r="F11" s="2" t="e">
        <f>VLOOKUP(A11,CANCELADAS!$A$2:$A$811,1,0)</f>
        <v>#N/A</v>
      </c>
      <c r="G11" s="2" t="e">
        <f>VLOOKUP(A11,DEVOLUCIONES!$A$2:$A$453,1,0)</f>
        <v>#N/A</v>
      </c>
      <c r="H11" s="26"/>
      <c r="I11" s="26"/>
      <c r="J11" s="26"/>
      <c r="K11" s="26"/>
      <c r="L11" s="26"/>
      <c r="M11" s="26"/>
      <c r="N11" s="26"/>
      <c r="O11" s="26"/>
      <c r="P11" s="26">
        <f t="shared" si="0"/>
        <v>336874</v>
      </c>
      <c r="Q11" s="2"/>
      <c r="R11" s="2" t="s">
        <v>4308</v>
      </c>
      <c r="S11" s="2"/>
      <c r="T11" s="6">
        <f t="shared" si="1"/>
        <v>0</v>
      </c>
    </row>
    <row r="12" spans="1:20" s="25" customFormat="1" x14ac:dyDescent="0.25">
      <c r="A12" s="2">
        <v>5367619</v>
      </c>
      <c r="B12" s="26">
        <v>37235</v>
      </c>
      <c r="C12" s="26">
        <v>26064</v>
      </c>
      <c r="D12" s="2" t="e">
        <f>VLOOKUP(A12,CXP!$A$2:$A$353,1,0)</f>
        <v>#N/A</v>
      </c>
      <c r="E12" s="2" t="e">
        <f>VLOOKUP(A12,GLOSAS!$A$2:$A$413,1,0)</f>
        <v>#N/A</v>
      </c>
      <c r="F12" s="2" t="e">
        <f>VLOOKUP(A12,CANCELADAS!$A$2:$A$811,1,0)</f>
        <v>#N/A</v>
      </c>
      <c r="G12" s="2" t="e">
        <f>VLOOKUP(A12,DEVOLUCIONES!$A$2:$A$453,1,0)</f>
        <v>#N/A</v>
      </c>
      <c r="H12" s="26"/>
      <c r="I12" s="26"/>
      <c r="J12" s="26"/>
      <c r="K12" s="26"/>
      <c r="L12" s="26"/>
      <c r="M12" s="26"/>
      <c r="N12" s="26"/>
      <c r="O12" s="26"/>
      <c r="P12" s="26">
        <f t="shared" si="0"/>
        <v>26064</v>
      </c>
      <c r="Q12" s="2"/>
      <c r="R12" s="2" t="s">
        <v>4308</v>
      </c>
      <c r="S12" s="2"/>
      <c r="T12" s="6">
        <f t="shared" si="1"/>
        <v>0</v>
      </c>
    </row>
    <row r="13" spans="1:20" s="25" customFormat="1" x14ac:dyDescent="0.25">
      <c r="A13" s="22">
        <v>5672848</v>
      </c>
      <c r="B13" s="23">
        <v>212200</v>
      </c>
      <c r="C13" s="23">
        <v>148540</v>
      </c>
      <c r="D13" s="22" t="e">
        <f>VLOOKUP(A13,CXP!$A$2:$A$353,1,0)</f>
        <v>#N/A</v>
      </c>
      <c r="E13" s="22" t="e">
        <f>VLOOKUP(A13,GLOSAS!$A$2:$A$413,1,0)</f>
        <v>#N/A</v>
      </c>
      <c r="F13" s="22" t="e">
        <f>VLOOKUP(A13,CANCELADAS!$A$2:$A$811,1,0)</f>
        <v>#N/A</v>
      </c>
      <c r="G13" s="22">
        <f>VLOOKUP(A13,DEVOLUCIONES!$A$2:$A$453,1,0)</f>
        <v>5672848</v>
      </c>
      <c r="H13" s="23"/>
      <c r="I13" s="23">
        <f>+C13</f>
        <v>148540</v>
      </c>
      <c r="J13" s="23"/>
      <c r="K13" s="23"/>
      <c r="L13" s="23"/>
      <c r="M13" s="23"/>
      <c r="N13" s="23"/>
      <c r="O13" s="23"/>
      <c r="P13" s="23"/>
      <c r="Q13" s="22" t="s">
        <v>548</v>
      </c>
      <c r="R13" s="22" t="s">
        <v>547</v>
      </c>
      <c r="S13" s="22"/>
      <c r="T13" s="24">
        <f t="shared" ref="T10:T15" si="2">+C13-SUM(H13:O13)</f>
        <v>0</v>
      </c>
    </row>
    <row r="14" spans="1:20" s="25" customFormat="1" x14ac:dyDescent="0.25">
      <c r="A14" s="22">
        <v>6021460</v>
      </c>
      <c r="B14" s="23">
        <v>451469</v>
      </c>
      <c r="C14" s="23">
        <v>451469</v>
      </c>
      <c r="D14" s="22" t="e">
        <f>VLOOKUP(A14,CXP!$A$2:$A$353,1,0)</f>
        <v>#N/A</v>
      </c>
      <c r="E14" s="22" t="e">
        <f>VLOOKUP(A14,GLOSAS!$A$2:$A$413,1,0)</f>
        <v>#N/A</v>
      </c>
      <c r="F14" s="22">
        <f>VLOOKUP(A14,CANCELADAS!$A$2:$A$811,1,0)</f>
        <v>6021460</v>
      </c>
      <c r="G14" s="22">
        <f>VLOOKUP(A14,DEVOLUCIONES!$A$2:$A$453,1,0)</f>
        <v>6021460</v>
      </c>
      <c r="H14" s="23"/>
      <c r="I14" s="23"/>
      <c r="J14" s="23"/>
      <c r="K14" s="23"/>
      <c r="L14" s="23"/>
      <c r="M14" s="23"/>
      <c r="N14" s="23"/>
      <c r="O14" s="23">
        <f>-VLOOKUP(A14,CANCELADAS!$A$2:$K$811,11,0)</f>
        <v>451469</v>
      </c>
      <c r="P14" s="23"/>
      <c r="Q14" s="22">
        <v>2000185977</v>
      </c>
      <c r="R14" s="22"/>
      <c r="S14" s="22"/>
      <c r="T14" s="24">
        <f t="shared" si="2"/>
        <v>0</v>
      </c>
    </row>
    <row r="15" spans="1:20" s="25" customFormat="1" x14ac:dyDescent="0.25">
      <c r="A15" s="22">
        <v>6070359</v>
      </c>
      <c r="B15" s="23">
        <v>89704</v>
      </c>
      <c r="C15" s="23">
        <v>89704</v>
      </c>
      <c r="D15" s="22" t="e">
        <f>VLOOKUP(A15,CXP!$A$2:$A$353,1,0)</f>
        <v>#N/A</v>
      </c>
      <c r="E15" s="22" t="e">
        <f>VLOOKUP(A15,GLOSAS!$A$2:$A$413,1,0)</f>
        <v>#N/A</v>
      </c>
      <c r="F15" s="22" t="e">
        <f>VLOOKUP(A15,CANCELADAS!$A$2:$A$811,1,0)</f>
        <v>#N/A</v>
      </c>
      <c r="G15" s="22">
        <f>VLOOKUP(A15,DEVOLUCIONES!$A$2:$A$453,1,0)</f>
        <v>6070359</v>
      </c>
      <c r="H15" s="23"/>
      <c r="I15" s="23">
        <f>+C15</f>
        <v>89704</v>
      </c>
      <c r="J15" s="23"/>
      <c r="K15" s="23"/>
      <c r="L15" s="23"/>
      <c r="M15" s="23"/>
      <c r="N15" s="23"/>
      <c r="O15" s="23"/>
      <c r="P15" s="23"/>
      <c r="Q15" s="22" t="s">
        <v>1170</v>
      </c>
      <c r="R15" s="22" t="s">
        <v>1168</v>
      </c>
      <c r="S15" s="22"/>
      <c r="T15" s="24">
        <f t="shared" si="2"/>
        <v>0</v>
      </c>
    </row>
    <row r="16" spans="1:20" s="25" customFormat="1" x14ac:dyDescent="0.25">
      <c r="A16" s="22">
        <v>6117228</v>
      </c>
      <c r="B16" s="23">
        <v>72100</v>
      </c>
      <c r="C16" s="23">
        <v>72100</v>
      </c>
      <c r="D16" s="22" t="e">
        <f>VLOOKUP(A16,CXP!$A$2:$A$353,1,0)</f>
        <v>#N/A</v>
      </c>
      <c r="E16" s="22" t="e">
        <f>VLOOKUP(A16,GLOSAS!$A$2:$A$413,1,0)</f>
        <v>#N/A</v>
      </c>
      <c r="F16" s="22">
        <f>VLOOKUP(A16,CANCELADAS!$A$2:$A$811,1,0)</f>
        <v>6117228</v>
      </c>
      <c r="G16" s="22" t="e">
        <f>VLOOKUP(A16,DEVOLUCIONES!$A$2:$A$453,1,0)</f>
        <v>#N/A</v>
      </c>
      <c r="H16" s="23"/>
      <c r="I16" s="23"/>
      <c r="J16" s="23"/>
      <c r="K16" s="23"/>
      <c r="L16" s="23"/>
      <c r="M16" s="23"/>
      <c r="N16" s="23"/>
      <c r="O16" s="23">
        <f>-VLOOKUP(A16,CANCELADAS!$A$2:$K$811,11,0)</f>
        <v>72100</v>
      </c>
      <c r="P16" s="23"/>
      <c r="Q16" s="22">
        <v>2000185977</v>
      </c>
      <c r="R16" s="22"/>
      <c r="S16" s="22"/>
      <c r="T16" s="24">
        <f t="shared" ref="T16:T26" si="3">+C16-SUM(H16:O16)</f>
        <v>0</v>
      </c>
    </row>
    <row r="17" spans="1:20" s="25" customFormat="1" x14ac:dyDescent="0.25">
      <c r="A17" s="22">
        <v>6157222</v>
      </c>
      <c r="B17" s="23">
        <v>171480</v>
      </c>
      <c r="C17" s="23">
        <v>171480</v>
      </c>
      <c r="D17" s="22" t="e">
        <f>VLOOKUP(A17,CXP!$A$2:$A$353,1,0)</f>
        <v>#N/A</v>
      </c>
      <c r="E17" s="22" t="e">
        <f>VLOOKUP(A17,GLOSAS!$A$2:$A$413,1,0)</f>
        <v>#N/A</v>
      </c>
      <c r="F17" s="22">
        <f>VLOOKUP(A17,CANCELADAS!$A$2:$A$811,1,0)</f>
        <v>6157222</v>
      </c>
      <c r="G17" s="22" t="e">
        <f>VLOOKUP(A17,DEVOLUCIONES!$A$2:$A$453,1,0)</f>
        <v>#N/A</v>
      </c>
      <c r="H17" s="23"/>
      <c r="I17" s="23"/>
      <c r="J17" s="23"/>
      <c r="K17" s="23"/>
      <c r="L17" s="23"/>
      <c r="M17" s="23"/>
      <c r="N17" s="23"/>
      <c r="O17" s="23">
        <f>-VLOOKUP(A17,CANCELADAS!$A$2:$K$811,11,0)</f>
        <v>171480</v>
      </c>
      <c r="P17" s="23"/>
      <c r="Q17" s="22">
        <v>2000185977</v>
      </c>
      <c r="R17" s="22"/>
      <c r="S17" s="22"/>
      <c r="T17" s="24">
        <f t="shared" si="3"/>
        <v>0</v>
      </c>
    </row>
    <row r="18" spans="1:20" s="25" customFormat="1" x14ac:dyDescent="0.25">
      <c r="A18" s="22">
        <v>6165422</v>
      </c>
      <c r="B18" s="23">
        <v>118500</v>
      </c>
      <c r="C18" s="23">
        <v>38990</v>
      </c>
      <c r="D18" s="22" t="e">
        <f>VLOOKUP(A18,CXP!$A$2:$A$353,1,0)</f>
        <v>#N/A</v>
      </c>
      <c r="E18" s="22">
        <f>VLOOKUP(A18,GLOSAS!$A$2:$A$413,1,0)</f>
        <v>6165422</v>
      </c>
      <c r="F18" s="22">
        <f>VLOOKUP(A18,CANCELADAS!$A$2:$A$811,1,0)</f>
        <v>6165422</v>
      </c>
      <c r="G18" s="22" t="e">
        <f>VLOOKUP(A18,DEVOLUCIONES!$A$2:$A$453,1,0)</f>
        <v>#N/A</v>
      </c>
      <c r="H18" s="23"/>
      <c r="I18" s="23"/>
      <c r="J18" s="23"/>
      <c r="K18" s="23"/>
      <c r="L18" s="23">
        <f>VLOOKUP(A18,GLOSAS!$A$2:$K$413,11,0)</f>
        <v>38990</v>
      </c>
      <c r="M18" s="23"/>
      <c r="N18" s="23"/>
      <c r="O18" s="23"/>
      <c r="P18" s="23"/>
      <c r="Q18" s="22"/>
      <c r="R18" s="22"/>
      <c r="S18" s="22"/>
      <c r="T18" s="24">
        <f t="shared" si="3"/>
        <v>0</v>
      </c>
    </row>
    <row r="19" spans="1:20" s="25" customFormat="1" x14ac:dyDescent="0.25">
      <c r="A19" s="22">
        <v>6169312</v>
      </c>
      <c r="B19" s="23">
        <v>260650</v>
      </c>
      <c r="C19" s="23">
        <v>260650</v>
      </c>
      <c r="D19" s="22" t="e">
        <f>VLOOKUP(A19,CXP!$A$2:$A$353,1,0)</f>
        <v>#N/A</v>
      </c>
      <c r="E19" s="22" t="e">
        <f>VLOOKUP(A19,GLOSAS!$A$2:$A$413,1,0)</f>
        <v>#N/A</v>
      </c>
      <c r="F19" s="22">
        <f>VLOOKUP(A19,CANCELADAS!$A$2:$A$811,1,0)</f>
        <v>6169312</v>
      </c>
      <c r="G19" s="22" t="e">
        <f>VLOOKUP(A19,DEVOLUCIONES!$A$2:$A$453,1,0)</f>
        <v>#N/A</v>
      </c>
      <c r="H19" s="23"/>
      <c r="I19" s="23"/>
      <c r="J19" s="23"/>
      <c r="K19" s="23"/>
      <c r="L19" s="23"/>
      <c r="M19" s="23"/>
      <c r="N19" s="23"/>
      <c r="O19" s="23">
        <f>-VLOOKUP(A19,CANCELADAS!$A$2:$K$811,11,0)</f>
        <v>260650</v>
      </c>
      <c r="P19" s="23"/>
      <c r="Q19" s="22">
        <v>2000185977</v>
      </c>
      <c r="R19" s="22"/>
      <c r="S19" s="22"/>
      <c r="T19" s="24">
        <f t="shared" si="3"/>
        <v>0</v>
      </c>
    </row>
    <row r="20" spans="1:20" s="25" customFormat="1" x14ac:dyDescent="0.25">
      <c r="A20" s="22">
        <v>6172871</v>
      </c>
      <c r="B20" s="23">
        <v>816920</v>
      </c>
      <c r="C20" s="23">
        <v>816920</v>
      </c>
      <c r="D20" s="22" t="e">
        <f>VLOOKUP(A20,CXP!$A$2:$A$353,1,0)</f>
        <v>#N/A</v>
      </c>
      <c r="E20" s="22" t="e">
        <f>VLOOKUP(A20,GLOSAS!$A$2:$A$413,1,0)</f>
        <v>#N/A</v>
      </c>
      <c r="F20" s="22">
        <f>VLOOKUP(A20,CANCELADAS!$A$2:$A$811,1,0)</f>
        <v>6172871</v>
      </c>
      <c r="G20" s="22" t="e">
        <f>VLOOKUP(A20,DEVOLUCIONES!$A$2:$A$453,1,0)</f>
        <v>#N/A</v>
      </c>
      <c r="H20" s="23"/>
      <c r="I20" s="23"/>
      <c r="J20" s="23"/>
      <c r="K20" s="23"/>
      <c r="L20" s="23"/>
      <c r="M20" s="23"/>
      <c r="N20" s="23"/>
      <c r="O20" s="23">
        <f>-VLOOKUP(A20,CANCELADAS!$A$2:$K$811,11,0)</f>
        <v>816920</v>
      </c>
      <c r="P20" s="23"/>
      <c r="Q20" s="22">
        <v>2000185977</v>
      </c>
      <c r="R20" s="22"/>
      <c r="S20" s="22"/>
      <c r="T20" s="24">
        <f t="shared" si="3"/>
        <v>0</v>
      </c>
    </row>
    <row r="21" spans="1:20" s="25" customFormat="1" x14ac:dyDescent="0.25">
      <c r="A21" s="22">
        <v>6188801</v>
      </c>
      <c r="B21" s="23">
        <v>35256</v>
      </c>
      <c r="C21" s="23">
        <v>35256</v>
      </c>
      <c r="D21" s="22" t="e">
        <f>VLOOKUP(A21,CXP!$A$2:$A$353,1,0)</f>
        <v>#N/A</v>
      </c>
      <c r="E21" s="22" t="e">
        <f>VLOOKUP(A21,GLOSAS!$A$2:$A$413,1,0)</f>
        <v>#N/A</v>
      </c>
      <c r="F21" s="22">
        <f>VLOOKUP(A21,CANCELADAS!$A$2:$A$811,1,0)</f>
        <v>6188801</v>
      </c>
      <c r="G21" s="22" t="e">
        <f>VLOOKUP(A21,DEVOLUCIONES!$A$2:$A$453,1,0)</f>
        <v>#N/A</v>
      </c>
      <c r="H21" s="23"/>
      <c r="I21" s="23"/>
      <c r="J21" s="23"/>
      <c r="K21" s="23"/>
      <c r="L21" s="23"/>
      <c r="M21" s="23"/>
      <c r="N21" s="23"/>
      <c r="O21" s="23">
        <f>-VLOOKUP(A21,CANCELADAS!$A$2:$K$811,11,0)</f>
        <v>35256</v>
      </c>
      <c r="P21" s="23"/>
      <c r="Q21" s="22">
        <v>2000185977</v>
      </c>
      <c r="R21" s="22"/>
      <c r="S21" s="22"/>
      <c r="T21" s="24">
        <f t="shared" si="3"/>
        <v>0</v>
      </c>
    </row>
    <row r="22" spans="1:20" s="25" customFormat="1" x14ac:dyDescent="0.25">
      <c r="A22" s="22">
        <v>6204339</v>
      </c>
      <c r="B22" s="23">
        <v>3498857</v>
      </c>
      <c r="C22" s="23">
        <v>117300</v>
      </c>
      <c r="D22" s="22" t="e">
        <f>VLOOKUP(A22,CXP!$A$2:$A$353,1,0)</f>
        <v>#N/A</v>
      </c>
      <c r="E22" s="22">
        <f>VLOOKUP(A22,GLOSAS!$A$2:$A$413,1,0)</f>
        <v>6204339</v>
      </c>
      <c r="F22" s="22">
        <f>VLOOKUP(A22,CANCELADAS!$A$2:$A$811,1,0)</f>
        <v>6204339</v>
      </c>
      <c r="G22" s="22" t="e">
        <f>VLOOKUP(A22,DEVOLUCIONES!$A$2:$A$453,1,0)</f>
        <v>#N/A</v>
      </c>
      <c r="H22" s="23"/>
      <c r="I22" s="23"/>
      <c r="J22" s="23"/>
      <c r="K22" s="23"/>
      <c r="L22" s="23">
        <f>VLOOKUP(A22,GLOSAS!$A$2:$K$413,11,0)</f>
        <v>117300</v>
      </c>
      <c r="M22" s="23"/>
      <c r="N22" s="23"/>
      <c r="O22" s="23"/>
      <c r="P22" s="23"/>
      <c r="Q22" s="22"/>
      <c r="R22" s="22"/>
      <c r="S22" s="22"/>
      <c r="T22" s="24">
        <f t="shared" si="3"/>
        <v>0</v>
      </c>
    </row>
    <row r="23" spans="1:20" s="25" customFormat="1" x14ac:dyDescent="0.25">
      <c r="A23" s="22">
        <v>6206836</v>
      </c>
      <c r="B23" s="23">
        <v>528271</v>
      </c>
      <c r="C23" s="23">
        <v>528271</v>
      </c>
      <c r="D23" s="22" t="e">
        <f>VLOOKUP(A23,CXP!$A$2:$A$353,1,0)</f>
        <v>#N/A</v>
      </c>
      <c r="E23" s="22" t="e">
        <f>VLOOKUP(A23,GLOSAS!$A$2:$A$413,1,0)</f>
        <v>#N/A</v>
      </c>
      <c r="F23" s="22">
        <f>VLOOKUP(A23,CANCELADAS!$A$2:$A$811,1,0)</f>
        <v>6206836</v>
      </c>
      <c r="G23" s="22" t="e">
        <f>VLOOKUP(A23,DEVOLUCIONES!$A$2:$A$453,1,0)</f>
        <v>#N/A</v>
      </c>
      <c r="H23" s="23"/>
      <c r="I23" s="23"/>
      <c r="J23" s="23"/>
      <c r="K23" s="23"/>
      <c r="L23" s="23"/>
      <c r="M23" s="23"/>
      <c r="N23" s="23"/>
      <c r="O23" s="23">
        <f>-VLOOKUP(A23,CANCELADAS!$A$2:$K$811,11,0)</f>
        <v>528271</v>
      </c>
      <c r="P23" s="23"/>
      <c r="Q23" s="22">
        <v>2000317854</v>
      </c>
      <c r="R23" s="22"/>
      <c r="S23" s="22"/>
      <c r="T23" s="24">
        <f t="shared" si="3"/>
        <v>0</v>
      </c>
    </row>
    <row r="24" spans="1:20" s="25" customFormat="1" x14ac:dyDescent="0.25">
      <c r="A24" s="22">
        <v>6211720</v>
      </c>
      <c r="B24" s="23">
        <v>645500</v>
      </c>
      <c r="C24" s="23">
        <v>645500</v>
      </c>
      <c r="D24" s="22" t="e">
        <f>VLOOKUP(A24,CXP!$A$2:$A$353,1,0)</f>
        <v>#N/A</v>
      </c>
      <c r="E24" s="22">
        <f>VLOOKUP(A24,GLOSAS!$A$2:$A$413,1,0)</f>
        <v>6211720</v>
      </c>
      <c r="F24" s="22">
        <f>VLOOKUP(A24,CANCELADAS!$A$2:$A$811,1,0)</f>
        <v>6211720</v>
      </c>
      <c r="G24" s="22" t="e">
        <f>VLOOKUP(A24,DEVOLUCIONES!$A$2:$A$453,1,0)</f>
        <v>#N/A</v>
      </c>
      <c r="H24" s="23"/>
      <c r="I24" s="23"/>
      <c r="J24" s="23"/>
      <c r="K24" s="23"/>
      <c r="L24" s="23">
        <f>VLOOKUP(A24,GLOSAS!$A$2:$K$413,11,0)</f>
        <v>48600</v>
      </c>
      <c r="M24" s="23"/>
      <c r="N24" s="23"/>
      <c r="O24" s="23">
        <f>-VLOOKUP(A24,CANCELADAS!$A$2:$K$811,11,0)</f>
        <v>596900</v>
      </c>
      <c r="P24" s="23"/>
      <c r="Q24" s="22">
        <v>2000317854</v>
      </c>
      <c r="R24" s="22"/>
      <c r="S24" s="22"/>
      <c r="T24" s="24">
        <f t="shared" si="3"/>
        <v>0</v>
      </c>
    </row>
    <row r="25" spans="1:20" s="25" customFormat="1" x14ac:dyDescent="0.25">
      <c r="A25" s="22">
        <v>6219741</v>
      </c>
      <c r="B25" s="23">
        <v>259800</v>
      </c>
      <c r="C25" s="23">
        <v>189800</v>
      </c>
      <c r="D25" s="22" t="e">
        <f>VLOOKUP(A25,CXP!$A$2:$A$353,1,0)</f>
        <v>#N/A</v>
      </c>
      <c r="E25" s="22" t="e">
        <f>VLOOKUP(A25,GLOSAS!$A$2:$A$413,1,0)</f>
        <v>#N/A</v>
      </c>
      <c r="F25" s="22">
        <f>VLOOKUP(A25,CANCELADAS!$A$2:$A$811,1,0)</f>
        <v>6219741</v>
      </c>
      <c r="G25" s="22" t="e">
        <f>VLOOKUP(A25,DEVOLUCIONES!$A$2:$A$453,1,0)</f>
        <v>#N/A</v>
      </c>
      <c r="H25" s="23"/>
      <c r="I25" s="23"/>
      <c r="J25" s="23"/>
      <c r="K25" s="23"/>
      <c r="L25" s="23"/>
      <c r="M25" s="23"/>
      <c r="N25" s="23"/>
      <c r="O25" s="23">
        <f>-VLOOKUP(A25,CANCELADAS!$A$2:$K$811,11,0)</f>
        <v>189800</v>
      </c>
      <c r="P25" s="23"/>
      <c r="Q25" s="22">
        <v>2000317854</v>
      </c>
      <c r="R25" s="22"/>
      <c r="S25" s="22"/>
      <c r="T25" s="24">
        <f t="shared" si="3"/>
        <v>0</v>
      </c>
    </row>
    <row r="26" spans="1:20" s="25" customFormat="1" x14ac:dyDescent="0.25">
      <c r="A26" s="22">
        <v>6247189</v>
      </c>
      <c r="B26" s="23">
        <v>783479</v>
      </c>
      <c r="C26" s="23">
        <v>9486</v>
      </c>
      <c r="D26" s="22" t="e">
        <f>VLOOKUP(A26,CXP!$A$2:$A$353,1,0)</f>
        <v>#N/A</v>
      </c>
      <c r="E26" s="22">
        <f>VLOOKUP(A26,GLOSAS!$A$2:$A$413,1,0)</f>
        <v>6247189</v>
      </c>
      <c r="F26" s="22">
        <f>VLOOKUP(A26,CANCELADAS!$A$2:$A$811,1,0)</f>
        <v>6247189</v>
      </c>
      <c r="G26" s="22" t="e">
        <f>VLOOKUP(A26,DEVOLUCIONES!$A$2:$A$453,1,0)</f>
        <v>#N/A</v>
      </c>
      <c r="H26" s="23"/>
      <c r="I26" s="23"/>
      <c r="J26" s="23"/>
      <c r="K26" s="23"/>
      <c r="L26" s="23">
        <f>VLOOKUP(A26,GLOSAS!$A$2:$K$413,11,0)</f>
        <v>9486</v>
      </c>
      <c r="M26" s="23"/>
      <c r="N26" s="23"/>
      <c r="O26" s="23"/>
      <c r="P26" s="23"/>
      <c r="Q26" s="22"/>
      <c r="R26" s="22"/>
      <c r="S26" s="22"/>
      <c r="T26" s="24">
        <f t="shared" si="3"/>
        <v>0</v>
      </c>
    </row>
    <row r="27" spans="1:20" s="25" customFormat="1" x14ac:dyDescent="0.25">
      <c r="A27" s="22">
        <v>6248855</v>
      </c>
      <c r="B27" s="23">
        <v>3993128</v>
      </c>
      <c r="C27" s="23">
        <v>2438488</v>
      </c>
      <c r="D27" s="22" t="e">
        <f>VLOOKUP(A27,CXP!$A$2:$A$353,1,0)</f>
        <v>#N/A</v>
      </c>
      <c r="E27" s="22">
        <f>VLOOKUP(A27,GLOSAS!$A$2:$A$413,1,0)</f>
        <v>6248855</v>
      </c>
      <c r="F27" s="22">
        <f>VLOOKUP(A27,CANCELADAS!$A$2:$A$811,1,0)</f>
        <v>6248855</v>
      </c>
      <c r="G27" s="22" t="e">
        <f>VLOOKUP(A27,DEVOLUCIONES!$A$2:$A$453,1,0)</f>
        <v>#N/A</v>
      </c>
      <c r="H27" s="23"/>
      <c r="I27" s="23"/>
      <c r="J27" s="23"/>
      <c r="K27" s="23"/>
      <c r="L27" s="23">
        <f>VLOOKUP(A27,GLOSAS!$A$2:$K$413,11,0)</f>
        <v>2438488</v>
      </c>
      <c r="M27" s="23"/>
      <c r="N27" s="23"/>
      <c r="O27" s="23"/>
      <c r="P27" s="23"/>
      <c r="Q27" s="22"/>
      <c r="R27" s="22"/>
      <c r="S27" s="22"/>
      <c r="T27" s="24">
        <f t="shared" ref="T27:T42" si="4">+C27-SUM(H27:O27)</f>
        <v>0</v>
      </c>
    </row>
    <row r="28" spans="1:20" s="25" customFormat="1" x14ac:dyDescent="0.25">
      <c r="A28" s="22">
        <v>6251849</v>
      </c>
      <c r="B28" s="23">
        <v>6081234</v>
      </c>
      <c r="C28" s="23">
        <v>56780</v>
      </c>
      <c r="D28" s="22" t="e">
        <f>VLOOKUP(A28,CXP!$A$2:$A$353,1,0)</f>
        <v>#N/A</v>
      </c>
      <c r="E28" s="22">
        <f>VLOOKUP(A28,GLOSAS!$A$2:$A$413,1,0)</f>
        <v>6251849</v>
      </c>
      <c r="F28" s="22">
        <f>VLOOKUP(A28,CANCELADAS!$A$2:$A$811,1,0)</f>
        <v>6251849</v>
      </c>
      <c r="G28" s="22" t="e">
        <f>VLOOKUP(A28,DEVOLUCIONES!$A$2:$A$453,1,0)</f>
        <v>#N/A</v>
      </c>
      <c r="H28" s="23"/>
      <c r="I28" s="23"/>
      <c r="J28" s="23"/>
      <c r="K28" s="23"/>
      <c r="L28" s="23">
        <f>VLOOKUP(A28,GLOSAS!$A$2:$K$413,11,0)</f>
        <v>56780</v>
      </c>
      <c r="M28" s="23"/>
      <c r="N28" s="23"/>
      <c r="O28" s="23"/>
      <c r="P28" s="23"/>
      <c r="Q28" s="22"/>
      <c r="R28" s="22"/>
      <c r="S28" s="22"/>
      <c r="T28" s="24">
        <f t="shared" si="4"/>
        <v>0</v>
      </c>
    </row>
    <row r="29" spans="1:20" s="25" customFormat="1" x14ac:dyDescent="0.25">
      <c r="A29" s="22">
        <v>6253652</v>
      </c>
      <c r="B29" s="23">
        <v>1552827</v>
      </c>
      <c r="C29" s="23">
        <v>156502</v>
      </c>
      <c r="D29" s="22" t="e">
        <f>VLOOKUP(A29,CXP!$A$2:$A$353,1,0)</f>
        <v>#N/A</v>
      </c>
      <c r="E29" s="22">
        <f>VLOOKUP(A29,GLOSAS!$A$2:$A$413,1,0)</f>
        <v>6253652</v>
      </c>
      <c r="F29" s="22">
        <f>VLOOKUP(A29,CANCELADAS!$A$2:$A$811,1,0)</f>
        <v>6253652</v>
      </c>
      <c r="G29" s="22" t="e">
        <f>VLOOKUP(A29,DEVOLUCIONES!$A$2:$A$453,1,0)</f>
        <v>#N/A</v>
      </c>
      <c r="H29" s="23"/>
      <c r="I29" s="23"/>
      <c r="J29" s="23"/>
      <c r="K29" s="23"/>
      <c r="L29" s="23">
        <f>VLOOKUP(A29,GLOSAS!$A$2:$K$413,11,0)</f>
        <v>156502</v>
      </c>
      <c r="M29" s="23"/>
      <c r="N29" s="23"/>
      <c r="O29" s="23"/>
      <c r="P29" s="23"/>
      <c r="Q29" s="22"/>
      <c r="R29" s="22"/>
      <c r="S29" s="22"/>
      <c r="T29" s="24">
        <f t="shared" si="4"/>
        <v>0</v>
      </c>
    </row>
    <row r="30" spans="1:20" s="25" customFormat="1" x14ac:dyDescent="0.25">
      <c r="A30" s="22">
        <v>6273340</v>
      </c>
      <c r="B30" s="23">
        <v>776728</v>
      </c>
      <c r="C30" s="23">
        <v>89726</v>
      </c>
      <c r="D30" s="22" t="e">
        <f>VLOOKUP(A30,CXP!$A$2:$A$353,1,0)</f>
        <v>#N/A</v>
      </c>
      <c r="E30" s="22">
        <f>VLOOKUP(A30,GLOSAS!$A$2:$A$413,1,0)</f>
        <v>6273340</v>
      </c>
      <c r="F30" s="22">
        <f>VLOOKUP(A30,CANCELADAS!$A$2:$A$811,1,0)</f>
        <v>6273340</v>
      </c>
      <c r="G30" s="22" t="e">
        <f>VLOOKUP(A30,DEVOLUCIONES!$A$2:$A$453,1,0)</f>
        <v>#N/A</v>
      </c>
      <c r="H30" s="23"/>
      <c r="I30" s="23"/>
      <c r="J30" s="23"/>
      <c r="K30" s="23"/>
      <c r="L30" s="23">
        <f>VLOOKUP(A30,GLOSAS!$A$2:$K$413,11,0)</f>
        <v>89726</v>
      </c>
      <c r="M30" s="23"/>
      <c r="N30" s="23"/>
      <c r="O30" s="23"/>
      <c r="P30" s="23"/>
      <c r="Q30" s="22"/>
      <c r="R30" s="22"/>
      <c r="S30" s="22"/>
      <c r="T30" s="24">
        <f t="shared" si="4"/>
        <v>0</v>
      </c>
    </row>
    <row r="31" spans="1:20" s="25" customFormat="1" x14ac:dyDescent="0.25">
      <c r="A31" s="22">
        <v>6275026</v>
      </c>
      <c r="B31" s="23">
        <v>1082519</v>
      </c>
      <c r="C31" s="23">
        <v>1082519</v>
      </c>
      <c r="D31" s="22" t="e">
        <f>VLOOKUP(A31,CXP!$A$2:$A$353,1,0)</f>
        <v>#N/A</v>
      </c>
      <c r="E31" s="22" t="e">
        <f>VLOOKUP(A31,GLOSAS!$A$2:$A$413,1,0)</f>
        <v>#N/A</v>
      </c>
      <c r="F31" s="22">
        <f>VLOOKUP(A31,CANCELADAS!$A$2:$A$811,1,0)</f>
        <v>6275026</v>
      </c>
      <c r="G31" s="22" t="e">
        <f>VLOOKUP(A31,DEVOLUCIONES!$A$2:$A$453,1,0)</f>
        <v>#N/A</v>
      </c>
      <c r="H31" s="23"/>
      <c r="I31" s="23"/>
      <c r="J31" s="23"/>
      <c r="K31" s="23"/>
      <c r="L31" s="23"/>
      <c r="M31" s="23"/>
      <c r="N31" s="23"/>
      <c r="O31" s="23">
        <f>-VLOOKUP(A31,CANCELADAS!$A$2:$K$811,11,0)</f>
        <v>1082519</v>
      </c>
      <c r="P31" s="23"/>
      <c r="Q31" s="22">
        <v>2000317854</v>
      </c>
      <c r="R31" s="22"/>
      <c r="S31" s="22"/>
      <c r="T31" s="24">
        <f t="shared" si="4"/>
        <v>0</v>
      </c>
    </row>
    <row r="32" spans="1:20" s="25" customFormat="1" x14ac:dyDescent="0.25">
      <c r="A32" s="22">
        <v>6316465</v>
      </c>
      <c r="B32" s="23">
        <v>321221</v>
      </c>
      <c r="C32" s="23">
        <v>321221</v>
      </c>
      <c r="D32" s="22" t="e">
        <f>VLOOKUP(A32,CXP!$A$2:$A$353,1,0)</f>
        <v>#N/A</v>
      </c>
      <c r="E32" s="22" t="e">
        <f>VLOOKUP(A32,GLOSAS!$A$2:$A$413,1,0)</f>
        <v>#N/A</v>
      </c>
      <c r="F32" s="22">
        <f>VLOOKUP(A32,CANCELADAS!$A$2:$A$811,1,0)</f>
        <v>6316465</v>
      </c>
      <c r="G32" s="22" t="e">
        <f>VLOOKUP(A32,DEVOLUCIONES!$A$2:$A$453,1,0)</f>
        <v>#N/A</v>
      </c>
      <c r="H32" s="23"/>
      <c r="I32" s="23"/>
      <c r="J32" s="23"/>
      <c r="K32" s="23"/>
      <c r="L32" s="23"/>
      <c r="M32" s="23"/>
      <c r="N32" s="23"/>
      <c r="O32" s="23">
        <f>-VLOOKUP(A32,CANCELADAS!$A$2:$K$811,11,0)</f>
        <v>321221</v>
      </c>
      <c r="P32" s="23"/>
      <c r="Q32" s="22">
        <v>2000317854</v>
      </c>
      <c r="R32" s="22"/>
      <c r="S32" s="22"/>
      <c r="T32" s="24">
        <f t="shared" si="4"/>
        <v>0</v>
      </c>
    </row>
    <row r="33" spans="1:20" s="25" customFormat="1" x14ac:dyDescent="0.25">
      <c r="A33" s="22">
        <v>6324318</v>
      </c>
      <c r="B33" s="23">
        <v>2018564</v>
      </c>
      <c r="C33" s="23">
        <v>424480</v>
      </c>
      <c r="D33" s="22" t="e">
        <f>VLOOKUP(A33,CXP!$A$2:$A$353,1,0)</f>
        <v>#N/A</v>
      </c>
      <c r="E33" s="22">
        <f>VLOOKUP(A33,GLOSAS!$A$2:$A$413,1,0)</f>
        <v>6324318</v>
      </c>
      <c r="F33" s="22">
        <f>VLOOKUP(A33,CANCELADAS!$A$2:$A$811,1,0)</f>
        <v>6324318</v>
      </c>
      <c r="G33" s="22" t="e">
        <f>VLOOKUP(A33,DEVOLUCIONES!$A$2:$A$453,1,0)</f>
        <v>#N/A</v>
      </c>
      <c r="H33" s="23"/>
      <c r="I33" s="23"/>
      <c r="J33" s="23"/>
      <c r="K33" s="23"/>
      <c r="L33" s="23">
        <f>VLOOKUP(A33,GLOSAS!$A$2:$K$413,11,0)</f>
        <v>424480</v>
      </c>
      <c r="M33" s="23"/>
      <c r="N33" s="23"/>
      <c r="O33" s="23"/>
      <c r="P33" s="23"/>
      <c r="Q33" s="22"/>
      <c r="R33" s="22"/>
      <c r="S33" s="22"/>
      <c r="T33" s="24">
        <f t="shared" si="4"/>
        <v>0</v>
      </c>
    </row>
    <row r="34" spans="1:20" s="25" customFormat="1" x14ac:dyDescent="0.25">
      <c r="A34" s="22">
        <v>6324761</v>
      </c>
      <c r="B34" s="23">
        <v>537167</v>
      </c>
      <c r="C34" s="23">
        <v>69000</v>
      </c>
      <c r="D34" s="22" t="e">
        <f>VLOOKUP(A34,CXP!$A$2:$A$353,1,0)</f>
        <v>#N/A</v>
      </c>
      <c r="E34" s="22">
        <f>VLOOKUP(A34,GLOSAS!$A$2:$A$413,1,0)</f>
        <v>6324761</v>
      </c>
      <c r="F34" s="22">
        <f>VLOOKUP(A34,CANCELADAS!$A$2:$A$811,1,0)</f>
        <v>6324761</v>
      </c>
      <c r="G34" s="22" t="e">
        <f>VLOOKUP(A34,DEVOLUCIONES!$A$2:$A$453,1,0)</f>
        <v>#N/A</v>
      </c>
      <c r="H34" s="23"/>
      <c r="I34" s="23"/>
      <c r="J34" s="23"/>
      <c r="K34" s="23"/>
      <c r="L34" s="23">
        <f>VLOOKUP(A34,GLOSAS!$A$2:$K$413,11,0)</f>
        <v>69000</v>
      </c>
      <c r="M34" s="23"/>
      <c r="N34" s="23"/>
      <c r="O34" s="23"/>
      <c r="P34" s="23"/>
      <c r="Q34" s="22"/>
      <c r="R34" s="22"/>
      <c r="S34" s="22"/>
      <c r="T34" s="24">
        <f t="shared" si="4"/>
        <v>0</v>
      </c>
    </row>
    <row r="35" spans="1:20" s="25" customFormat="1" x14ac:dyDescent="0.25">
      <c r="A35" s="22">
        <v>6331101</v>
      </c>
      <c r="B35" s="23">
        <v>475107</v>
      </c>
      <c r="C35" s="23">
        <v>475107</v>
      </c>
      <c r="D35" s="22" t="e">
        <f>VLOOKUP(A35,CXP!$A$2:$A$353,1,0)</f>
        <v>#N/A</v>
      </c>
      <c r="E35" s="22" t="e">
        <f>VLOOKUP(A35,GLOSAS!$A$2:$A$413,1,0)</f>
        <v>#N/A</v>
      </c>
      <c r="F35" s="22">
        <f>VLOOKUP(A35,CANCELADAS!$A$2:$A$811,1,0)</f>
        <v>6331101</v>
      </c>
      <c r="G35" s="22" t="e">
        <f>VLOOKUP(A35,DEVOLUCIONES!$A$2:$A$453,1,0)</f>
        <v>#N/A</v>
      </c>
      <c r="H35" s="23"/>
      <c r="I35" s="23"/>
      <c r="J35" s="23"/>
      <c r="K35" s="23"/>
      <c r="L35" s="23"/>
      <c r="M35" s="23"/>
      <c r="N35" s="23"/>
      <c r="O35" s="23">
        <f>-VLOOKUP(A35,CANCELADAS!$A$2:$K$811,11,0)</f>
        <v>475107</v>
      </c>
      <c r="P35" s="23"/>
      <c r="Q35" s="22">
        <v>2000317854</v>
      </c>
      <c r="R35" s="22"/>
      <c r="S35" s="22"/>
      <c r="T35" s="24">
        <f t="shared" si="4"/>
        <v>0</v>
      </c>
    </row>
    <row r="36" spans="1:20" s="25" customFormat="1" x14ac:dyDescent="0.25">
      <c r="A36" s="22">
        <v>6339695</v>
      </c>
      <c r="B36" s="23">
        <v>36162</v>
      </c>
      <c r="C36" s="23">
        <v>36162</v>
      </c>
      <c r="D36" s="22" t="e">
        <f>VLOOKUP(A36,CXP!$A$2:$A$353,1,0)</f>
        <v>#N/A</v>
      </c>
      <c r="E36" s="22" t="e">
        <f>VLOOKUP(A36,GLOSAS!$A$2:$A$413,1,0)</f>
        <v>#N/A</v>
      </c>
      <c r="F36" s="22">
        <f>VLOOKUP(A36,CANCELADAS!$A$2:$A$811,1,0)</f>
        <v>6339695</v>
      </c>
      <c r="G36" s="22" t="e">
        <f>VLOOKUP(A36,DEVOLUCIONES!$A$2:$A$453,1,0)</f>
        <v>#N/A</v>
      </c>
      <c r="H36" s="23"/>
      <c r="I36" s="23"/>
      <c r="J36" s="23"/>
      <c r="K36" s="23"/>
      <c r="L36" s="23"/>
      <c r="M36" s="23"/>
      <c r="N36" s="23"/>
      <c r="O36" s="23">
        <f>-VLOOKUP(A36,CANCELADAS!$A$2:$K$811,11,0)</f>
        <v>36162</v>
      </c>
      <c r="P36" s="23"/>
      <c r="Q36" s="22">
        <v>2000317854</v>
      </c>
      <c r="R36" s="22"/>
      <c r="S36" s="22"/>
      <c r="T36" s="24">
        <f t="shared" si="4"/>
        <v>0</v>
      </c>
    </row>
    <row r="37" spans="1:20" s="25" customFormat="1" x14ac:dyDescent="0.25">
      <c r="A37" s="22">
        <v>6342870</v>
      </c>
      <c r="B37" s="23">
        <v>314327</v>
      </c>
      <c r="C37" s="23">
        <v>314327</v>
      </c>
      <c r="D37" s="22" t="e">
        <f>VLOOKUP(A37,CXP!$A$2:$A$353,1,0)</f>
        <v>#N/A</v>
      </c>
      <c r="E37" s="22" t="e">
        <f>VLOOKUP(A37,GLOSAS!$A$2:$A$413,1,0)</f>
        <v>#N/A</v>
      </c>
      <c r="F37" s="22">
        <f>VLOOKUP(A37,CANCELADAS!$A$2:$A$811,1,0)</f>
        <v>6342870</v>
      </c>
      <c r="G37" s="22" t="e">
        <f>VLOOKUP(A37,DEVOLUCIONES!$A$2:$A$453,1,0)</f>
        <v>#N/A</v>
      </c>
      <c r="H37" s="23"/>
      <c r="I37" s="23"/>
      <c r="J37" s="23"/>
      <c r="K37" s="23"/>
      <c r="L37" s="23"/>
      <c r="M37" s="23"/>
      <c r="N37" s="23"/>
      <c r="O37" s="23">
        <f>-VLOOKUP(A37,CANCELADAS!$A$2:$K$811,11,0)</f>
        <v>314327</v>
      </c>
      <c r="P37" s="23"/>
      <c r="Q37" s="22">
        <v>2000317854</v>
      </c>
      <c r="R37" s="22"/>
      <c r="S37" s="22"/>
      <c r="T37" s="24">
        <f t="shared" si="4"/>
        <v>0</v>
      </c>
    </row>
    <row r="38" spans="1:20" s="25" customFormat="1" x14ac:dyDescent="0.25">
      <c r="A38" s="22">
        <v>6353269</v>
      </c>
      <c r="B38" s="23">
        <v>410697</v>
      </c>
      <c r="C38" s="23">
        <v>183495</v>
      </c>
      <c r="D38" s="22" t="e">
        <f>VLOOKUP(A38,CXP!$A$2:$A$353,1,0)</f>
        <v>#N/A</v>
      </c>
      <c r="E38" s="22">
        <f>VLOOKUP(A38,GLOSAS!$A$2:$A$413,1,0)</f>
        <v>6353269</v>
      </c>
      <c r="F38" s="22">
        <f>VLOOKUP(A38,CANCELADAS!$A$2:$A$811,1,0)</f>
        <v>6353269</v>
      </c>
      <c r="G38" s="22" t="e">
        <f>VLOOKUP(A38,DEVOLUCIONES!$A$2:$A$453,1,0)</f>
        <v>#N/A</v>
      </c>
      <c r="H38" s="23"/>
      <c r="I38" s="23"/>
      <c r="J38" s="23"/>
      <c r="K38" s="23"/>
      <c r="L38" s="23">
        <f>VLOOKUP(A38,GLOSAS!$A$2:$K$413,11,0)</f>
        <v>183495</v>
      </c>
      <c r="M38" s="23"/>
      <c r="N38" s="23"/>
      <c r="O38" s="23"/>
      <c r="P38" s="23"/>
      <c r="Q38" s="22"/>
      <c r="R38" s="22"/>
      <c r="S38" s="22"/>
      <c r="T38" s="24">
        <f t="shared" si="4"/>
        <v>0</v>
      </c>
    </row>
    <row r="39" spans="1:20" s="25" customFormat="1" x14ac:dyDescent="0.25">
      <c r="A39" s="22">
        <v>6355688</v>
      </c>
      <c r="B39" s="23">
        <v>67761</v>
      </c>
      <c r="C39" s="23">
        <v>67761</v>
      </c>
      <c r="D39" s="22" t="e">
        <f>VLOOKUP(A39,CXP!$A$2:$A$353,1,0)</f>
        <v>#N/A</v>
      </c>
      <c r="E39" s="22" t="e">
        <f>VLOOKUP(A39,GLOSAS!$A$2:$A$413,1,0)</f>
        <v>#N/A</v>
      </c>
      <c r="F39" s="22">
        <f>VLOOKUP(A39,CANCELADAS!$A$2:$A$811,1,0)</f>
        <v>6355688</v>
      </c>
      <c r="G39" s="22" t="e">
        <f>VLOOKUP(A39,DEVOLUCIONES!$A$2:$A$453,1,0)</f>
        <v>#N/A</v>
      </c>
      <c r="H39" s="23"/>
      <c r="I39" s="23"/>
      <c r="J39" s="23"/>
      <c r="K39" s="23"/>
      <c r="L39" s="23"/>
      <c r="M39" s="23"/>
      <c r="N39" s="23"/>
      <c r="O39" s="23">
        <f>-VLOOKUP(A39,CANCELADAS!$A$2:$K$811,11,0)</f>
        <v>67761</v>
      </c>
      <c r="P39" s="23"/>
      <c r="Q39" s="22">
        <v>2000317854</v>
      </c>
      <c r="R39" s="22"/>
      <c r="S39" s="22"/>
      <c r="T39" s="24">
        <f t="shared" si="4"/>
        <v>0</v>
      </c>
    </row>
    <row r="40" spans="1:20" s="25" customFormat="1" x14ac:dyDescent="0.25">
      <c r="A40" s="22">
        <v>6358282</v>
      </c>
      <c r="B40" s="23">
        <v>30923</v>
      </c>
      <c r="C40" s="23">
        <v>30923</v>
      </c>
      <c r="D40" s="22" t="e">
        <f>VLOOKUP(A40,CXP!$A$2:$A$353,1,0)</f>
        <v>#N/A</v>
      </c>
      <c r="E40" s="22" t="e">
        <f>VLOOKUP(A40,GLOSAS!$A$2:$A$413,1,0)</f>
        <v>#N/A</v>
      </c>
      <c r="F40" s="22">
        <f>VLOOKUP(A40,CANCELADAS!$A$2:$A$811,1,0)</f>
        <v>6358282</v>
      </c>
      <c r="G40" s="22" t="e">
        <f>VLOOKUP(A40,DEVOLUCIONES!$A$2:$A$453,1,0)</f>
        <v>#N/A</v>
      </c>
      <c r="H40" s="23"/>
      <c r="I40" s="23"/>
      <c r="J40" s="23"/>
      <c r="K40" s="23"/>
      <c r="L40" s="23"/>
      <c r="M40" s="23"/>
      <c r="N40" s="23"/>
      <c r="O40" s="23">
        <f>-VLOOKUP(A40,CANCELADAS!$A$2:$K$811,11,0)</f>
        <v>30923</v>
      </c>
      <c r="P40" s="23"/>
      <c r="Q40" s="22">
        <v>2000317854</v>
      </c>
      <c r="R40" s="22"/>
      <c r="S40" s="22"/>
      <c r="T40" s="24">
        <f t="shared" si="4"/>
        <v>0</v>
      </c>
    </row>
    <row r="41" spans="1:20" s="25" customFormat="1" x14ac:dyDescent="0.25">
      <c r="A41" s="22">
        <v>6365428</v>
      </c>
      <c r="B41" s="23">
        <v>1484327</v>
      </c>
      <c r="C41" s="23">
        <v>333360</v>
      </c>
      <c r="D41" s="22" t="e">
        <f>VLOOKUP(A41,CXP!$A$2:$A$353,1,0)</f>
        <v>#N/A</v>
      </c>
      <c r="E41" s="22">
        <f>VLOOKUP(A41,GLOSAS!$A$2:$A$413,1,0)</f>
        <v>6365428</v>
      </c>
      <c r="F41" s="22">
        <f>VLOOKUP(A41,CANCELADAS!$A$2:$A$811,1,0)</f>
        <v>6365428</v>
      </c>
      <c r="G41" s="22" t="e">
        <f>VLOOKUP(A41,DEVOLUCIONES!$A$2:$A$453,1,0)</f>
        <v>#N/A</v>
      </c>
      <c r="H41" s="23"/>
      <c r="I41" s="23"/>
      <c r="J41" s="23"/>
      <c r="K41" s="23"/>
      <c r="L41" s="23">
        <f>VLOOKUP(A41,GLOSAS!$A$2:$K$413,11,0)</f>
        <v>333360</v>
      </c>
      <c r="M41" s="23"/>
      <c r="N41" s="23"/>
      <c r="O41" s="23"/>
      <c r="P41" s="23"/>
      <c r="Q41" s="22"/>
      <c r="R41" s="22"/>
      <c r="S41" s="22"/>
      <c r="T41" s="24">
        <f t="shared" si="4"/>
        <v>0</v>
      </c>
    </row>
    <row r="42" spans="1:20" s="25" customFormat="1" x14ac:dyDescent="0.25">
      <c r="A42" s="22">
        <v>6376856</v>
      </c>
      <c r="B42" s="23">
        <v>106297</v>
      </c>
      <c r="C42" s="23">
        <v>106297</v>
      </c>
      <c r="D42" s="22" t="e">
        <f>VLOOKUP(A42,CXP!$A$2:$A$353,1,0)</f>
        <v>#N/A</v>
      </c>
      <c r="E42" s="22" t="e">
        <f>VLOOKUP(A42,GLOSAS!$A$2:$A$413,1,0)</f>
        <v>#N/A</v>
      </c>
      <c r="F42" s="22">
        <f>VLOOKUP(A42,CANCELADAS!$A$2:$A$811,1,0)</f>
        <v>6376856</v>
      </c>
      <c r="G42" s="22">
        <f>VLOOKUP(A42,DEVOLUCIONES!$A$2:$A$453,1,0)</f>
        <v>6376856</v>
      </c>
      <c r="H42" s="23"/>
      <c r="I42" s="23"/>
      <c r="J42" s="23"/>
      <c r="K42" s="23"/>
      <c r="L42" s="23"/>
      <c r="M42" s="23"/>
      <c r="N42" s="23"/>
      <c r="O42" s="23">
        <f>-VLOOKUP(A42,CANCELADAS!$A$2:$K$811,11,0)</f>
        <v>106297</v>
      </c>
      <c r="P42" s="23"/>
      <c r="Q42" s="22">
        <v>2000317854</v>
      </c>
      <c r="R42" s="22"/>
      <c r="S42" s="22"/>
      <c r="T42" s="24">
        <f t="shared" si="4"/>
        <v>0</v>
      </c>
    </row>
    <row r="43" spans="1:20" s="25" customFormat="1" x14ac:dyDescent="0.25">
      <c r="A43" s="22">
        <v>6377532</v>
      </c>
      <c r="B43" s="23">
        <v>102126</v>
      </c>
      <c r="C43" s="23">
        <v>102126</v>
      </c>
      <c r="D43" s="22" t="e">
        <f>VLOOKUP(A43,CXP!$A$2:$A$353,1,0)</f>
        <v>#N/A</v>
      </c>
      <c r="E43" s="22" t="e">
        <f>VLOOKUP(A43,GLOSAS!$A$2:$A$413,1,0)</f>
        <v>#N/A</v>
      </c>
      <c r="F43" s="22">
        <f>VLOOKUP(A43,CANCELADAS!$A$2:$A$811,1,0)</f>
        <v>6377532</v>
      </c>
      <c r="G43" s="22">
        <f>VLOOKUP(A43,DEVOLUCIONES!$A$2:$A$453,1,0)</f>
        <v>6377532</v>
      </c>
      <c r="H43" s="23"/>
      <c r="I43" s="23"/>
      <c r="J43" s="23"/>
      <c r="K43" s="23"/>
      <c r="L43" s="23"/>
      <c r="M43" s="23"/>
      <c r="N43" s="23"/>
      <c r="O43" s="23">
        <f>-VLOOKUP(A43,CANCELADAS!$A$2:$K$811,11,0)</f>
        <v>102126</v>
      </c>
      <c r="P43" s="23"/>
      <c r="Q43" s="22">
        <v>2000317854</v>
      </c>
      <c r="R43" s="22"/>
      <c r="S43" s="22"/>
      <c r="T43" s="24">
        <f t="shared" ref="T43:T46" si="5">+C43-SUM(H43:O43)</f>
        <v>0</v>
      </c>
    </row>
    <row r="44" spans="1:20" s="25" customFormat="1" x14ac:dyDescent="0.25">
      <c r="A44" s="22">
        <v>6377553</v>
      </c>
      <c r="B44" s="23">
        <v>45797</v>
      </c>
      <c r="C44" s="23">
        <v>45797</v>
      </c>
      <c r="D44" s="22" t="e">
        <f>VLOOKUP(A44,CXP!$A$2:$A$353,1,0)</f>
        <v>#N/A</v>
      </c>
      <c r="E44" s="22" t="e">
        <f>VLOOKUP(A44,GLOSAS!$A$2:$A$413,1,0)</f>
        <v>#N/A</v>
      </c>
      <c r="F44" s="22" t="e">
        <f>VLOOKUP(A44,CANCELADAS!$A$2:$A$811,1,0)</f>
        <v>#N/A</v>
      </c>
      <c r="G44" s="22">
        <f>VLOOKUP(A44,DEVOLUCIONES!$A$2:$A$453,1,0)</f>
        <v>6377553</v>
      </c>
      <c r="H44" s="23"/>
      <c r="I44" s="23">
        <f>+C44</f>
        <v>45797</v>
      </c>
      <c r="J44" s="23"/>
      <c r="K44" s="23"/>
      <c r="L44" s="23"/>
      <c r="M44" s="23"/>
      <c r="N44" s="23"/>
      <c r="O44" s="23"/>
      <c r="P44" s="23"/>
      <c r="Q44" s="22" t="s">
        <v>1083</v>
      </c>
      <c r="R44" s="22" t="s">
        <v>1082</v>
      </c>
      <c r="S44" s="22"/>
      <c r="T44" s="24">
        <f t="shared" si="5"/>
        <v>0</v>
      </c>
    </row>
    <row r="45" spans="1:20" s="25" customFormat="1" x14ac:dyDescent="0.25">
      <c r="A45" s="22">
        <v>6378320</v>
      </c>
      <c r="B45" s="23">
        <v>59313</v>
      </c>
      <c r="C45" s="23">
        <v>59313</v>
      </c>
      <c r="D45" s="22" t="e">
        <f>VLOOKUP(A45,CXP!$A$2:$A$353,1,0)</f>
        <v>#N/A</v>
      </c>
      <c r="E45" s="22" t="e">
        <f>VLOOKUP(A45,GLOSAS!$A$2:$A$413,1,0)</f>
        <v>#N/A</v>
      </c>
      <c r="F45" s="22">
        <f>VLOOKUP(A45,CANCELADAS!$A$2:$A$811,1,0)</f>
        <v>6378320</v>
      </c>
      <c r="G45" s="22" t="e">
        <f>VLOOKUP(A45,DEVOLUCIONES!$A$2:$A$453,1,0)</f>
        <v>#N/A</v>
      </c>
      <c r="H45" s="23"/>
      <c r="I45" s="23"/>
      <c r="J45" s="23"/>
      <c r="K45" s="23"/>
      <c r="L45" s="23"/>
      <c r="M45" s="23"/>
      <c r="N45" s="23"/>
      <c r="O45" s="23">
        <f>-VLOOKUP(A45,CANCELADAS!$A$2:$K$811,11,0)</f>
        <v>59313</v>
      </c>
      <c r="P45" s="23"/>
      <c r="Q45" s="22">
        <v>2000317854</v>
      </c>
      <c r="R45" s="22"/>
      <c r="S45" s="22"/>
      <c r="T45" s="24">
        <f t="shared" si="5"/>
        <v>0</v>
      </c>
    </row>
    <row r="46" spans="1:20" s="25" customFormat="1" x14ac:dyDescent="0.25">
      <c r="A46" s="22">
        <v>6379929</v>
      </c>
      <c r="B46" s="23">
        <v>74763</v>
      </c>
      <c r="C46" s="23">
        <v>74763</v>
      </c>
      <c r="D46" s="22" t="e">
        <f>VLOOKUP(A46,CXP!$A$2:$A$353,1,0)</f>
        <v>#N/A</v>
      </c>
      <c r="E46" s="22">
        <f>VLOOKUP(A46,GLOSAS!$A$2:$A$413,1,0)</f>
        <v>6379929</v>
      </c>
      <c r="F46" s="22">
        <f>VLOOKUP(A46,CANCELADAS!$A$2:$A$811,1,0)</f>
        <v>6379929</v>
      </c>
      <c r="G46" s="22" t="e">
        <f>VLOOKUP(A46,DEVOLUCIONES!$A$2:$A$453,1,0)</f>
        <v>#N/A</v>
      </c>
      <c r="H46" s="23"/>
      <c r="I46" s="23"/>
      <c r="J46" s="23"/>
      <c r="K46" s="23"/>
      <c r="L46" s="23">
        <f>VLOOKUP(A46,GLOSAS!$A$2:$K$413,11,0)</f>
        <v>43840</v>
      </c>
      <c r="M46" s="23"/>
      <c r="N46" s="23"/>
      <c r="O46" s="23">
        <f>-VLOOKUP(A46,CANCELADAS!$A$2:$K$811,11,0)</f>
        <v>30923</v>
      </c>
      <c r="P46" s="23"/>
      <c r="Q46" s="22">
        <v>2000317854</v>
      </c>
      <c r="R46" s="22"/>
      <c r="S46" s="22"/>
      <c r="T46" s="24">
        <f t="shared" si="5"/>
        <v>0</v>
      </c>
    </row>
    <row r="47" spans="1:20" s="25" customFormat="1" x14ac:dyDescent="0.25">
      <c r="A47" s="22">
        <v>6380141</v>
      </c>
      <c r="B47" s="23">
        <v>110402</v>
      </c>
      <c r="C47" s="23">
        <v>110402</v>
      </c>
      <c r="D47" s="22" t="e">
        <f>VLOOKUP(A47,CXP!$A$2:$A$353,1,0)</f>
        <v>#N/A</v>
      </c>
      <c r="E47" s="22" t="e">
        <f>VLOOKUP(A47,GLOSAS!$A$2:$A$413,1,0)</f>
        <v>#N/A</v>
      </c>
      <c r="F47" s="22">
        <f>VLOOKUP(A47,CANCELADAS!$A$2:$A$811,1,0)</f>
        <v>6380141</v>
      </c>
      <c r="G47" s="22" t="e">
        <f>VLOOKUP(A47,DEVOLUCIONES!$A$2:$A$453,1,0)</f>
        <v>#N/A</v>
      </c>
      <c r="H47" s="23"/>
      <c r="I47" s="23"/>
      <c r="J47" s="23"/>
      <c r="K47" s="23"/>
      <c r="L47" s="23"/>
      <c r="M47" s="23"/>
      <c r="N47" s="23"/>
      <c r="O47" s="23">
        <f>-VLOOKUP(A47,CANCELADAS!$A$2:$K$811,11,0)</f>
        <v>110402</v>
      </c>
      <c r="P47" s="23"/>
      <c r="Q47" s="22">
        <v>2000317854</v>
      </c>
      <c r="R47" s="22"/>
      <c r="S47" s="22"/>
      <c r="T47" s="24">
        <f>+C47-SUM(H47:O47)</f>
        <v>0</v>
      </c>
    </row>
    <row r="48" spans="1:20" s="25" customFormat="1" x14ac:dyDescent="0.25">
      <c r="A48" s="22">
        <v>6392221</v>
      </c>
      <c r="B48" s="23">
        <v>65103</v>
      </c>
      <c r="C48" s="23">
        <v>65103</v>
      </c>
      <c r="D48" s="22" t="e">
        <f>VLOOKUP(A48,CXP!$A$2:$A$353,1,0)</f>
        <v>#N/A</v>
      </c>
      <c r="E48" s="22" t="e">
        <f>VLOOKUP(A48,GLOSAS!$A$2:$A$413,1,0)</f>
        <v>#N/A</v>
      </c>
      <c r="F48" s="22">
        <f>VLOOKUP(A48,CANCELADAS!$A$2:$A$811,1,0)</f>
        <v>6392221</v>
      </c>
      <c r="G48" s="22" t="e">
        <f>VLOOKUP(A48,DEVOLUCIONES!$A$2:$A$453,1,0)</f>
        <v>#N/A</v>
      </c>
      <c r="H48" s="23"/>
      <c r="I48" s="23"/>
      <c r="J48" s="23"/>
      <c r="K48" s="23"/>
      <c r="L48" s="23"/>
      <c r="M48" s="23"/>
      <c r="N48" s="23"/>
      <c r="O48" s="23">
        <f>-VLOOKUP(A48,CANCELADAS!$A$2:$K$811,11,0)</f>
        <v>65103</v>
      </c>
      <c r="P48" s="23"/>
      <c r="Q48" s="22">
        <v>2000317854</v>
      </c>
      <c r="R48" s="22"/>
      <c r="S48" s="22"/>
      <c r="T48" s="24">
        <f t="shared" ref="T48:T49" si="6">+C48-SUM(H48:O48)</f>
        <v>0</v>
      </c>
    </row>
    <row r="49" spans="1:20" s="25" customFormat="1" x14ac:dyDescent="0.25">
      <c r="A49" s="22">
        <v>6392616</v>
      </c>
      <c r="B49" s="23">
        <v>30923</v>
      </c>
      <c r="C49" s="23">
        <v>30923</v>
      </c>
      <c r="D49" s="22" t="e">
        <f>VLOOKUP(A49,CXP!$A$2:$A$353,1,0)</f>
        <v>#N/A</v>
      </c>
      <c r="E49" s="22" t="e">
        <f>VLOOKUP(A49,GLOSAS!$A$2:$A$413,1,0)</f>
        <v>#N/A</v>
      </c>
      <c r="F49" s="22">
        <f>VLOOKUP(A49,CANCELADAS!$A$2:$A$811,1,0)</f>
        <v>6392616</v>
      </c>
      <c r="G49" s="22" t="e">
        <f>VLOOKUP(A49,DEVOLUCIONES!$A$2:$A$453,1,0)</f>
        <v>#N/A</v>
      </c>
      <c r="H49" s="23"/>
      <c r="I49" s="23"/>
      <c r="J49" s="23"/>
      <c r="K49" s="23"/>
      <c r="L49" s="23"/>
      <c r="M49" s="23"/>
      <c r="N49" s="23"/>
      <c r="O49" s="23">
        <f>-VLOOKUP(A49,CANCELADAS!$A$2:$K$811,11,0)</f>
        <v>30923</v>
      </c>
      <c r="P49" s="23"/>
      <c r="Q49" s="22">
        <v>2000317854</v>
      </c>
      <c r="R49" s="22"/>
      <c r="S49" s="22"/>
      <c r="T49" s="24">
        <f t="shared" si="6"/>
        <v>0</v>
      </c>
    </row>
    <row r="50" spans="1:20" s="25" customFormat="1" x14ac:dyDescent="0.25">
      <c r="A50" s="22">
        <v>6392853</v>
      </c>
      <c r="B50" s="23">
        <v>108343</v>
      </c>
      <c r="C50" s="23">
        <v>108343</v>
      </c>
      <c r="D50" s="22" t="e">
        <f>VLOOKUP(A50,CXP!$A$2:$A$353,1,0)</f>
        <v>#N/A</v>
      </c>
      <c r="E50" s="22" t="e">
        <f>VLOOKUP(A50,GLOSAS!$A$2:$A$413,1,0)</f>
        <v>#N/A</v>
      </c>
      <c r="F50" s="22" t="e">
        <f>VLOOKUP(A50,CANCELADAS!$A$2:$A$811,1,0)</f>
        <v>#N/A</v>
      </c>
      <c r="G50" s="22">
        <f>VLOOKUP(A50,DEVOLUCIONES!$A$2:$A$453,1,0)</f>
        <v>6392853</v>
      </c>
      <c r="H50" s="23"/>
      <c r="I50" s="23">
        <f>+C50</f>
        <v>108343</v>
      </c>
      <c r="J50" s="23"/>
      <c r="K50" s="23"/>
      <c r="L50" s="23"/>
      <c r="M50" s="23"/>
      <c r="N50" s="23"/>
      <c r="O50" s="23"/>
      <c r="P50" s="23"/>
      <c r="Q50" s="22" t="s">
        <v>1176</v>
      </c>
      <c r="R50" s="22" t="s">
        <v>1082</v>
      </c>
      <c r="S50" s="22"/>
      <c r="T50" s="24">
        <f>+C50-SUM(H50:O50)</f>
        <v>0</v>
      </c>
    </row>
    <row r="51" spans="1:20" s="25" customFormat="1" x14ac:dyDescent="0.25">
      <c r="A51" s="22">
        <v>6392885</v>
      </c>
      <c r="B51" s="23">
        <v>71403</v>
      </c>
      <c r="C51" s="23">
        <v>71403</v>
      </c>
      <c r="D51" s="22" t="e">
        <f>VLOOKUP(A51,CXP!$A$2:$A$353,1,0)</f>
        <v>#N/A</v>
      </c>
      <c r="E51" s="22" t="e">
        <f>VLOOKUP(A51,GLOSAS!$A$2:$A$413,1,0)</f>
        <v>#N/A</v>
      </c>
      <c r="F51" s="22">
        <f>VLOOKUP(A51,CANCELADAS!$A$2:$A$811,1,0)</f>
        <v>6392885</v>
      </c>
      <c r="G51" s="22" t="e">
        <f>VLOOKUP(A51,DEVOLUCIONES!$A$2:$A$453,1,0)</f>
        <v>#N/A</v>
      </c>
      <c r="H51" s="23"/>
      <c r="I51" s="23"/>
      <c r="J51" s="23"/>
      <c r="K51" s="23"/>
      <c r="L51" s="23"/>
      <c r="M51" s="23"/>
      <c r="N51" s="23"/>
      <c r="O51" s="23">
        <f>-VLOOKUP(A51,CANCELADAS!$A$2:$K$811,11,0)</f>
        <v>71403</v>
      </c>
      <c r="P51" s="23"/>
      <c r="Q51" s="22">
        <v>2000317854</v>
      </c>
      <c r="R51" s="22"/>
      <c r="S51" s="22"/>
      <c r="T51" s="24">
        <f t="shared" ref="T51:T58" si="7">+C51-SUM(H51:O51)</f>
        <v>0</v>
      </c>
    </row>
    <row r="52" spans="1:20" s="25" customFormat="1" x14ac:dyDescent="0.25">
      <c r="A52" s="22">
        <v>6398303</v>
      </c>
      <c r="B52" s="23">
        <v>30923</v>
      </c>
      <c r="C52" s="23">
        <v>30923</v>
      </c>
      <c r="D52" s="22" t="e">
        <f>VLOOKUP(A52,CXP!$A$2:$A$353,1,0)</f>
        <v>#N/A</v>
      </c>
      <c r="E52" s="22" t="e">
        <f>VLOOKUP(A52,GLOSAS!$A$2:$A$413,1,0)</f>
        <v>#N/A</v>
      </c>
      <c r="F52" s="22">
        <f>VLOOKUP(A52,CANCELADAS!$A$2:$A$811,1,0)</f>
        <v>6398303</v>
      </c>
      <c r="G52" s="22" t="e">
        <f>VLOOKUP(A52,DEVOLUCIONES!$A$2:$A$453,1,0)</f>
        <v>#N/A</v>
      </c>
      <c r="H52" s="23"/>
      <c r="I52" s="23"/>
      <c r="J52" s="23"/>
      <c r="K52" s="23"/>
      <c r="L52" s="23"/>
      <c r="M52" s="23"/>
      <c r="N52" s="23"/>
      <c r="O52" s="23">
        <f>-VLOOKUP(A52,CANCELADAS!$A$2:$K$811,11,0)</f>
        <v>30923</v>
      </c>
      <c r="P52" s="23"/>
      <c r="Q52" s="22">
        <v>2000317854</v>
      </c>
      <c r="R52" s="22"/>
      <c r="S52" s="22"/>
      <c r="T52" s="24">
        <f t="shared" si="7"/>
        <v>0</v>
      </c>
    </row>
    <row r="53" spans="1:20" s="25" customFormat="1" x14ac:dyDescent="0.25">
      <c r="A53" s="22">
        <v>6399133</v>
      </c>
      <c r="B53" s="23">
        <v>76123</v>
      </c>
      <c r="C53" s="23">
        <v>76123</v>
      </c>
      <c r="D53" s="22" t="e">
        <f>VLOOKUP(A53,CXP!$A$2:$A$353,1,0)</f>
        <v>#N/A</v>
      </c>
      <c r="E53" s="22">
        <f>VLOOKUP(A53,GLOSAS!$A$2:$A$413,1,0)</f>
        <v>6399133</v>
      </c>
      <c r="F53" s="22">
        <f>VLOOKUP(A53,CANCELADAS!$A$2:$A$811,1,0)</f>
        <v>6399133</v>
      </c>
      <c r="G53" s="22" t="e">
        <f>VLOOKUP(A53,DEVOLUCIONES!$A$2:$A$453,1,0)</f>
        <v>#N/A</v>
      </c>
      <c r="H53" s="23"/>
      <c r="I53" s="23"/>
      <c r="J53" s="23"/>
      <c r="K53" s="23"/>
      <c r="L53" s="23">
        <f>VLOOKUP(A53,GLOSAS!$A$2:$K$413,11,0)</f>
        <v>15200</v>
      </c>
      <c r="M53" s="23"/>
      <c r="N53" s="23"/>
      <c r="O53" s="23">
        <f>-VLOOKUP(A53,CANCELADAS!$A$2:$K$811,11,0)</f>
        <v>60923</v>
      </c>
      <c r="P53" s="23"/>
      <c r="Q53" s="22">
        <v>2000345690</v>
      </c>
      <c r="R53" s="22"/>
      <c r="S53" s="22"/>
      <c r="T53" s="24">
        <f t="shared" si="7"/>
        <v>0</v>
      </c>
    </row>
    <row r="54" spans="1:20" s="25" customFormat="1" x14ac:dyDescent="0.25">
      <c r="A54" s="22">
        <v>6399728</v>
      </c>
      <c r="B54" s="23">
        <v>88086</v>
      </c>
      <c r="C54" s="23">
        <v>88086</v>
      </c>
      <c r="D54" s="22" t="e">
        <f>VLOOKUP(A54,CXP!$A$2:$A$353,1,0)</f>
        <v>#N/A</v>
      </c>
      <c r="E54" s="22" t="e">
        <f>VLOOKUP(A54,GLOSAS!$A$2:$A$413,1,0)</f>
        <v>#N/A</v>
      </c>
      <c r="F54" s="22">
        <f>VLOOKUP(A54,CANCELADAS!$A$2:$A$811,1,0)</f>
        <v>6399728</v>
      </c>
      <c r="G54" s="22" t="e">
        <f>VLOOKUP(A54,DEVOLUCIONES!$A$2:$A$453,1,0)</f>
        <v>#N/A</v>
      </c>
      <c r="H54" s="23"/>
      <c r="I54" s="23"/>
      <c r="J54" s="23"/>
      <c r="K54" s="23"/>
      <c r="L54" s="23"/>
      <c r="M54" s="23"/>
      <c r="N54" s="23"/>
      <c r="O54" s="23">
        <f>-VLOOKUP(A54,CANCELADAS!$A$2:$K$811,11,0)</f>
        <v>88086</v>
      </c>
      <c r="P54" s="23"/>
      <c r="Q54" s="22">
        <v>2000345690</v>
      </c>
      <c r="R54" s="22"/>
      <c r="S54" s="22"/>
      <c r="T54" s="24">
        <f t="shared" si="7"/>
        <v>0</v>
      </c>
    </row>
    <row r="55" spans="1:20" s="25" customFormat="1" x14ac:dyDescent="0.25">
      <c r="A55" s="22">
        <v>6399743</v>
      </c>
      <c r="B55" s="23">
        <v>194252</v>
      </c>
      <c r="C55" s="23">
        <v>194252</v>
      </c>
      <c r="D55" s="22" t="e">
        <f>VLOOKUP(A55,CXP!$A$2:$A$353,1,0)</f>
        <v>#N/A</v>
      </c>
      <c r="E55" s="22">
        <f>VLOOKUP(A55,GLOSAS!$A$2:$A$413,1,0)</f>
        <v>6399743</v>
      </c>
      <c r="F55" s="22">
        <f>VLOOKUP(A55,CANCELADAS!$A$2:$A$811,1,0)</f>
        <v>6399743</v>
      </c>
      <c r="G55" s="22" t="e">
        <f>VLOOKUP(A55,DEVOLUCIONES!$A$2:$A$453,1,0)</f>
        <v>#N/A</v>
      </c>
      <c r="H55" s="23"/>
      <c r="I55" s="23"/>
      <c r="J55" s="23"/>
      <c r="K55" s="23"/>
      <c r="L55" s="23">
        <f>VLOOKUP(A55,GLOSAS!$A$2:$K$413,11,0)</f>
        <v>23180</v>
      </c>
      <c r="M55" s="23"/>
      <c r="N55" s="23"/>
      <c r="O55" s="23">
        <f>-VLOOKUP(A55,CANCELADAS!$A$2:$K$811,11,0)</f>
        <v>171072</v>
      </c>
      <c r="P55" s="23"/>
      <c r="Q55" s="22">
        <v>2000345690</v>
      </c>
      <c r="R55" s="22"/>
      <c r="S55" s="22"/>
      <c r="T55" s="24">
        <f t="shared" si="7"/>
        <v>0</v>
      </c>
    </row>
    <row r="56" spans="1:20" s="25" customFormat="1" x14ac:dyDescent="0.25">
      <c r="A56" s="22">
        <v>6399759</v>
      </c>
      <c r="B56" s="23">
        <v>40556</v>
      </c>
      <c r="C56" s="23">
        <v>40556</v>
      </c>
      <c r="D56" s="22" t="e">
        <f>VLOOKUP(A56,CXP!$A$2:$A$353,1,0)</f>
        <v>#N/A</v>
      </c>
      <c r="E56" s="22" t="e">
        <f>VLOOKUP(A56,GLOSAS!$A$2:$A$413,1,0)</f>
        <v>#N/A</v>
      </c>
      <c r="F56" s="22" t="e">
        <f>VLOOKUP(A56,CANCELADAS!$A$2:$A$811,1,0)</f>
        <v>#N/A</v>
      </c>
      <c r="G56" s="22">
        <f>VLOOKUP(A56,DEVOLUCIONES!$A$2:$A$453,1,0)</f>
        <v>6399759</v>
      </c>
      <c r="H56" s="23"/>
      <c r="I56" s="23">
        <f>+C56</f>
        <v>40556</v>
      </c>
      <c r="J56" s="23"/>
      <c r="K56" s="23"/>
      <c r="L56" s="23"/>
      <c r="M56" s="23"/>
      <c r="N56" s="23"/>
      <c r="O56" s="23"/>
      <c r="P56" s="23"/>
      <c r="Q56" s="22" t="s">
        <v>1175</v>
      </c>
      <c r="R56" s="22" t="s">
        <v>1082</v>
      </c>
      <c r="S56" s="22"/>
      <c r="T56" s="24">
        <f t="shared" si="7"/>
        <v>0</v>
      </c>
    </row>
    <row r="57" spans="1:20" s="25" customFormat="1" x14ac:dyDescent="0.25">
      <c r="A57" s="22">
        <v>6399871</v>
      </c>
      <c r="B57" s="23">
        <v>30923</v>
      </c>
      <c r="C57" s="23">
        <v>30923</v>
      </c>
      <c r="D57" s="22" t="e">
        <f>VLOOKUP(A57,CXP!$A$2:$A$353,1,0)</f>
        <v>#N/A</v>
      </c>
      <c r="E57" s="22" t="e">
        <f>VLOOKUP(A57,GLOSAS!$A$2:$A$413,1,0)</f>
        <v>#N/A</v>
      </c>
      <c r="F57" s="22">
        <f>VLOOKUP(A57,CANCELADAS!$A$2:$A$811,1,0)</f>
        <v>6399871</v>
      </c>
      <c r="G57" s="22" t="e">
        <f>VLOOKUP(A57,DEVOLUCIONES!$A$2:$A$453,1,0)</f>
        <v>#N/A</v>
      </c>
      <c r="H57" s="23"/>
      <c r="I57" s="23"/>
      <c r="J57" s="23"/>
      <c r="K57" s="23"/>
      <c r="L57" s="23"/>
      <c r="M57" s="23"/>
      <c r="N57" s="23"/>
      <c r="O57" s="23">
        <f>-VLOOKUP(A57,CANCELADAS!$A$2:$K$811,11,0)</f>
        <v>30923</v>
      </c>
      <c r="P57" s="23"/>
      <c r="Q57" s="22">
        <v>2000317854</v>
      </c>
      <c r="R57" s="22"/>
      <c r="S57" s="22"/>
      <c r="T57" s="24">
        <f t="shared" si="7"/>
        <v>0</v>
      </c>
    </row>
    <row r="58" spans="1:20" s="25" customFormat="1" x14ac:dyDescent="0.25">
      <c r="A58" s="22">
        <v>6400312</v>
      </c>
      <c r="B58" s="23">
        <v>21123</v>
      </c>
      <c r="C58" s="23">
        <v>21123</v>
      </c>
      <c r="D58" s="22" t="e">
        <f>VLOOKUP(A58,CXP!$A$2:$A$353,1,0)</f>
        <v>#N/A</v>
      </c>
      <c r="E58" s="22" t="e">
        <f>VLOOKUP(A58,GLOSAS!$A$2:$A$413,1,0)</f>
        <v>#N/A</v>
      </c>
      <c r="F58" s="22">
        <f>VLOOKUP(A58,CANCELADAS!$A$2:$A$811,1,0)</f>
        <v>6400312</v>
      </c>
      <c r="G58" s="22" t="e">
        <f>VLOOKUP(A58,DEVOLUCIONES!$A$2:$A$453,1,0)</f>
        <v>#N/A</v>
      </c>
      <c r="H58" s="23"/>
      <c r="I58" s="23"/>
      <c r="J58" s="23"/>
      <c r="K58" s="23"/>
      <c r="L58" s="23"/>
      <c r="M58" s="23"/>
      <c r="N58" s="23"/>
      <c r="O58" s="23">
        <f>-VLOOKUP(A58,CANCELADAS!$A$2:$K$811,11,0)</f>
        <v>21123</v>
      </c>
      <c r="P58" s="23"/>
      <c r="Q58" s="22">
        <v>2000345690</v>
      </c>
      <c r="R58" s="22"/>
      <c r="S58" s="22"/>
      <c r="T58" s="24">
        <f t="shared" si="7"/>
        <v>0</v>
      </c>
    </row>
    <row r="59" spans="1:20" s="25" customFormat="1" x14ac:dyDescent="0.25">
      <c r="A59" s="22">
        <v>6401802</v>
      </c>
      <c r="B59" s="23">
        <v>480777</v>
      </c>
      <c r="C59" s="23">
        <v>480777</v>
      </c>
      <c r="D59" s="22" t="e">
        <f>VLOOKUP(A59,CXP!$A$2:$A$353,1,0)</f>
        <v>#N/A</v>
      </c>
      <c r="E59" s="22">
        <f>VLOOKUP(A59,GLOSAS!$A$2:$A$413,1,0)</f>
        <v>6401802</v>
      </c>
      <c r="F59" s="22">
        <f>VLOOKUP(A59,CANCELADAS!$A$2:$A$811,1,0)</f>
        <v>6401802</v>
      </c>
      <c r="G59" s="22" t="e">
        <f>VLOOKUP(A59,DEVOLUCIONES!$A$2:$A$453,1,0)</f>
        <v>#N/A</v>
      </c>
      <c r="H59" s="23"/>
      <c r="I59" s="23"/>
      <c r="J59" s="23"/>
      <c r="K59" s="23"/>
      <c r="L59" s="23">
        <f>VLOOKUP(A59,GLOSAS!$A$2:$K$413,11,0)</f>
        <v>45186</v>
      </c>
      <c r="M59" s="23"/>
      <c r="N59" s="23"/>
      <c r="O59" s="23">
        <f>-VLOOKUP(A59,CANCELADAS!$A$2:$K$811,11,0)</f>
        <v>435591</v>
      </c>
      <c r="P59" s="23"/>
      <c r="Q59" s="22">
        <v>2000345690</v>
      </c>
      <c r="R59" s="22"/>
      <c r="S59" s="22"/>
      <c r="T59" s="24">
        <f t="shared" ref="T59:T73" si="8">+C59-SUM(H59:O59)</f>
        <v>0</v>
      </c>
    </row>
    <row r="60" spans="1:20" s="25" customFormat="1" x14ac:dyDescent="0.25">
      <c r="A60" s="22">
        <v>6407733</v>
      </c>
      <c r="B60" s="23">
        <v>27523</v>
      </c>
      <c r="C60" s="23">
        <v>20379</v>
      </c>
      <c r="D60" s="22" t="e">
        <f>VLOOKUP(A60,CXP!$A$2:$A$353,1,0)</f>
        <v>#N/A</v>
      </c>
      <c r="E60" s="22" t="e">
        <f>VLOOKUP(A60,GLOSAS!$A$2:$A$413,1,0)</f>
        <v>#N/A</v>
      </c>
      <c r="F60" s="22">
        <f>VLOOKUP(A60,CANCELADAS!$A$2:$A$811,1,0)</f>
        <v>6407733</v>
      </c>
      <c r="G60" s="22" t="e">
        <f>VLOOKUP(A60,DEVOLUCIONES!$A$2:$A$453,1,0)</f>
        <v>#N/A</v>
      </c>
      <c r="H60" s="23"/>
      <c r="I60" s="23"/>
      <c r="J60" s="23"/>
      <c r="K60" s="23"/>
      <c r="L60" s="23"/>
      <c r="M60" s="23"/>
      <c r="N60" s="23"/>
      <c r="O60" s="23">
        <f>-VLOOKUP(A60,CANCELADAS!$A$2:$K$811,11,0)</f>
        <v>20379</v>
      </c>
      <c r="P60" s="23"/>
      <c r="Q60" s="22">
        <v>2000317854</v>
      </c>
      <c r="R60" s="22"/>
      <c r="S60" s="22"/>
      <c r="T60" s="24">
        <f t="shared" si="8"/>
        <v>0</v>
      </c>
    </row>
    <row r="61" spans="1:20" s="25" customFormat="1" x14ac:dyDescent="0.25">
      <c r="A61" s="22">
        <v>6416376</v>
      </c>
      <c r="B61" s="23">
        <v>27523</v>
      </c>
      <c r="C61" s="23">
        <v>27523</v>
      </c>
      <c r="D61" s="22" t="e">
        <f>VLOOKUP(A61,CXP!$A$2:$A$353,1,0)</f>
        <v>#N/A</v>
      </c>
      <c r="E61" s="22" t="e">
        <f>VLOOKUP(A61,GLOSAS!$A$2:$A$413,1,0)</f>
        <v>#N/A</v>
      </c>
      <c r="F61" s="22" t="e">
        <f>VLOOKUP(A61,CANCELADAS!$A$2:$A$811,1,0)</f>
        <v>#N/A</v>
      </c>
      <c r="G61" s="22">
        <f>VLOOKUP(A61,DEVOLUCIONES!$A$2:$A$453,1,0)</f>
        <v>6416376</v>
      </c>
      <c r="H61" s="23"/>
      <c r="I61" s="23">
        <f>+C61</f>
        <v>27523</v>
      </c>
      <c r="J61" s="23"/>
      <c r="K61" s="23"/>
      <c r="L61" s="23"/>
      <c r="M61" s="23"/>
      <c r="N61" s="23"/>
      <c r="O61" s="23"/>
      <c r="P61" s="23"/>
      <c r="Q61" s="22" t="s">
        <v>1192</v>
      </c>
      <c r="R61" s="22" t="s">
        <v>1191</v>
      </c>
      <c r="S61" s="22"/>
      <c r="T61" s="24">
        <f t="shared" si="8"/>
        <v>0</v>
      </c>
    </row>
    <row r="62" spans="1:20" s="25" customFormat="1" x14ac:dyDescent="0.25">
      <c r="A62" s="22">
        <v>6429600</v>
      </c>
      <c r="B62" s="23">
        <v>325119</v>
      </c>
      <c r="C62" s="23">
        <v>325119</v>
      </c>
      <c r="D62" s="22" t="e">
        <f>VLOOKUP(A62,CXP!$A$2:$A$353,1,0)</f>
        <v>#N/A</v>
      </c>
      <c r="E62" s="22" t="e">
        <f>VLOOKUP(A62,GLOSAS!$A$2:$A$413,1,0)</f>
        <v>#N/A</v>
      </c>
      <c r="F62" s="22">
        <f>VLOOKUP(A62,CANCELADAS!$A$2:$A$811,1,0)</f>
        <v>6429600</v>
      </c>
      <c r="G62" s="22">
        <f>VLOOKUP(A62,DEVOLUCIONES!$A$2:$A$453,1,0)</f>
        <v>6429600</v>
      </c>
      <c r="H62" s="23"/>
      <c r="I62" s="23"/>
      <c r="J62" s="23"/>
      <c r="K62" s="23"/>
      <c r="L62" s="23"/>
      <c r="M62" s="23"/>
      <c r="N62" s="23"/>
      <c r="O62" s="23">
        <f>-VLOOKUP(A62,CANCELADAS!$A$2:$K$811,11,0)</f>
        <v>325119</v>
      </c>
      <c r="P62" s="23"/>
      <c r="Q62" s="22">
        <v>2000317854</v>
      </c>
      <c r="R62" s="22"/>
      <c r="S62" s="22"/>
      <c r="T62" s="24">
        <f t="shared" si="8"/>
        <v>0</v>
      </c>
    </row>
    <row r="63" spans="1:20" s="25" customFormat="1" x14ac:dyDescent="0.25">
      <c r="A63" s="22">
        <v>6429791</v>
      </c>
      <c r="B63" s="23">
        <v>317975</v>
      </c>
      <c r="C63" s="23">
        <v>317975</v>
      </c>
      <c r="D63" s="22">
        <f>VLOOKUP(A63,CXP!$A$2:$A$353,1,0)</f>
        <v>6429791</v>
      </c>
      <c r="E63" s="22">
        <f>VLOOKUP(A63,GLOSAS!$A$2:$A$413,1,0)</f>
        <v>6429791</v>
      </c>
      <c r="F63" s="22" t="e">
        <f>VLOOKUP(A63,CANCELADAS!$A$2:$A$811,1,0)</f>
        <v>#N/A</v>
      </c>
      <c r="G63" s="22" t="e">
        <f>VLOOKUP(A63,DEVOLUCIONES!$A$2:$A$453,1,0)</f>
        <v>#N/A</v>
      </c>
      <c r="H63" s="23">
        <f>VLOOKUP(A63,CXP!$A$2:$K$353,11,0)</f>
        <v>283629</v>
      </c>
      <c r="I63" s="23"/>
      <c r="J63" s="23"/>
      <c r="K63" s="23"/>
      <c r="L63" s="23">
        <f>VLOOKUP(A63,GLOSAS!$A$2:$K$413,11,0)</f>
        <v>34346</v>
      </c>
      <c r="M63" s="23"/>
      <c r="N63" s="23"/>
      <c r="O63" s="23"/>
      <c r="P63" s="23"/>
      <c r="Q63" s="22"/>
      <c r="R63" s="22"/>
      <c r="S63" s="22"/>
      <c r="T63" s="24">
        <f t="shared" si="8"/>
        <v>0</v>
      </c>
    </row>
    <row r="64" spans="1:20" s="25" customFormat="1" x14ac:dyDescent="0.25">
      <c r="A64" s="22">
        <v>6429909</v>
      </c>
      <c r="B64" s="23">
        <v>929782</v>
      </c>
      <c r="C64" s="23">
        <v>929782</v>
      </c>
      <c r="D64" s="22">
        <f>VLOOKUP(A64,CXP!$A$2:$A$353,1,0)</f>
        <v>6429909</v>
      </c>
      <c r="E64" s="22">
        <f>VLOOKUP(A64,GLOSAS!$A$2:$A$413,1,0)</f>
        <v>6429909</v>
      </c>
      <c r="F64" s="22" t="e">
        <f>VLOOKUP(A64,CANCELADAS!$A$2:$A$811,1,0)</f>
        <v>#N/A</v>
      </c>
      <c r="G64" s="22" t="e">
        <f>VLOOKUP(A64,DEVOLUCIONES!$A$2:$A$453,1,0)</f>
        <v>#N/A</v>
      </c>
      <c r="H64" s="23">
        <f>VLOOKUP(A64,CXP!$A$2:$K$353,11,0)</f>
        <v>681614</v>
      </c>
      <c r="I64" s="23"/>
      <c r="J64" s="23"/>
      <c r="K64" s="23"/>
      <c r="L64" s="23">
        <f>VLOOKUP(A64,GLOSAS!$A$2:$K$413,11,0)</f>
        <v>248168</v>
      </c>
      <c r="M64" s="23"/>
      <c r="N64" s="23"/>
      <c r="O64" s="23"/>
      <c r="P64" s="23"/>
      <c r="Q64" s="22"/>
      <c r="R64" s="22"/>
      <c r="S64" s="22"/>
      <c r="T64" s="24">
        <f t="shared" si="8"/>
        <v>0</v>
      </c>
    </row>
    <row r="65" spans="1:20" s="25" customFormat="1" x14ac:dyDescent="0.25">
      <c r="A65" s="22">
        <v>6430067</v>
      </c>
      <c r="B65" s="23">
        <v>30923</v>
      </c>
      <c r="C65" s="23">
        <v>30923</v>
      </c>
      <c r="D65" s="22">
        <f>VLOOKUP(A65,CXP!$A$2:$A$353,1,0)</f>
        <v>6430067</v>
      </c>
      <c r="E65" s="22" t="e">
        <f>VLOOKUP(A65,GLOSAS!$A$2:$A$413,1,0)</f>
        <v>#N/A</v>
      </c>
      <c r="F65" s="22" t="e">
        <f>VLOOKUP(A65,CANCELADAS!$A$2:$A$811,1,0)</f>
        <v>#N/A</v>
      </c>
      <c r="G65" s="22" t="e">
        <f>VLOOKUP(A65,DEVOLUCIONES!$A$2:$A$453,1,0)</f>
        <v>#N/A</v>
      </c>
      <c r="H65" s="23">
        <f>VLOOKUP(A65,CXP!$A$2:$K$353,11,0)</f>
        <v>30923</v>
      </c>
      <c r="I65" s="23"/>
      <c r="J65" s="23"/>
      <c r="K65" s="23"/>
      <c r="L65" s="23"/>
      <c r="M65" s="23"/>
      <c r="N65" s="23"/>
      <c r="O65" s="23"/>
      <c r="P65" s="23"/>
      <c r="Q65" s="22"/>
      <c r="R65" s="22"/>
      <c r="S65" s="22"/>
      <c r="T65" s="24">
        <f t="shared" si="8"/>
        <v>0</v>
      </c>
    </row>
    <row r="66" spans="1:20" s="25" customFormat="1" x14ac:dyDescent="0.25">
      <c r="A66" s="22">
        <v>6437173</v>
      </c>
      <c r="B66" s="23">
        <v>59488</v>
      </c>
      <c r="C66" s="23">
        <v>59488</v>
      </c>
      <c r="D66" s="22">
        <f>VLOOKUP(A66,CXP!$A$2:$A$353,1,0)</f>
        <v>6437173</v>
      </c>
      <c r="E66" s="22" t="e">
        <f>VLOOKUP(A66,GLOSAS!$A$2:$A$413,1,0)</f>
        <v>#N/A</v>
      </c>
      <c r="F66" s="22" t="e">
        <f>VLOOKUP(A66,CANCELADAS!$A$2:$A$811,1,0)</f>
        <v>#N/A</v>
      </c>
      <c r="G66" s="22" t="e">
        <f>VLOOKUP(A66,DEVOLUCIONES!$A$2:$A$453,1,0)</f>
        <v>#N/A</v>
      </c>
      <c r="H66" s="23">
        <f>VLOOKUP(A66,CXP!$A$2:$K$353,11,0)</f>
        <v>59488</v>
      </c>
      <c r="I66" s="23"/>
      <c r="J66" s="23"/>
      <c r="K66" s="23"/>
      <c r="L66" s="23"/>
      <c r="M66" s="23"/>
      <c r="N66" s="23"/>
      <c r="O66" s="23"/>
      <c r="P66" s="23"/>
      <c r="Q66" s="22"/>
      <c r="R66" s="22"/>
      <c r="S66" s="22"/>
      <c r="T66" s="24">
        <f t="shared" si="8"/>
        <v>0</v>
      </c>
    </row>
    <row r="67" spans="1:20" s="25" customFormat="1" x14ac:dyDescent="0.25">
      <c r="A67" s="22">
        <v>6439131</v>
      </c>
      <c r="B67" s="23">
        <v>32637</v>
      </c>
      <c r="C67" s="23">
        <v>32637</v>
      </c>
      <c r="D67" s="22">
        <f>VLOOKUP(A67,CXP!$A$2:$A$353,1,0)</f>
        <v>6439131</v>
      </c>
      <c r="E67" s="22" t="e">
        <f>VLOOKUP(A67,GLOSAS!$A$2:$A$413,1,0)</f>
        <v>#N/A</v>
      </c>
      <c r="F67" s="22" t="e">
        <f>VLOOKUP(A67,CANCELADAS!$A$2:$A$811,1,0)</f>
        <v>#N/A</v>
      </c>
      <c r="G67" s="22" t="e">
        <f>VLOOKUP(A67,DEVOLUCIONES!$A$2:$A$453,1,0)</f>
        <v>#N/A</v>
      </c>
      <c r="H67" s="23">
        <f>VLOOKUP(A67,CXP!$A$2:$K$353,11,0)</f>
        <v>32637</v>
      </c>
      <c r="I67" s="23"/>
      <c r="J67" s="23"/>
      <c r="K67" s="23"/>
      <c r="L67" s="23"/>
      <c r="M67" s="23"/>
      <c r="N67" s="23"/>
      <c r="O67" s="23"/>
      <c r="P67" s="23"/>
      <c r="Q67" s="22"/>
      <c r="R67" s="22"/>
      <c r="S67" s="22"/>
      <c r="T67" s="24">
        <f t="shared" si="8"/>
        <v>0</v>
      </c>
    </row>
    <row r="68" spans="1:20" s="25" customFormat="1" x14ac:dyDescent="0.25">
      <c r="A68" s="22">
        <v>6440819</v>
      </c>
      <c r="B68" s="23">
        <v>346219</v>
      </c>
      <c r="C68" s="23">
        <v>346219</v>
      </c>
      <c r="D68" s="22">
        <f>VLOOKUP(A68,CXP!$A$2:$A$353,1,0)</f>
        <v>6440819</v>
      </c>
      <c r="E68" s="22" t="e">
        <f>VLOOKUP(A68,GLOSAS!$A$2:$A$413,1,0)</f>
        <v>#N/A</v>
      </c>
      <c r="F68" s="22" t="e">
        <f>VLOOKUP(A68,CANCELADAS!$A$2:$A$811,1,0)</f>
        <v>#N/A</v>
      </c>
      <c r="G68" s="22" t="e">
        <f>VLOOKUP(A68,DEVOLUCIONES!$A$2:$A$453,1,0)</f>
        <v>#N/A</v>
      </c>
      <c r="H68" s="23">
        <f>VLOOKUP(A68,CXP!$A$2:$K$353,11,0)</f>
        <v>346219</v>
      </c>
      <c r="I68" s="23"/>
      <c r="J68" s="23"/>
      <c r="K68" s="23"/>
      <c r="L68" s="23"/>
      <c r="M68" s="23"/>
      <c r="N68" s="23"/>
      <c r="O68" s="23"/>
      <c r="P68" s="23"/>
      <c r="Q68" s="22"/>
      <c r="R68" s="22"/>
      <c r="S68" s="22"/>
      <c r="T68" s="24">
        <f t="shared" si="8"/>
        <v>0</v>
      </c>
    </row>
    <row r="69" spans="1:20" s="25" customFormat="1" x14ac:dyDescent="0.25">
      <c r="A69" s="22">
        <v>6445083</v>
      </c>
      <c r="B69" s="23">
        <v>59313</v>
      </c>
      <c r="C69" s="23">
        <v>59313</v>
      </c>
      <c r="D69" s="22">
        <f>VLOOKUP(A69,CXP!$A$2:$A$353,1,0)</f>
        <v>6445083</v>
      </c>
      <c r="E69" s="22" t="e">
        <f>VLOOKUP(A69,GLOSAS!$A$2:$A$413,1,0)</f>
        <v>#N/A</v>
      </c>
      <c r="F69" s="22" t="e">
        <f>VLOOKUP(A69,CANCELADAS!$A$2:$A$811,1,0)</f>
        <v>#N/A</v>
      </c>
      <c r="G69" s="22" t="e">
        <f>VLOOKUP(A69,DEVOLUCIONES!$A$2:$A$453,1,0)</f>
        <v>#N/A</v>
      </c>
      <c r="H69" s="23">
        <f>VLOOKUP(A69,CXP!$A$2:$K$353,11,0)</f>
        <v>59313</v>
      </c>
      <c r="I69" s="23"/>
      <c r="J69" s="23"/>
      <c r="K69" s="23"/>
      <c r="L69" s="23"/>
      <c r="M69" s="23"/>
      <c r="N69" s="23"/>
      <c r="O69" s="23"/>
      <c r="P69" s="23"/>
      <c r="Q69" s="22"/>
      <c r="R69" s="22"/>
      <c r="S69" s="22"/>
      <c r="T69" s="24">
        <f t="shared" si="8"/>
        <v>0</v>
      </c>
    </row>
    <row r="70" spans="1:20" s="25" customFormat="1" x14ac:dyDescent="0.25">
      <c r="A70" s="22">
        <v>6445557</v>
      </c>
      <c r="B70" s="23">
        <v>27523</v>
      </c>
      <c r="C70" s="23">
        <v>27523</v>
      </c>
      <c r="D70" s="22" t="e">
        <f>VLOOKUP(A70,CXP!$A$2:$A$353,1,0)</f>
        <v>#N/A</v>
      </c>
      <c r="E70" s="22" t="e">
        <f>VLOOKUP(A70,GLOSAS!$A$2:$A$413,1,0)</f>
        <v>#N/A</v>
      </c>
      <c r="F70" s="22">
        <f>VLOOKUP(A70,CANCELADAS!$A$2:$A$811,1,0)</f>
        <v>6445557</v>
      </c>
      <c r="G70" s="22" t="e">
        <f>VLOOKUP(A70,DEVOLUCIONES!$A$2:$A$453,1,0)</f>
        <v>#N/A</v>
      </c>
      <c r="H70" s="23"/>
      <c r="I70" s="23"/>
      <c r="J70" s="23"/>
      <c r="K70" s="23"/>
      <c r="L70" s="23"/>
      <c r="M70" s="23"/>
      <c r="N70" s="23"/>
      <c r="O70" s="23">
        <f>-VLOOKUP(A70,CANCELADAS!$A$2:$K$811,11,0)</f>
        <v>27523</v>
      </c>
      <c r="P70" s="23"/>
      <c r="Q70" s="22">
        <v>2000345688</v>
      </c>
      <c r="R70" s="22"/>
      <c r="S70" s="22"/>
      <c r="T70" s="24">
        <f t="shared" si="8"/>
        <v>0</v>
      </c>
    </row>
    <row r="71" spans="1:20" s="25" customFormat="1" x14ac:dyDescent="0.25">
      <c r="A71" s="22">
        <v>6447182</v>
      </c>
      <c r="B71" s="23">
        <v>59893</v>
      </c>
      <c r="C71" s="23">
        <v>59893</v>
      </c>
      <c r="D71" s="22">
        <f>VLOOKUP(A71,CXP!$A$2:$A$353,1,0)</f>
        <v>6447182</v>
      </c>
      <c r="E71" s="22" t="e">
        <f>VLOOKUP(A71,GLOSAS!$A$2:$A$413,1,0)</f>
        <v>#N/A</v>
      </c>
      <c r="F71" s="22" t="e">
        <f>VLOOKUP(A71,CANCELADAS!$A$2:$A$811,1,0)</f>
        <v>#N/A</v>
      </c>
      <c r="G71" s="22" t="e">
        <f>VLOOKUP(A71,DEVOLUCIONES!$A$2:$A$453,1,0)</f>
        <v>#N/A</v>
      </c>
      <c r="H71" s="23">
        <f>VLOOKUP(A71,CXP!$A$2:$K$353,11,0)</f>
        <v>59893</v>
      </c>
      <c r="I71" s="23"/>
      <c r="J71" s="23"/>
      <c r="K71" s="23"/>
      <c r="L71" s="23"/>
      <c r="M71" s="23"/>
      <c r="N71" s="23"/>
      <c r="O71" s="23"/>
      <c r="P71" s="23"/>
      <c r="Q71" s="22"/>
      <c r="R71" s="22"/>
      <c r="S71" s="22"/>
      <c r="T71" s="24">
        <f t="shared" si="8"/>
        <v>0</v>
      </c>
    </row>
    <row r="72" spans="1:20" s="25" customFormat="1" x14ac:dyDescent="0.25">
      <c r="A72" s="22">
        <v>6447190</v>
      </c>
      <c r="B72" s="23">
        <v>242150</v>
      </c>
      <c r="C72" s="23">
        <v>242150</v>
      </c>
      <c r="D72" s="22">
        <f>VLOOKUP(A72,CXP!$A$2:$A$353,1,0)</f>
        <v>6447190</v>
      </c>
      <c r="E72" s="22" t="e">
        <f>VLOOKUP(A72,GLOSAS!$A$2:$A$413,1,0)</f>
        <v>#N/A</v>
      </c>
      <c r="F72" s="22" t="e">
        <f>VLOOKUP(A72,CANCELADAS!$A$2:$A$811,1,0)</f>
        <v>#N/A</v>
      </c>
      <c r="G72" s="22" t="e">
        <f>VLOOKUP(A72,DEVOLUCIONES!$A$2:$A$453,1,0)</f>
        <v>#N/A</v>
      </c>
      <c r="H72" s="23">
        <f>VLOOKUP(A72,CXP!$A$2:$K$353,11,0)</f>
        <v>242150</v>
      </c>
      <c r="I72" s="23"/>
      <c r="J72" s="23"/>
      <c r="K72" s="23"/>
      <c r="L72" s="23"/>
      <c r="M72" s="23"/>
      <c r="N72" s="23"/>
      <c r="O72" s="23"/>
      <c r="P72" s="23"/>
      <c r="Q72" s="22"/>
      <c r="R72" s="22"/>
      <c r="S72" s="22"/>
      <c r="T72" s="24">
        <f t="shared" si="8"/>
        <v>0</v>
      </c>
    </row>
    <row r="73" spans="1:20" s="25" customFormat="1" x14ac:dyDescent="0.25">
      <c r="A73" s="22">
        <v>6450220</v>
      </c>
      <c r="B73" s="23">
        <v>85923</v>
      </c>
      <c r="C73" s="23">
        <v>85923</v>
      </c>
      <c r="D73" s="22" t="e">
        <f>VLOOKUP(A73,CXP!$A$2:$A$353,1,0)</f>
        <v>#N/A</v>
      </c>
      <c r="E73" s="22" t="e">
        <f>VLOOKUP(A73,GLOSAS!$A$2:$A$413,1,0)</f>
        <v>#N/A</v>
      </c>
      <c r="F73" s="22" t="e">
        <f>VLOOKUP(A73,CANCELADAS!$A$2:$A$811,1,0)</f>
        <v>#N/A</v>
      </c>
      <c r="G73" s="22">
        <f>VLOOKUP(A73,DEVOLUCIONES!$A$2:$A$453,1,0)</f>
        <v>6450220</v>
      </c>
      <c r="H73" s="23"/>
      <c r="I73" s="23">
        <f>+C73</f>
        <v>85923</v>
      </c>
      <c r="J73" s="23"/>
      <c r="K73" s="23"/>
      <c r="L73" s="23"/>
      <c r="M73" s="23"/>
      <c r="N73" s="23"/>
      <c r="O73" s="23"/>
      <c r="P73" s="23"/>
      <c r="Q73" s="22" t="s">
        <v>760</v>
      </c>
      <c r="R73" s="22" t="s">
        <v>759</v>
      </c>
      <c r="S73" s="22"/>
      <c r="T73" s="24">
        <f t="shared" si="8"/>
        <v>0</v>
      </c>
    </row>
    <row r="74" spans="1:20" s="25" customFormat="1" x14ac:dyDescent="0.25">
      <c r="A74" s="22">
        <v>6452978</v>
      </c>
      <c r="B74" s="23">
        <v>46953</v>
      </c>
      <c r="C74" s="23">
        <v>46953</v>
      </c>
      <c r="D74" s="22" t="e">
        <f>VLOOKUP(A74,CXP!$A$2:$A$353,1,0)</f>
        <v>#N/A</v>
      </c>
      <c r="E74" s="22" t="e">
        <f>VLOOKUP(A74,GLOSAS!$A$2:$A$413,1,0)</f>
        <v>#N/A</v>
      </c>
      <c r="F74" s="22">
        <f>VLOOKUP(A74,CANCELADAS!$A$2:$A$811,1,0)</f>
        <v>6452978</v>
      </c>
      <c r="G74" s="22" t="e">
        <f>VLOOKUP(A74,DEVOLUCIONES!$A$2:$A$453,1,0)</f>
        <v>#N/A</v>
      </c>
      <c r="H74" s="23"/>
      <c r="I74" s="23"/>
      <c r="J74" s="23"/>
      <c r="K74" s="23"/>
      <c r="L74" s="23"/>
      <c r="M74" s="23"/>
      <c r="N74" s="23"/>
      <c r="O74" s="23">
        <f>-VLOOKUP(A74,CANCELADAS!$A$2:$K$811,11,0)</f>
        <v>46953</v>
      </c>
      <c r="P74" s="23"/>
      <c r="Q74" s="22">
        <v>2000345688</v>
      </c>
      <c r="R74" s="22"/>
      <c r="S74" s="22"/>
      <c r="T74" s="24">
        <f t="shared" ref="T74:T97" si="9">+C74-SUM(H74:O74)</f>
        <v>0</v>
      </c>
    </row>
    <row r="75" spans="1:20" s="25" customFormat="1" x14ac:dyDescent="0.25">
      <c r="A75" s="22">
        <v>6454808</v>
      </c>
      <c r="B75" s="23">
        <v>199492</v>
      </c>
      <c r="C75" s="23">
        <v>199492</v>
      </c>
      <c r="D75" s="22">
        <f>VLOOKUP(A75,CXP!$A$2:$A$353,1,0)</f>
        <v>6454808</v>
      </c>
      <c r="E75" s="22" t="e">
        <f>VLOOKUP(A75,GLOSAS!$A$2:$A$413,1,0)</f>
        <v>#N/A</v>
      </c>
      <c r="F75" s="22" t="e">
        <f>VLOOKUP(A75,CANCELADAS!$A$2:$A$811,1,0)</f>
        <v>#N/A</v>
      </c>
      <c r="G75" s="22" t="e">
        <f>VLOOKUP(A75,DEVOLUCIONES!$A$2:$A$453,1,0)</f>
        <v>#N/A</v>
      </c>
      <c r="H75" s="23">
        <f>VLOOKUP(A75,CXP!$A$2:$K$353,11,0)</f>
        <v>199492</v>
      </c>
      <c r="I75" s="23"/>
      <c r="J75" s="23"/>
      <c r="K75" s="23"/>
      <c r="L75" s="23"/>
      <c r="M75" s="23"/>
      <c r="N75" s="23"/>
      <c r="O75" s="23"/>
      <c r="P75" s="23"/>
      <c r="Q75" s="22"/>
      <c r="R75" s="22"/>
      <c r="S75" s="22"/>
      <c r="T75" s="24">
        <f t="shared" si="9"/>
        <v>0</v>
      </c>
    </row>
    <row r="76" spans="1:20" s="25" customFormat="1" x14ac:dyDescent="0.25">
      <c r="A76" s="22">
        <v>6457379</v>
      </c>
      <c r="B76" s="23">
        <v>30923</v>
      </c>
      <c r="C76" s="23">
        <v>30923</v>
      </c>
      <c r="D76" s="22">
        <f>VLOOKUP(A76,CXP!$A$2:$A$353,1,0)</f>
        <v>6457379</v>
      </c>
      <c r="E76" s="22" t="e">
        <f>VLOOKUP(A76,GLOSAS!$A$2:$A$413,1,0)</f>
        <v>#N/A</v>
      </c>
      <c r="F76" s="22" t="e">
        <f>VLOOKUP(A76,CANCELADAS!$A$2:$A$811,1,0)</f>
        <v>#N/A</v>
      </c>
      <c r="G76" s="22" t="e">
        <f>VLOOKUP(A76,DEVOLUCIONES!$A$2:$A$453,1,0)</f>
        <v>#N/A</v>
      </c>
      <c r="H76" s="23">
        <f>VLOOKUP(A76,CXP!$A$2:$K$353,11,0)</f>
        <v>30923</v>
      </c>
      <c r="I76" s="23"/>
      <c r="J76" s="23"/>
      <c r="K76" s="23"/>
      <c r="L76" s="23"/>
      <c r="M76" s="23"/>
      <c r="N76" s="23"/>
      <c r="O76" s="23"/>
      <c r="P76" s="23"/>
      <c r="Q76" s="22"/>
      <c r="R76" s="22"/>
      <c r="S76" s="22"/>
      <c r="T76" s="24">
        <f t="shared" si="9"/>
        <v>0</v>
      </c>
    </row>
    <row r="77" spans="1:20" s="25" customFormat="1" x14ac:dyDescent="0.25">
      <c r="A77" s="22">
        <v>6458495</v>
      </c>
      <c r="B77" s="23">
        <v>30923</v>
      </c>
      <c r="C77" s="23">
        <v>30923</v>
      </c>
      <c r="D77" s="22">
        <f>VLOOKUP(A77,CXP!$A$2:$A$353,1,0)</f>
        <v>6458495</v>
      </c>
      <c r="E77" s="22" t="e">
        <f>VLOOKUP(A77,GLOSAS!$A$2:$A$413,1,0)</f>
        <v>#N/A</v>
      </c>
      <c r="F77" s="22" t="e">
        <f>VLOOKUP(A77,CANCELADAS!$A$2:$A$811,1,0)</f>
        <v>#N/A</v>
      </c>
      <c r="G77" s="22" t="e">
        <f>VLOOKUP(A77,DEVOLUCIONES!$A$2:$A$453,1,0)</f>
        <v>#N/A</v>
      </c>
      <c r="H77" s="23">
        <f>VLOOKUP(A77,CXP!$A$2:$K$353,11,0)</f>
        <v>30923</v>
      </c>
      <c r="I77" s="23"/>
      <c r="J77" s="23"/>
      <c r="K77" s="23"/>
      <c r="L77" s="23"/>
      <c r="M77" s="23"/>
      <c r="N77" s="23"/>
      <c r="O77" s="23"/>
      <c r="P77" s="23"/>
      <c r="Q77" s="22"/>
      <c r="R77" s="22"/>
      <c r="S77" s="22"/>
      <c r="T77" s="24">
        <f t="shared" si="9"/>
        <v>0</v>
      </c>
    </row>
    <row r="78" spans="1:20" s="25" customFormat="1" x14ac:dyDescent="0.25">
      <c r="A78" s="22">
        <v>6458849</v>
      </c>
      <c r="B78" s="23">
        <v>460187</v>
      </c>
      <c r="C78" s="23">
        <v>460187</v>
      </c>
      <c r="D78" s="22">
        <f>VLOOKUP(A78,CXP!$A$2:$A$353,1,0)</f>
        <v>6458849</v>
      </c>
      <c r="E78" s="22" t="e">
        <f>VLOOKUP(A78,GLOSAS!$A$2:$A$413,1,0)</f>
        <v>#N/A</v>
      </c>
      <c r="F78" s="22" t="e">
        <f>VLOOKUP(A78,CANCELADAS!$A$2:$A$811,1,0)</f>
        <v>#N/A</v>
      </c>
      <c r="G78" s="22" t="e">
        <f>VLOOKUP(A78,DEVOLUCIONES!$A$2:$A$453,1,0)</f>
        <v>#N/A</v>
      </c>
      <c r="H78" s="23">
        <f>VLOOKUP(A78,CXP!$A$2:$K$353,11,0)</f>
        <v>460187</v>
      </c>
      <c r="I78" s="23"/>
      <c r="J78" s="23"/>
      <c r="K78" s="23"/>
      <c r="L78" s="23"/>
      <c r="M78" s="23"/>
      <c r="N78" s="23"/>
      <c r="O78" s="23"/>
      <c r="P78" s="23"/>
      <c r="Q78" s="22"/>
      <c r="R78" s="22"/>
      <c r="S78" s="22"/>
      <c r="T78" s="24">
        <f t="shared" si="9"/>
        <v>0</v>
      </c>
    </row>
    <row r="79" spans="1:20" s="25" customFormat="1" x14ac:dyDescent="0.25">
      <c r="A79" s="22">
        <v>6459585</v>
      </c>
      <c r="B79" s="23">
        <v>30923</v>
      </c>
      <c r="C79" s="23">
        <v>30923</v>
      </c>
      <c r="D79" s="22">
        <f>VLOOKUP(A79,CXP!$A$2:$A$353,1,0)</f>
        <v>6459585</v>
      </c>
      <c r="E79" s="22">
        <f>VLOOKUP(A79,GLOSAS!$A$2:$A$413,1,0)</f>
        <v>6459585</v>
      </c>
      <c r="F79" s="22" t="e">
        <f>VLOOKUP(A79,CANCELADAS!$A$2:$A$811,1,0)</f>
        <v>#N/A</v>
      </c>
      <c r="G79" s="22" t="e">
        <f>VLOOKUP(A79,DEVOLUCIONES!$A$2:$A$453,1,0)</f>
        <v>#N/A</v>
      </c>
      <c r="H79" s="23">
        <f>VLOOKUP(A79,CXP!$A$2:$K$353,11,0)</f>
        <v>18190</v>
      </c>
      <c r="I79" s="23"/>
      <c r="J79" s="23"/>
      <c r="K79" s="23"/>
      <c r="L79" s="23">
        <f>VLOOKUP(A79,GLOSAS!$A$2:$K$413,11,0)</f>
        <v>12733</v>
      </c>
      <c r="M79" s="23"/>
      <c r="N79" s="23"/>
      <c r="O79" s="23"/>
      <c r="P79" s="23"/>
      <c r="Q79" s="22"/>
      <c r="R79" s="22"/>
      <c r="S79" s="22"/>
      <c r="T79" s="24">
        <f t="shared" si="9"/>
        <v>0</v>
      </c>
    </row>
    <row r="80" spans="1:20" s="25" customFormat="1" x14ac:dyDescent="0.25">
      <c r="A80" s="22">
        <v>6461934</v>
      </c>
      <c r="B80" s="23">
        <v>716266</v>
      </c>
      <c r="C80" s="23">
        <v>716266</v>
      </c>
      <c r="D80" s="22">
        <f>VLOOKUP(A80,CXP!$A$2:$A$353,1,0)</f>
        <v>6461934</v>
      </c>
      <c r="E80" s="22">
        <f>VLOOKUP(A80,GLOSAS!$A$2:$A$413,1,0)</f>
        <v>6461934</v>
      </c>
      <c r="F80" s="22" t="e">
        <f>VLOOKUP(A80,CANCELADAS!$A$2:$A$811,1,0)</f>
        <v>#N/A</v>
      </c>
      <c r="G80" s="22" t="e">
        <f>VLOOKUP(A80,DEVOLUCIONES!$A$2:$A$453,1,0)</f>
        <v>#N/A</v>
      </c>
      <c r="H80" s="23">
        <f>VLOOKUP(A80,CXP!$A$2:$K$353,11,0)</f>
        <v>701066</v>
      </c>
      <c r="I80" s="23"/>
      <c r="J80" s="23"/>
      <c r="K80" s="23"/>
      <c r="L80" s="23">
        <f>VLOOKUP(A80,GLOSAS!$A$2:$K$413,11,0)</f>
        <v>15200</v>
      </c>
      <c r="M80" s="23"/>
      <c r="N80" s="23"/>
      <c r="O80" s="23"/>
      <c r="P80" s="23"/>
      <c r="Q80" s="22"/>
      <c r="R80" s="22"/>
      <c r="S80" s="22"/>
      <c r="T80" s="24">
        <f t="shared" si="9"/>
        <v>0</v>
      </c>
    </row>
    <row r="81" spans="1:20" s="25" customFormat="1" x14ac:dyDescent="0.25">
      <c r="A81" s="22">
        <v>6463624</v>
      </c>
      <c r="B81" s="23">
        <v>152670</v>
      </c>
      <c r="C81" s="23">
        <v>152670</v>
      </c>
      <c r="D81" s="22">
        <f>VLOOKUP(A81,CXP!$A$2:$A$353,1,0)</f>
        <v>6463624</v>
      </c>
      <c r="E81" s="22" t="e">
        <f>VLOOKUP(A81,GLOSAS!$A$2:$A$413,1,0)</f>
        <v>#N/A</v>
      </c>
      <c r="F81" s="22" t="e">
        <f>VLOOKUP(A81,CANCELADAS!$A$2:$A$811,1,0)</f>
        <v>#N/A</v>
      </c>
      <c r="G81" s="22" t="e">
        <f>VLOOKUP(A81,DEVOLUCIONES!$A$2:$A$453,1,0)</f>
        <v>#N/A</v>
      </c>
      <c r="H81" s="23">
        <f>VLOOKUP(A81,CXP!$A$2:$K$353,11,0)</f>
        <v>152670</v>
      </c>
      <c r="I81" s="23"/>
      <c r="J81" s="23"/>
      <c r="K81" s="23"/>
      <c r="L81" s="23"/>
      <c r="M81" s="23"/>
      <c r="N81" s="23"/>
      <c r="O81" s="23"/>
      <c r="P81" s="23"/>
      <c r="Q81" s="22"/>
      <c r="R81" s="22"/>
      <c r="S81" s="22"/>
      <c r="T81" s="24">
        <f t="shared" si="9"/>
        <v>0</v>
      </c>
    </row>
    <row r="82" spans="1:20" s="25" customFormat="1" x14ac:dyDescent="0.25">
      <c r="A82" s="22">
        <v>6463629</v>
      </c>
      <c r="B82" s="23">
        <v>30923</v>
      </c>
      <c r="C82" s="23">
        <v>30923</v>
      </c>
      <c r="D82" s="22">
        <f>VLOOKUP(A82,CXP!$A$2:$A$353,1,0)</f>
        <v>6463629</v>
      </c>
      <c r="E82" s="22" t="e">
        <f>VLOOKUP(A82,GLOSAS!$A$2:$A$413,1,0)</f>
        <v>#N/A</v>
      </c>
      <c r="F82" s="22" t="e">
        <f>VLOOKUP(A82,CANCELADAS!$A$2:$A$811,1,0)</f>
        <v>#N/A</v>
      </c>
      <c r="G82" s="22" t="e">
        <f>VLOOKUP(A82,DEVOLUCIONES!$A$2:$A$453,1,0)</f>
        <v>#N/A</v>
      </c>
      <c r="H82" s="23">
        <f>VLOOKUP(A82,CXP!$A$2:$K$353,11,0)</f>
        <v>30923</v>
      </c>
      <c r="I82" s="23"/>
      <c r="J82" s="23"/>
      <c r="K82" s="23"/>
      <c r="L82" s="23"/>
      <c r="M82" s="23"/>
      <c r="N82" s="23"/>
      <c r="O82" s="23"/>
      <c r="P82" s="23"/>
      <c r="Q82" s="22"/>
      <c r="R82" s="22"/>
      <c r="S82" s="22"/>
      <c r="T82" s="24">
        <f t="shared" si="9"/>
        <v>0</v>
      </c>
    </row>
    <row r="83" spans="1:20" s="25" customFormat="1" x14ac:dyDescent="0.25">
      <c r="A83" s="22">
        <v>6465124</v>
      </c>
      <c r="B83" s="23">
        <v>482264</v>
      </c>
      <c r="C83" s="23">
        <v>482264</v>
      </c>
      <c r="D83" s="22" t="e">
        <f>VLOOKUP(A83,CXP!$A$2:$A$353,1,0)</f>
        <v>#N/A</v>
      </c>
      <c r="E83" s="22" t="e">
        <f>VLOOKUP(A83,GLOSAS!$A$2:$A$413,1,0)</f>
        <v>#N/A</v>
      </c>
      <c r="F83" s="22" t="e">
        <f>VLOOKUP(A83,CANCELADAS!$A$2:$A$811,1,0)</f>
        <v>#N/A</v>
      </c>
      <c r="G83" s="22">
        <f>VLOOKUP(A83,DEVOLUCIONES!$A$2:$A$453,1,0)</f>
        <v>6465124</v>
      </c>
      <c r="H83" s="23"/>
      <c r="I83" s="23">
        <f>+C83</f>
        <v>482264</v>
      </c>
      <c r="J83" s="23"/>
      <c r="K83" s="23"/>
      <c r="L83" s="23"/>
      <c r="M83" s="23"/>
      <c r="N83" s="23"/>
      <c r="O83" s="23"/>
      <c r="P83" s="23"/>
      <c r="Q83" s="22" t="s">
        <v>672</v>
      </c>
      <c r="R83" s="22" t="s">
        <v>670</v>
      </c>
      <c r="S83" s="22"/>
      <c r="T83" s="24">
        <f t="shared" si="9"/>
        <v>0</v>
      </c>
    </row>
    <row r="84" spans="1:20" s="25" customFormat="1" x14ac:dyDescent="0.25">
      <c r="A84" s="22">
        <v>6465545</v>
      </c>
      <c r="B84" s="23">
        <v>91766</v>
      </c>
      <c r="C84" s="23">
        <v>91766</v>
      </c>
      <c r="D84" s="22">
        <f>VLOOKUP(A84,CXP!$A$2:$A$353,1,0)</f>
        <v>6465545</v>
      </c>
      <c r="E84" s="22" t="e">
        <f>VLOOKUP(A84,GLOSAS!$A$2:$A$413,1,0)</f>
        <v>#N/A</v>
      </c>
      <c r="F84" s="22" t="e">
        <f>VLOOKUP(A84,CANCELADAS!$A$2:$A$811,1,0)</f>
        <v>#N/A</v>
      </c>
      <c r="G84" s="22" t="e">
        <f>VLOOKUP(A84,DEVOLUCIONES!$A$2:$A$453,1,0)</f>
        <v>#N/A</v>
      </c>
      <c r="H84" s="23">
        <f>VLOOKUP(A84,CXP!$A$2:$K$353,11,0)</f>
        <v>91766</v>
      </c>
      <c r="I84" s="23"/>
      <c r="J84" s="23"/>
      <c r="K84" s="23"/>
      <c r="L84" s="23"/>
      <c r="M84" s="23"/>
      <c r="N84" s="23"/>
      <c r="O84" s="23"/>
      <c r="P84" s="23"/>
      <c r="Q84" s="22"/>
      <c r="R84" s="22"/>
      <c r="S84" s="22"/>
      <c r="T84" s="24">
        <f t="shared" si="9"/>
        <v>0</v>
      </c>
    </row>
    <row r="85" spans="1:20" s="25" customFormat="1" x14ac:dyDescent="0.25">
      <c r="A85" s="22">
        <v>6465990</v>
      </c>
      <c r="B85" s="23">
        <v>265845</v>
      </c>
      <c r="C85" s="23">
        <v>265845</v>
      </c>
      <c r="D85" s="22" t="e">
        <f>VLOOKUP(A85,CXP!$A$2:$A$353,1,0)</f>
        <v>#N/A</v>
      </c>
      <c r="E85" s="22" t="e">
        <f>VLOOKUP(A85,GLOSAS!$A$2:$A$413,1,0)</f>
        <v>#N/A</v>
      </c>
      <c r="F85" s="22" t="e">
        <f>VLOOKUP(A85,CANCELADAS!$A$2:$A$811,1,0)</f>
        <v>#N/A</v>
      </c>
      <c r="G85" s="22" t="e">
        <f>VLOOKUP(A85,DEVOLUCIONES!$A$2:$A$453,1,0)</f>
        <v>#N/A</v>
      </c>
      <c r="H85" s="23"/>
      <c r="I85" s="23"/>
      <c r="J85" s="23"/>
      <c r="K85" s="23">
        <f>+C85</f>
        <v>265845</v>
      </c>
      <c r="L85" s="23"/>
      <c r="M85" s="23"/>
      <c r="N85" s="23"/>
      <c r="O85" s="23"/>
      <c r="P85" s="23"/>
      <c r="Q85" s="22"/>
      <c r="R85" s="22" t="s">
        <v>5400</v>
      </c>
      <c r="S85" s="22"/>
      <c r="T85" s="24">
        <f t="shared" si="9"/>
        <v>0</v>
      </c>
    </row>
    <row r="86" spans="1:20" s="25" customFormat="1" x14ac:dyDescent="0.25">
      <c r="A86" s="22">
        <v>6466218</v>
      </c>
      <c r="B86" s="23">
        <v>95033</v>
      </c>
      <c r="C86" s="23">
        <v>95033</v>
      </c>
      <c r="D86" s="22">
        <f>VLOOKUP(A86,CXP!$A$2:$A$353,1,0)</f>
        <v>6466218</v>
      </c>
      <c r="E86" s="22">
        <f>VLOOKUP(A86,GLOSAS!$A$2:$A$413,1,0)</f>
        <v>6466218</v>
      </c>
      <c r="F86" s="22" t="e">
        <f>VLOOKUP(A86,CANCELADAS!$A$2:$A$811,1,0)</f>
        <v>#N/A</v>
      </c>
      <c r="G86" s="22" t="e">
        <f>VLOOKUP(A86,DEVOLUCIONES!$A$2:$A$453,1,0)</f>
        <v>#N/A</v>
      </c>
      <c r="H86" s="23">
        <f>VLOOKUP(A86,CXP!$A$2:$K$353,11,0)</f>
        <v>30923</v>
      </c>
      <c r="I86" s="23"/>
      <c r="J86" s="23"/>
      <c r="K86" s="23"/>
      <c r="L86" s="23">
        <f>VLOOKUP(A86,GLOSAS!$A$2:$K$413,11,0)</f>
        <v>64110</v>
      </c>
      <c r="M86" s="23"/>
      <c r="N86" s="23"/>
      <c r="O86" s="23"/>
      <c r="P86" s="23"/>
      <c r="Q86" s="22"/>
      <c r="R86" s="22"/>
      <c r="S86" s="22"/>
      <c r="T86" s="24">
        <f t="shared" si="9"/>
        <v>0</v>
      </c>
    </row>
    <row r="87" spans="1:20" s="25" customFormat="1" x14ac:dyDescent="0.25">
      <c r="A87" s="22">
        <v>6467394</v>
      </c>
      <c r="B87" s="23">
        <v>131200</v>
      </c>
      <c r="C87" s="23">
        <v>131200</v>
      </c>
      <c r="D87" s="22" t="e">
        <f>VLOOKUP(A87,CXP!$A$2:$A$353,1,0)</f>
        <v>#N/A</v>
      </c>
      <c r="E87" s="22" t="e">
        <f>VLOOKUP(A87,GLOSAS!$A$2:$A$413,1,0)</f>
        <v>#N/A</v>
      </c>
      <c r="F87" s="22" t="e">
        <f>VLOOKUP(A87,CANCELADAS!$A$2:$A$811,1,0)</f>
        <v>#N/A</v>
      </c>
      <c r="G87" s="22">
        <f>VLOOKUP(A87,DEVOLUCIONES!$A$2:$A$453,1,0)</f>
        <v>6467394</v>
      </c>
      <c r="H87" s="23"/>
      <c r="I87" s="23">
        <f>+C87</f>
        <v>131200</v>
      </c>
      <c r="J87" s="23"/>
      <c r="K87" s="23"/>
      <c r="L87" s="23"/>
      <c r="M87" s="23"/>
      <c r="N87" s="23"/>
      <c r="O87" s="23"/>
      <c r="P87" s="23"/>
      <c r="Q87" s="22" t="s">
        <v>1003</v>
      </c>
      <c r="R87" s="22" t="s">
        <v>1002</v>
      </c>
      <c r="S87" s="22"/>
      <c r="T87" s="24">
        <f t="shared" si="9"/>
        <v>0</v>
      </c>
    </row>
    <row r="88" spans="1:20" s="25" customFormat="1" x14ac:dyDescent="0.25">
      <c r="A88" s="22">
        <v>6467768</v>
      </c>
      <c r="B88" s="23">
        <v>295110</v>
      </c>
      <c r="C88" s="23">
        <v>295110</v>
      </c>
      <c r="D88" s="22" t="e">
        <f>VLOOKUP(A88,CXP!$A$2:$A$353,1,0)</f>
        <v>#N/A</v>
      </c>
      <c r="E88" s="22" t="e">
        <f>VLOOKUP(A88,GLOSAS!$A$2:$A$413,1,0)</f>
        <v>#N/A</v>
      </c>
      <c r="F88" s="22" t="e">
        <f>VLOOKUP(A88,CANCELADAS!$A$2:$A$811,1,0)</f>
        <v>#N/A</v>
      </c>
      <c r="G88" s="22" t="e">
        <f>VLOOKUP(A88,DEVOLUCIONES!$A$2:$A$453,1,0)</f>
        <v>#N/A</v>
      </c>
      <c r="H88" s="23"/>
      <c r="I88" s="23"/>
      <c r="J88" s="23"/>
      <c r="K88" s="23">
        <f>+C88</f>
        <v>295110</v>
      </c>
      <c r="L88" s="23"/>
      <c r="M88" s="23"/>
      <c r="N88" s="23"/>
      <c r="O88" s="23"/>
      <c r="P88" s="23"/>
      <c r="Q88" s="22"/>
      <c r="R88" s="22" t="s">
        <v>5400</v>
      </c>
      <c r="S88" s="22"/>
      <c r="T88" s="24">
        <f t="shared" si="9"/>
        <v>0</v>
      </c>
    </row>
    <row r="89" spans="1:20" s="25" customFormat="1" x14ac:dyDescent="0.25">
      <c r="A89" s="22">
        <v>6471090</v>
      </c>
      <c r="B89" s="23">
        <v>190232</v>
      </c>
      <c r="C89" s="23">
        <v>190232</v>
      </c>
      <c r="D89" s="22">
        <f>VLOOKUP(A89,CXP!$A$2:$A$353,1,0)</f>
        <v>6471090</v>
      </c>
      <c r="E89" s="22" t="e">
        <f>VLOOKUP(A89,GLOSAS!$A$2:$A$413,1,0)</f>
        <v>#N/A</v>
      </c>
      <c r="F89" s="22" t="e">
        <f>VLOOKUP(A89,CANCELADAS!$A$2:$A$811,1,0)</f>
        <v>#N/A</v>
      </c>
      <c r="G89" s="22" t="e">
        <f>VLOOKUP(A89,DEVOLUCIONES!$A$2:$A$453,1,0)</f>
        <v>#N/A</v>
      </c>
      <c r="H89" s="23">
        <f>VLOOKUP(A89,CXP!$A$2:$K$353,11,0)</f>
        <v>190232</v>
      </c>
      <c r="I89" s="23"/>
      <c r="J89" s="23"/>
      <c r="K89" s="23"/>
      <c r="L89" s="23"/>
      <c r="M89" s="23"/>
      <c r="N89" s="23"/>
      <c r="O89" s="23"/>
      <c r="P89" s="23"/>
      <c r="Q89" s="22"/>
      <c r="R89" s="22"/>
      <c r="S89" s="22"/>
      <c r="T89" s="24">
        <f t="shared" si="9"/>
        <v>0</v>
      </c>
    </row>
    <row r="90" spans="1:20" s="25" customFormat="1" x14ac:dyDescent="0.25">
      <c r="A90" s="22">
        <v>6471160</v>
      </c>
      <c r="B90" s="23">
        <v>105971</v>
      </c>
      <c r="C90" s="23">
        <v>105971</v>
      </c>
      <c r="D90" s="22" t="e">
        <f>VLOOKUP(A90,CXP!$A$2:$A$353,1,0)</f>
        <v>#N/A</v>
      </c>
      <c r="E90" s="22" t="e">
        <f>VLOOKUP(A90,GLOSAS!$A$2:$A$413,1,0)</f>
        <v>#N/A</v>
      </c>
      <c r="F90" s="22" t="e">
        <f>VLOOKUP(A90,CANCELADAS!$A$2:$A$811,1,0)</f>
        <v>#N/A</v>
      </c>
      <c r="G90" s="22">
        <f>VLOOKUP(A90,DEVOLUCIONES!$A$2:$A$453,1,0)</f>
        <v>6471160</v>
      </c>
      <c r="H90" s="23"/>
      <c r="I90" s="23">
        <f>+C90</f>
        <v>105971</v>
      </c>
      <c r="J90" s="23"/>
      <c r="K90" s="23"/>
      <c r="L90" s="23"/>
      <c r="M90" s="23"/>
      <c r="N90" s="23"/>
      <c r="O90" s="23"/>
      <c r="P90" s="23"/>
      <c r="Q90" s="22" t="s">
        <v>890</v>
      </c>
      <c r="R90" s="22" t="s">
        <v>888</v>
      </c>
      <c r="S90" s="22"/>
      <c r="T90" s="24">
        <f t="shared" si="9"/>
        <v>0</v>
      </c>
    </row>
    <row r="91" spans="1:20" s="25" customFormat="1" x14ac:dyDescent="0.25">
      <c r="A91" s="22">
        <v>6474472</v>
      </c>
      <c r="B91" s="23">
        <v>84493</v>
      </c>
      <c r="C91" s="23">
        <v>84493</v>
      </c>
      <c r="D91" s="22" t="e">
        <f>VLOOKUP(A91,CXP!$A$2:$A$353,1,0)</f>
        <v>#N/A</v>
      </c>
      <c r="E91" s="22" t="e">
        <f>VLOOKUP(A91,GLOSAS!$A$2:$A$413,1,0)</f>
        <v>#N/A</v>
      </c>
      <c r="F91" s="22" t="e">
        <f>VLOOKUP(A91,CANCELADAS!$A$2:$A$811,1,0)</f>
        <v>#N/A</v>
      </c>
      <c r="G91" s="22" t="e">
        <f>VLOOKUP(A91,DEVOLUCIONES!$A$2:$A$453,1,0)</f>
        <v>#N/A</v>
      </c>
      <c r="H91" s="23"/>
      <c r="I91" s="23"/>
      <c r="J91" s="23"/>
      <c r="K91" s="23">
        <f>+C91</f>
        <v>84493</v>
      </c>
      <c r="L91" s="23"/>
      <c r="M91" s="23"/>
      <c r="N91" s="23"/>
      <c r="O91" s="23"/>
      <c r="P91" s="23"/>
      <c r="Q91" s="22"/>
      <c r="R91" s="22" t="s">
        <v>5400</v>
      </c>
      <c r="S91" s="22"/>
      <c r="T91" s="24">
        <f t="shared" si="9"/>
        <v>0</v>
      </c>
    </row>
    <row r="92" spans="1:20" s="25" customFormat="1" x14ac:dyDescent="0.25">
      <c r="A92" s="22">
        <v>6477912</v>
      </c>
      <c r="B92" s="23">
        <v>336346</v>
      </c>
      <c r="C92" s="23">
        <v>336346</v>
      </c>
      <c r="D92" s="22" t="e">
        <f>VLOOKUP(A92,CXP!$A$2:$A$353,1,0)</f>
        <v>#N/A</v>
      </c>
      <c r="E92" s="22" t="e">
        <f>VLOOKUP(A92,GLOSAS!$A$2:$A$413,1,0)</f>
        <v>#N/A</v>
      </c>
      <c r="F92" s="22" t="e">
        <f>VLOOKUP(A92,CANCELADAS!$A$2:$A$811,1,0)</f>
        <v>#N/A</v>
      </c>
      <c r="G92" s="22">
        <f>VLOOKUP(A92,DEVOLUCIONES!$A$2:$A$453,1,0)</f>
        <v>6477912</v>
      </c>
      <c r="H92" s="23"/>
      <c r="I92" s="23">
        <f>+C92</f>
        <v>336346</v>
      </c>
      <c r="J92" s="23"/>
      <c r="K92" s="23"/>
      <c r="L92" s="23"/>
      <c r="M92" s="23"/>
      <c r="N92" s="23"/>
      <c r="O92" s="23"/>
      <c r="P92" s="23"/>
      <c r="Q92" s="22" t="s">
        <v>1194</v>
      </c>
      <c r="R92" s="22" t="s">
        <v>1193</v>
      </c>
      <c r="S92" s="22"/>
      <c r="T92" s="24">
        <f t="shared" si="9"/>
        <v>0</v>
      </c>
    </row>
    <row r="93" spans="1:20" s="25" customFormat="1" x14ac:dyDescent="0.25">
      <c r="A93" s="22">
        <v>6478550</v>
      </c>
      <c r="B93" s="23">
        <v>30923</v>
      </c>
      <c r="C93" s="23">
        <v>30923</v>
      </c>
      <c r="D93" s="22" t="e">
        <f>VLOOKUP(A93,CXP!$A$2:$A$353,1,0)</f>
        <v>#N/A</v>
      </c>
      <c r="E93" s="22" t="e">
        <f>VLOOKUP(A93,GLOSAS!$A$2:$A$413,1,0)</f>
        <v>#N/A</v>
      </c>
      <c r="F93" s="22" t="e">
        <f>VLOOKUP(A93,CANCELADAS!$A$2:$A$811,1,0)</f>
        <v>#N/A</v>
      </c>
      <c r="G93" s="22" t="e">
        <f>VLOOKUP(A93,DEVOLUCIONES!$A$2:$A$453,1,0)</f>
        <v>#N/A</v>
      </c>
      <c r="H93" s="23"/>
      <c r="I93" s="23"/>
      <c r="J93" s="23"/>
      <c r="K93" s="23">
        <f t="shared" ref="K93:K103" si="10">+C93</f>
        <v>30923</v>
      </c>
      <c r="L93" s="23"/>
      <c r="M93" s="23"/>
      <c r="N93" s="23"/>
      <c r="O93" s="23"/>
      <c r="P93" s="23"/>
      <c r="Q93" s="22"/>
      <c r="R93" s="22" t="s">
        <v>5400</v>
      </c>
      <c r="S93" s="22"/>
      <c r="T93" s="24">
        <f t="shared" si="9"/>
        <v>0</v>
      </c>
    </row>
    <row r="94" spans="1:20" s="25" customFormat="1" x14ac:dyDescent="0.25">
      <c r="A94" s="22">
        <v>6479892</v>
      </c>
      <c r="B94" s="23">
        <v>309683</v>
      </c>
      <c r="C94" s="23">
        <v>309683</v>
      </c>
      <c r="D94" s="22" t="e">
        <f>VLOOKUP(A94,CXP!$A$2:$A$353,1,0)</f>
        <v>#N/A</v>
      </c>
      <c r="E94" s="22" t="e">
        <f>VLOOKUP(A94,GLOSAS!$A$2:$A$413,1,0)</f>
        <v>#N/A</v>
      </c>
      <c r="F94" s="22" t="e">
        <f>VLOOKUP(A94,CANCELADAS!$A$2:$A$811,1,0)</f>
        <v>#N/A</v>
      </c>
      <c r="G94" s="22" t="e">
        <f>VLOOKUP(A94,DEVOLUCIONES!$A$2:$A$453,1,0)</f>
        <v>#N/A</v>
      </c>
      <c r="H94" s="23"/>
      <c r="I94" s="23"/>
      <c r="J94" s="23"/>
      <c r="K94" s="23">
        <f t="shared" si="10"/>
        <v>309683</v>
      </c>
      <c r="L94" s="23"/>
      <c r="M94" s="23"/>
      <c r="N94" s="23"/>
      <c r="O94" s="23"/>
      <c r="P94" s="23"/>
      <c r="Q94" s="22"/>
      <c r="R94" s="22" t="s">
        <v>5400</v>
      </c>
      <c r="S94" s="22"/>
      <c r="T94" s="24">
        <f t="shared" si="9"/>
        <v>0</v>
      </c>
    </row>
    <row r="95" spans="1:20" s="25" customFormat="1" x14ac:dyDescent="0.25">
      <c r="A95" s="22">
        <v>6481128</v>
      </c>
      <c r="B95" s="23">
        <v>115041</v>
      </c>
      <c r="C95" s="23">
        <v>115041</v>
      </c>
      <c r="D95" s="22" t="e">
        <f>VLOOKUP(A95,CXP!$A$2:$A$353,1,0)</f>
        <v>#N/A</v>
      </c>
      <c r="E95" s="22" t="e">
        <f>VLOOKUP(A95,GLOSAS!$A$2:$A$413,1,0)</f>
        <v>#N/A</v>
      </c>
      <c r="F95" s="22" t="e">
        <f>VLOOKUP(A95,CANCELADAS!$A$2:$A$811,1,0)</f>
        <v>#N/A</v>
      </c>
      <c r="G95" s="22" t="e">
        <f>VLOOKUP(A95,DEVOLUCIONES!$A$2:$A$453,1,0)</f>
        <v>#N/A</v>
      </c>
      <c r="H95" s="23"/>
      <c r="I95" s="23"/>
      <c r="J95" s="23"/>
      <c r="K95" s="23">
        <f t="shared" si="10"/>
        <v>115041</v>
      </c>
      <c r="L95" s="23"/>
      <c r="M95" s="23"/>
      <c r="N95" s="23"/>
      <c r="O95" s="23"/>
      <c r="P95" s="23"/>
      <c r="Q95" s="22"/>
      <c r="R95" s="22" t="s">
        <v>5400</v>
      </c>
      <c r="S95" s="22"/>
      <c r="T95" s="24">
        <f t="shared" si="9"/>
        <v>0</v>
      </c>
    </row>
    <row r="96" spans="1:20" s="25" customFormat="1" x14ac:dyDescent="0.25">
      <c r="A96" s="22">
        <v>6481898</v>
      </c>
      <c r="B96" s="23">
        <v>24955</v>
      </c>
      <c r="C96" s="23">
        <v>24955</v>
      </c>
      <c r="D96" s="22" t="e">
        <f>VLOOKUP(A96,CXP!$A$2:$A$353,1,0)</f>
        <v>#N/A</v>
      </c>
      <c r="E96" s="22" t="e">
        <f>VLOOKUP(A96,GLOSAS!$A$2:$A$413,1,0)</f>
        <v>#N/A</v>
      </c>
      <c r="F96" s="22" t="e">
        <f>VLOOKUP(A96,CANCELADAS!$A$2:$A$811,1,0)</f>
        <v>#N/A</v>
      </c>
      <c r="G96" s="22" t="e">
        <f>VLOOKUP(A96,DEVOLUCIONES!$A$2:$A$453,1,0)</f>
        <v>#N/A</v>
      </c>
      <c r="H96" s="23"/>
      <c r="I96" s="23"/>
      <c r="J96" s="23"/>
      <c r="K96" s="23">
        <f t="shared" si="10"/>
        <v>24955</v>
      </c>
      <c r="L96" s="23"/>
      <c r="M96" s="23"/>
      <c r="N96" s="23"/>
      <c r="O96" s="23"/>
      <c r="P96" s="23"/>
      <c r="Q96" s="22"/>
      <c r="R96" s="22" t="s">
        <v>5400</v>
      </c>
      <c r="S96" s="22"/>
      <c r="T96" s="24">
        <f t="shared" si="9"/>
        <v>0</v>
      </c>
    </row>
    <row r="97" spans="1:20" s="25" customFormat="1" x14ac:dyDescent="0.25">
      <c r="A97" s="22">
        <v>6484052</v>
      </c>
      <c r="B97" s="23">
        <v>141987</v>
      </c>
      <c r="C97" s="23">
        <v>141987</v>
      </c>
      <c r="D97" s="22" t="e">
        <f>VLOOKUP(A97,CXP!$A$2:$A$353,1,0)</f>
        <v>#N/A</v>
      </c>
      <c r="E97" s="22" t="e">
        <f>VLOOKUP(A97,GLOSAS!$A$2:$A$413,1,0)</f>
        <v>#N/A</v>
      </c>
      <c r="F97" s="22" t="e">
        <f>VLOOKUP(A97,CANCELADAS!$A$2:$A$811,1,0)</f>
        <v>#N/A</v>
      </c>
      <c r="G97" s="22" t="e">
        <f>VLOOKUP(A97,DEVOLUCIONES!$A$2:$A$453,1,0)</f>
        <v>#N/A</v>
      </c>
      <c r="H97" s="23"/>
      <c r="I97" s="23"/>
      <c r="J97" s="23"/>
      <c r="K97" s="23">
        <f t="shared" si="10"/>
        <v>141987</v>
      </c>
      <c r="L97" s="23"/>
      <c r="M97" s="23"/>
      <c r="N97" s="23"/>
      <c r="O97" s="23"/>
      <c r="P97" s="23"/>
      <c r="Q97" s="22"/>
      <c r="R97" s="22" t="s">
        <v>5400</v>
      </c>
      <c r="S97" s="22"/>
      <c r="T97" s="24">
        <f t="shared" si="9"/>
        <v>0</v>
      </c>
    </row>
    <row r="98" spans="1:20" s="25" customFormat="1" x14ac:dyDescent="0.25">
      <c r="A98" s="22">
        <v>6484745</v>
      </c>
      <c r="B98" s="23">
        <v>55000</v>
      </c>
      <c r="C98" s="23">
        <v>55000</v>
      </c>
      <c r="D98" s="22" t="e">
        <f>VLOOKUP(A98,CXP!$A$2:$A$353,1,0)</f>
        <v>#N/A</v>
      </c>
      <c r="E98" s="22" t="e">
        <f>VLOOKUP(A98,GLOSAS!$A$2:$A$413,1,0)</f>
        <v>#N/A</v>
      </c>
      <c r="F98" s="22" t="e">
        <f>VLOOKUP(A98,CANCELADAS!$A$2:$A$811,1,0)</f>
        <v>#N/A</v>
      </c>
      <c r="G98" s="22" t="e">
        <f>VLOOKUP(A98,DEVOLUCIONES!$A$2:$A$453,1,0)</f>
        <v>#N/A</v>
      </c>
      <c r="H98" s="23"/>
      <c r="I98" s="23"/>
      <c r="J98" s="23"/>
      <c r="K98" s="23">
        <f t="shared" si="10"/>
        <v>55000</v>
      </c>
      <c r="L98" s="23"/>
      <c r="M98" s="23"/>
      <c r="N98" s="23"/>
      <c r="O98" s="23"/>
      <c r="P98" s="23"/>
      <c r="Q98" s="22"/>
      <c r="R98" s="22" t="s">
        <v>5400</v>
      </c>
      <c r="S98" s="22"/>
      <c r="T98" s="24">
        <f>+C98-SUM(H98:O98)</f>
        <v>0</v>
      </c>
    </row>
    <row r="99" spans="1:20" s="25" customFormat="1" x14ac:dyDescent="0.25">
      <c r="A99" s="22">
        <v>6489680</v>
      </c>
      <c r="B99" s="23">
        <v>47764</v>
      </c>
      <c r="C99" s="23">
        <v>47764</v>
      </c>
      <c r="D99" s="22" t="e">
        <f>VLOOKUP(A99,CXP!$A$2:$A$353,1,0)</f>
        <v>#N/A</v>
      </c>
      <c r="E99" s="22" t="e">
        <f>VLOOKUP(A99,GLOSAS!$A$2:$A$413,1,0)</f>
        <v>#N/A</v>
      </c>
      <c r="F99" s="22" t="e">
        <f>VLOOKUP(A99,CANCELADAS!$A$2:$A$811,1,0)</f>
        <v>#N/A</v>
      </c>
      <c r="G99" s="22" t="e">
        <f>VLOOKUP(A99,DEVOLUCIONES!$A$2:$A$453,1,0)</f>
        <v>#N/A</v>
      </c>
      <c r="H99" s="23"/>
      <c r="I99" s="23"/>
      <c r="J99" s="23"/>
      <c r="K99" s="23">
        <f t="shared" si="10"/>
        <v>47764</v>
      </c>
      <c r="L99" s="23"/>
      <c r="M99" s="23"/>
      <c r="N99" s="23"/>
      <c r="O99" s="23"/>
      <c r="P99" s="23"/>
      <c r="Q99" s="22"/>
      <c r="R99" s="22" t="s">
        <v>5400</v>
      </c>
      <c r="S99" s="22"/>
      <c r="T99" s="24">
        <f>+C99-SUM(H99:O99)</f>
        <v>0</v>
      </c>
    </row>
    <row r="100" spans="1:20" s="25" customFormat="1" x14ac:dyDescent="0.25">
      <c r="A100" s="22">
        <v>6492475</v>
      </c>
      <c r="B100" s="23">
        <v>30923</v>
      </c>
      <c r="C100" s="23">
        <v>30923</v>
      </c>
      <c r="D100" s="22" t="e">
        <f>VLOOKUP(A100,CXP!$A$2:$A$353,1,0)</f>
        <v>#N/A</v>
      </c>
      <c r="E100" s="22" t="e">
        <f>VLOOKUP(A100,GLOSAS!$A$2:$A$413,1,0)</f>
        <v>#N/A</v>
      </c>
      <c r="F100" s="22" t="e">
        <f>VLOOKUP(A100,CANCELADAS!$A$2:$A$811,1,0)</f>
        <v>#N/A</v>
      </c>
      <c r="G100" s="22" t="e">
        <f>VLOOKUP(A100,DEVOLUCIONES!$A$2:$A$453,1,0)</f>
        <v>#N/A</v>
      </c>
      <c r="H100" s="23"/>
      <c r="I100" s="23"/>
      <c r="J100" s="23"/>
      <c r="K100" s="23">
        <f t="shared" si="10"/>
        <v>30923</v>
      </c>
      <c r="L100" s="23"/>
      <c r="M100" s="23"/>
      <c r="N100" s="23"/>
      <c r="O100" s="23"/>
      <c r="P100" s="23"/>
      <c r="Q100" s="22"/>
      <c r="R100" s="22" t="s">
        <v>5400</v>
      </c>
      <c r="S100" s="22"/>
      <c r="T100" s="24">
        <f>+C100-SUM(H100:O100)</f>
        <v>0</v>
      </c>
    </row>
    <row r="101" spans="1:20" s="25" customFormat="1" x14ac:dyDescent="0.25">
      <c r="A101" s="22">
        <v>6492999</v>
      </c>
      <c r="B101" s="23">
        <v>549546</v>
      </c>
      <c r="C101" s="23">
        <v>549546</v>
      </c>
      <c r="D101" s="22" t="e">
        <f>VLOOKUP(A101,CXP!$A$2:$A$353,1,0)</f>
        <v>#N/A</v>
      </c>
      <c r="E101" s="22" t="e">
        <f>VLOOKUP(A101,GLOSAS!$A$2:$A$413,1,0)</f>
        <v>#N/A</v>
      </c>
      <c r="F101" s="22" t="e">
        <f>VLOOKUP(A101,CANCELADAS!$A$2:$A$811,1,0)</f>
        <v>#N/A</v>
      </c>
      <c r="G101" s="22" t="e">
        <f>VLOOKUP(A101,DEVOLUCIONES!$A$2:$A$453,1,0)</f>
        <v>#N/A</v>
      </c>
      <c r="H101" s="23"/>
      <c r="I101" s="23"/>
      <c r="J101" s="23"/>
      <c r="K101" s="23">
        <f t="shared" si="10"/>
        <v>549546</v>
      </c>
      <c r="L101" s="23"/>
      <c r="M101" s="23"/>
      <c r="N101" s="23"/>
      <c r="O101" s="23"/>
      <c r="P101" s="23"/>
      <c r="Q101" s="22"/>
      <c r="R101" s="22" t="s">
        <v>5400</v>
      </c>
      <c r="S101" s="22"/>
      <c r="T101" s="24">
        <f>+C101-SUM(H101:O101)</f>
        <v>0</v>
      </c>
    </row>
    <row r="102" spans="1:20" s="25" customFormat="1" x14ac:dyDescent="0.25">
      <c r="A102" s="22">
        <v>6494328</v>
      </c>
      <c r="B102" s="23">
        <v>1435072</v>
      </c>
      <c r="C102" s="23">
        <v>1435072</v>
      </c>
      <c r="D102" s="22" t="e">
        <f>VLOOKUP(A102,CXP!$A$2:$A$353,1,0)</f>
        <v>#N/A</v>
      </c>
      <c r="E102" s="22" t="e">
        <f>VLOOKUP(A102,GLOSAS!$A$2:$A$413,1,0)</f>
        <v>#N/A</v>
      </c>
      <c r="F102" s="22" t="e">
        <f>VLOOKUP(A102,CANCELADAS!$A$2:$A$811,1,0)</f>
        <v>#N/A</v>
      </c>
      <c r="G102" s="22" t="e">
        <f>VLOOKUP(A102,DEVOLUCIONES!$A$2:$A$453,1,0)</f>
        <v>#N/A</v>
      </c>
      <c r="H102" s="23"/>
      <c r="I102" s="23"/>
      <c r="J102" s="23"/>
      <c r="K102" s="23">
        <f t="shared" si="10"/>
        <v>1435072</v>
      </c>
      <c r="L102" s="23"/>
      <c r="M102" s="23"/>
      <c r="N102" s="23"/>
      <c r="O102" s="23"/>
      <c r="P102" s="23"/>
      <c r="Q102" s="22"/>
      <c r="R102" s="22" t="s">
        <v>5400</v>
      </c>
      <c r="S102" s="22"/>
      <c r="T102" s="24">
        <f t="shared" ref="T102:T353" si="11">+C102-SUM(H102:O102)</f>
        <v>0</v>
      </c>
    </row>
    <row r="103" spans="1:20" s="25" customFormat="1" x14ac:dyDescent="0.25">
      <c r="A103" s="22">
        <v>6494564</v>
      </c>
      <c r="B103" s="23">
        <v>90607</v>
      </c>
      <c r="C103" s="23">
        <v>90607</v>
      </c>
      <c r="D103" s="22" t="e">
        <f>VLOOKUP(A103,CXP!$A$2:$A$353,1,0)</f>
        <v>#N/A</v>
      </c>
      <c r="E103" s="22" t="e">
        <f>VLOOKUP(A103,GLOSAS!$A$2:$A$413,1,0)</f>
        <v>#N/A</v>
      </c>
      <c r="F103" s="22" t="e">
        <f>VLOOKUP(A103,CANCELADAS!$A$2:$A$811,1,0)</f>
        <v>#N/A</v>
      </c>
      <c r="G103" s="22" t="e">
        <f>VLOOKUP(A103,DEVOLUCIONES!$A$2:$A$453,1,0)</f>
        <v>#N/A</v>
      </c>
      <c r="H103" s="23"/>
      <c r="I103" s="23"/>
      <c r="J103" s="23"/>
      <c r="K103" s="23">
        <f t="shared" si="10"/>
        <v>90607</v>
      </c>
      <c r="L103" s="23"/>
      <c r="M103" s="23"/>
      <c r="N103" s="23"/>
      <c r="O103" s="23"/>
      <c r="P103" s="23"/>
      <c r="Q103" s="22"/>
      <c r="R103" s="22" t="s">
        <v>5400</v>
      </c>
      <c r="S103" s="22"/>
      <c r="T103" s="24">
        <f t="shared" si="11"/>
        <v>0</v>
      </c>
    </row>
    <row r="104" spans="1:20" s="25" customFormat="1" x14ac:dyDescent="0.25">
      <c r="A104" s="2">
        <v>4664680</v>
      </c>
      <c r="B104" s="26">
        <v>1539305</v>
      </c>
      <c r="C104" s="26">
        <v>1077513</v>
      </c>
      <c r="D104" s="2" t="e">
        <f>VLOOKUP(A104,CXP!$A$2:$A$353,1,0)</f>
        <v>#N/A</v>
      </c>
      <c r="E104" s="2" t="e">
        <f>VLOOKUP(A104,GLOSAS!$A$2:$A$413,1,0)</f>
        <v>#N/A</v>
      </c>
      <c r="F104" s="2" t="e">
        <f>VLOOKUP(A104,CANCELADAS!$A$2:$A$811,1,0)</f>
        <v>#N/A</v>
      </c>
      <c r="G104" s="2" t="e">
        <f>VLOOKUP(A104,DEVOLUCIONES!$A$2:$A$453,1,0)</f>
        <v>#N/A</v>
      </c>
      <c r="H104" s="26"/>
      <c r="I104" s="26"/>
      <c r="J104" s="26"/>
      <c r="K104" s="26"/>
      <c r="L104" s="26"/>
      <c r="M104" s="26"/>
      <c r="N104" s="26"/>
      <c r="O104" s="26"/>
      <c r="P104" s="26">
        <f t="shared" ref="P104:P116" si="12">+C104</f>
        <v>1077513</v>
      </c>
      <c r="Q104" s="2"/>
      <c r="R104" s="2" t="s">
        <v>4308</v>
      </c>
      <c r="S104" s="2"/>
      <c r="T104" s="6">
        <f t="shared" ref="T104:T116" si="13">+C104-SUM(H104:O104)-P104</f>
        <v>0</v>
      </c>
    </row>
    <row r="105" spans="1:20" s="25" customFormat="1" x14ac:dyDescent="0.25">
      <c r="A105" s="2">
        <v>5034721</v>
      </c>
      <c r="B105" s="26">
        <v>23824722</v>
      </c>
      <c r="C105" s="26">
        <v>138600</v>
      </c>
      <c r="D105" s="2" t="e">
        <f>VLOOKUP(A105,CXP!$A$2:$A$353,1,0)</f>
        <v>#N/A</v>
      </c>
      <c r="E105" s="2" t="e">
        <f>VLOOKUP(A105,GLOSAS!$A$2:$A$413,1,0)</f>
        <v>#N/A</v>
      </c>
      <c r="F105" s="2" t="e">
        <f>VLOOKUP(A105,CANCELADAS!$A$2:$A$811,1,0)</f>
        <v>#N/A</v>
      </c>
      <c r="G105" s="2" t="e">
        <f>VLOOKUP(A105,DEVOLUCIONES!$A$2:$A$453,1,0)</f>
        <v>#N/A</v>
      </c>
      <c r="H105" s="26"/>
      <c r="I105" s="26"/>
      <c r="J105" s="26"/>
      <c r="K105" s="26"/>
      <c r="L105" s="26"/>
      <c r="M105" s="26"/>
      <c r="N105" s="26"/>
      <c r="O105" s="26"/>
      <c r="P105" s="26">
        <f t="shared" si="12"/>
        <v>138600</v>
      </c>
      <c r="Q105" s="2"/>
      <c r="R105" s="2" t="s">
        <v>4308</v>
      </c>
      <c r="S105" s="2"/>
      <c r="T105" s="6">
        <f t="shared" si="13"/>
        <v>0</v>
      </c>
    </row>
    <row r="106" spans="1:20" s="25" customFormat="1" x14ac:dyDescent="0.25">
      <c r="A106" s="2">
        <v>5039251</v>
      </c>
      <c r="B106" s="26">
        <v>7118691</v>
      </c>
      <c r="C106" s="26">
        <v>14112</v>
      </c>
      <c r="D106" s="2" t="e">
        <f>VLOOKUP(A106,CXP!$A$2:$A$353,1,0)</f>
        <v>#N/A</v>
      </c>
      <c r="E106" s="2" t="e">
        <f>VLOOKUP(A106,GLOSAS!$A$2:$A$413,1,0)</f>
        <v>#N/A</v>
      </c>
      <c r="F106" s="2" t="e">
        <f>VLOOKUP(A106,CANCELADAS!$A$2:$A$811,1,0)</f>
        <v>#N/A</v>
      </c>
      <c r="G106" s="2" t="e">
        <f>VLOOKUP(A106,DEVOLUCIONES!$A$2:$A$453,1,0)</f>
        <v>#N/A</v>
      </c>
      <c r="H106" s="26"/>
      <c r="I106" s="26"/>
      <c r="J106" s="26"/>
      <c r="K106" s="26"/>
      <c r="L106" s="26"/>
      <c r="M106" s="26"/>
      <c r="N106" s="26"/>
      <c r="O106" s="26"/>
      <c r="P106" s="26">
        <f t="shared" si="12"/>
        <v>14112</v>
      </c>
      <c r="Q106" s="2"/>
      <c r="R106" s="2" t="s">
        <v>4308</v>
      </c>
      <c r="S106" s="2"/>
      <c r="T106" s="6">
        <f t="shared" si="13"/>
        <v>0</v>
      </c>
    </row>
    <row r="107" spans="1:20" s="25" customFormat="1" x14ac:dyDescent="0.25">
      <c r="A107" s="2">
        <v>5042159</v>
      </c>
      <c r="B107" s="26">
        <v>2620401</v>
      </c>
      <c r="C107" s="26">
        <v>45010</v>
      </c>
      <c r="D107" s="2" t="e">
        <f>VLOOKUP(A107,CXP!$A$2:$A$353,1,0)</f>
        <v>#N/A</v>
      </c>
      <c r="E107" s="2" t="e">
        <f>VLOOKUP(A107,GLOSAS!$A$2:$A$413,1,0)</f>
        <v>#N/A</v>
      </c>
      <c r="F107" s="2" t="e">
        <f>VLOOKUP(A107,CANCELADAS!$A$2:$A$811,1,0)</f>
        <v>#N/A</v>
      </c>
      <c r="G107" s="2" t="e">
        <f>VLOOKUP(A107,DEVOLUCIONES!$A$2:$A$453,1,0)</f>
        <v>#N/A</v>
      </c>
      <c r="H107" s="26"/>
      <c r="I107" s="26"/>
      <c r="J107" s="26"/>
      <c r="K107" s="26"/>
      <c r="L107" s="26"/>
      <c r="M107" s="26"/>
      <c r="N107" s="26"/>
      <c r="O107" s="26"/>
      <c r="P107" s="26">
        <f t="shared" si="12"/>
        <v>45010</v>
      </c>
      <c r="Q107" s="2"/>
      <c r="R107" s="2" t="s">
        <v>4308</v>
      </c>
      <c r="S107" s="2"/>
      <c r="T107" s="6">
        <f t="shared" si="13"/>
        <v>0</v>
      </c>
    </row>
    <row r="108" spans="1:20" s="25" customFormat="1" x14ac:dyDescent="0.25">
      <c r="A108" s="2">
        <v>5046252</v>
      </c>
      <c r="B108" s="26">
        <v>4894797</v>
      </c>
      <c r="C108" s="26">
        <v>156870</v>
      </c>
      <c r="D108" s="2" t="e">
        <f>VLOOKUP(A108,CXP!$A$2:$A$353,1,0)</f>
        <v>#N/A</v>
      </c>
      <c r="E108" s="2" t="e">
        <f>VLOOKUP(A108,GLOSAS!$A$2:$A$413,1,0)</f>
        <v>#N/A</v>
      </c>
      <c r="F108" s="2" t="e">
        <f>VLOOKUP(A108,CANCELADAS!$A$2:$A$811,1,0)</f>
        <v>#N/A</v>
      </c>
      <c r="G108" s="2" t="e">
        <f>VLOOKUP(A108,DEVOLUCIONES!$A$2:$A$453,1,0)</f>
        <v>#N/A</v>
      </c>
      <c r="H108" s="26"/>
      <c r="I108" s="26"/>
      <c r="J108" s="26"/>
      <c r="K108" s="26"/>
      <c r="L108" s="26"/>
      <c r="M108" s="26"/>
      <c r="N108" s="26"/>
      <c r="O108" s="26"/>
      <c r="P108" s="26">
        <f t="shared" si="12"/>
        <v>156870</v>
      </c>
      <c r="Q108" s="2"/>
      <c r="R108" s="2" t="s">
        <v>4308</v>
      </c>
      <c r="S108" s="2"/>
      <c r="T108" s="6">
        <f t="shared" si="13"/>
        <v>0</v>
      </c>
    </row>
    <row r="109" spans="1:20" s="25" customFormat="1" x14ac:dyDescent="0.25">
      <c r="A109" s="2">
        <v>5049861</v>
      </c>
      <c r="B109" s="26">
        <v>4736392</v>
      </c>
      <c r="C109" s="26">
        <v>133070</v>
      </c>
      <c r="D109" s="2" t="e">
        <f>VLOOKUP(A109,CXP!$A$2:$A$353,1,0)</f>
        <v>#N/A</v>
      </c>
      <c r="E109" s="2" t="e">
        <f>VLOOKUP(A109,GLOSAS!$A$2:$A$413,1,0)</f>
        <v>#N/A</v>
      </c>
      <c r="F109" s="2" t="e">
        <f>VLOOKUP(A109,CANCELADAS!$A$2:$A$811,1,0)</f>
        <v>#N/A</v>
      </c>
      <c r="G109" s="2" t="e">
        <f>VLOOKUP(A109,DEVOLUCIONES!$A$2:$A$453,1,0)</f>
        <v>#N/A</v>
      </c>
      <c r="H109" s="26"/>
      <c r="I109" s="26"/>
      <c r="J109" s="26"/>
      <c r="K109" s="26"/>
      <c r="L109" s="26"/>
      <c r="M109" s="26"/>
      <c r="N109" s="26"/>
      <c r="O109" s="26"/>
      <c r="P109" s="26">
        <f t="shared" si="12"/>
        <v>133070</v>
      </c>
      <c r="Q109" s="2"/>
      <c r="R109" s="2" t="s">
        <v>4308</v>
      </c>
      <c r="S109" s="2"/>
      <c r="T109" s="6">
        <f t="shared" si="13"/>
        <v>0</v>
      </c>
    </row>
    <row r="110" spans="1:20" s="25" customFormat="1" x14ac:dyDescent="0.25">
      <c r="A110" s="2">
        <v>5056604</v>
      </c>
      <c r="B110" s="26">
        <v>7379431</v>
      </c>
      <c r="C110" s="26">
        <v>5165602</v>
      </c>
      <c r="D110" s="2" t="e">
        <f>VLOOKUP(A110,CXP!$A$2:$A$353,1,0)</f>
        <v>#N/A</v>
      </c>
      <c r="E110" s="2" t="e">
        <f>VLOOKUP(A110,GLOSAS!$A$2:$A$413,1,0)</f>
        <v>#N/A</v>
      </c>
      <c r="F110" s="2" t="e">
        <f>VLOOKUP(A110,CANCELADAS!$A$2:$A$811,1,0)</f>
        <v>#N/A</v>
      </c>
      <c r="G110" s="2" t="e">
        <f>VLOOKUP(A110,DEVOLUCIONES!$A$2:$A$453,1,0)</f>
        <v>#N/A</v>
      </c>
      <c r="H110" s="26"/>
      <c r="I110" s="26"/>
      <c r="J110" s="26"/>
      <c r="K110" s="26"/>
      <c r="L110" s="26"/>
      <c r="M110" s="26"/>
      <c r="N110" s="26"/>
      <c r="O110" s="26"/>
      <c r="P110" s="26">
        <f t="shared" si="12"/>
        <v>5165602</v>
      </c>
      <c r="Q110" s="2"/>
      <c r="R110" s="2" t="s">
        <v>4308</v>
      </c>
      <c r="S110" s="2"/>
      <c r="T110" s="6">
        <f t="shared" si="13"/>
        <v>0</v>
      </c>
    </row>
    <row r="111" spans="1:20" s="25" customFormat="1" x14ac:dyDescent="0.25">
      <c r="A111" s="2">
        <v>5058408</v>
      </c>
      <c r="B111" s="26">
        <v>1965976</v>
      </c>
      <c r="C111" s="26">
        <v>133070</v>
      </c>
      <c r="D111" s="2" t="e">
        <f>VLOOKUP(A111,CXP!$A$2:$A$353,1,0)</f>
        <v>#N/A</v>
      </c>
      <c r="E111" s="2" t="e">
        <f>VLOOKUP(A111,GLOSAS!$A$2:$A$413,1,0)</f>
        <v>#N/A</v>
      </c>
      <c r="F111" s="2" t="e">
        <f>VLOOKUP(A111,CANCELADAS!$A$2:$A$811,1,0)</f>
        <v>#N/A</v>
      </c>
      <c r="G111" s="2" t="e">
        <f>VLOOKUP(A111,DEVOLUCIONES!$A$2:$A$453,1,0)</f>
        <v>#N/A</v>
      </c>
      <c r="H111" s="26"/>
      <c r="I111" s="26"/>
      <c r="J111" s="26"/>
      <c r="K111" s="26"/>
      <c r="L111" s="26"/>
      <c r="M111" s="26"/>
      <c r="N111" s="26"/>
      <c r="O111" s="26"/>
      <c r="P111" s="26">
        <f t="shared" si="12"/>
        <v>133070</v>
      </c>
      <c r="Q111" s="2"/>
      <c r="R111" s="2" t="s">
        <v>4308</v>
      </c>
      <c r="S111" s="2"/>
      <c r="T111" s="6">
        <f t="shared" si="13"/>
        <v>0</v>
      </c>
    </row>
    <row r="112" spans="1:20" s="25" customFormat="1" x14ac:dyDescent="0.25">
      <c r="A112" s="2">
        <v>5063755</v>
      </c>
      <c r="B112" s="26">
        <v>19789</v>
      </c>
      <c r="C112" s="26">
        <v>13852</v>
      </c>
      <c r="D112" s="2" t="e">
        <f>VLOOKUP(A112,CXP!$A$2:$A$353,1,0)</f>
        <v>#N/A</v>
      </c>
      <c r="E112" s="2" t="e">
        <f>VLOOKUP(A112,GLOSAS!$A$2:$A$413,1,0)</f>
        <v>#N/A</v>
      </c>
      <c r="F112" s="2" t="e">
        <f>VLOOKUP(A112,CANCELADAS!$A$2:$A$811,1,0)</f>
        <v>#N/A</v>
      </c>
      <c r="G112" s="2" t="e">
        <f>VLOOKUP(A112,DEVOLUCIONES!$A$2:$A$453,1,0)</f>
        <v>#N/A</v>
      </c>
      <c r="H112" s="26"/>
      <c r="I112" s="26"/>
      <c r="J112" s="26"/>
      <c r="K112" s="26"/>
      <c r="L112" s="26"/>
      <c r="M112" s="26"/>
      <c r="N112" s="26"/>
      <c r="O112" s="26"/>
      <c r="P112" s="26">
        <f t="shared" si="12"/>
        <v>13852</v>
      </c>
      <c r="Q112" s="2"/>
      <c r="R112" s="2" t="s">
        <v>4308</v>
      </c>
      <c r="S112" s="2"/>
      <c r="T112" s="6">
        <f t="shared" si="13"/>
        <v>0</v>
      </c>
    </row>
    <row r="113" spans="1:20" s="25" customFormat="1" x14ac:dyDescent="0.25">
      <c r="A113" s="2">
        <v>5068316</v>
      </c>
      <c r="B113" s="26">
        <v>2090772</v>
      </c>
      <c r="C113" s="26">
        <v>1463540</v>
      </c>
      <c r="D113" s="2" t="e">
        <f>VLOOKUP(A113,CXP!$A$2:$A$353,1,0)</f>
        <v>#N/A</v>
      </c>
      <c r="E113" s="2" t="e">
        <f>VLOOKUP(A113,GLOSAS!$A$2:$A$413,1,0)</f>
        <v>#N/A</v>
      </c>
      <c r="F113" s="2" t="e">
        <f>VLOOKUP(A113,CANCELADAS!$A$2:$A$811,1,0)</f>
        <v>#N/A</v>
      </c>
      <c r="G113" s="2" t="e">
        <f>VLOOKUP(A113,DEVOLUCIONES!$A$2:$A$453,1,0)</f>
        <v>#N/A</v>
      </c>
      <c r="H113" s="26"/>
      <c r="I113" s="26"/>
      <c r="J113" s="26"/>
      <c r="K113" s="26"/>
      <c r="L113" s="26"/>
      <c r="M113" s="26"/>
      <c r="N113" s="26"/>
      <c r="O113" s="26"/>
      <c r="P113" s="26">
        <f t="shared" si="12"/>
        <v>1463540</v>
      </c>
      <c r="Q113" s="2"/>
      <c r="R113" s="2" t="s">
        <v>4308</v>
      </c>
      <c r="S113" s="2"/>
      <c r="T113" s="6">
        <f t="shared" si="13"/>
        <v>0</v>
      </c>
    </row>
    <row r="114" spans="1:20" s="25" customFormat="1" x14ac:dyDescent="0.25">
      <c r="A114" s="2">
        <v>5132535</v>
      </c>
      <c r="B114" s="26">
        <v>443989</v>
      </c>
      <c r="C114" s="26">
        <v>310792</v>
      </c>
      <c r="D114" s="2" t="e">
        <f>VLOOKUP(A114,CXP!$A$2:$A$353,1,0)</f>
        <v>#N/A</v>
      </c>
      <c r="E114" s="2" t="e">
        <f>VLOOKUP(A114,GLOSAS!$A$2:$A$413,1,0)</f>
        <v>#N/A</v>
      </c>
      <c r="F114" s="2" t="e">
        <f>VLOOKUP(A114,CANCELADAS!$A$2:$A$811,1,0)</f>
        <v>#N/A</v>
      </c>
      <c r="G114" s="2" t="e">
        <f>VLOOKUP(A114,DEVOLUCIONES!$A$2:$A$453,1,0)</f>
        <v>#N/A</v>
      </c>
      <c r="H114" s="26"/>
      <c r="I114" s="26"/>
      <c r="J114" s="26"/>
      <c r="K114" s="26"/>
      <c r="L114" s="26"/>
      <c r="M114" s="26"/>
      <c r="N114" s="26"/>
      <c r="O114" s="26"/>
      <c r="P114" s="26">
        <f t="shared" si="12"/>
        <v>310792</v>
      </c>
      <c r="Q114" s="2"/>
      <c r="R114" s="2" t="s">
        <v>4308</v>
      </c>
      <c r="S114" s="2"/>
      <c r="T114" s="6">
        <f t="shared" si="13"/>
        <v>0</v>
      </c>
    </row>
    <row r="115" spans="1:20" s="25" customFormat="1" x14ac:dyDescent="0.25">
      <c r="A115" s="2">
        <v>5241812</v>
      </c>
      <c r="B115" s="26">
        <v>1527154</v>
      </c>
      <c r="C115" s="26">
        <v>1069008</v>
      </c>
      <c r="D115" s="2" t="e">
        <f>VLOOKUP(A115,CXP!$A$2:$A$353,1,0)</f>
        <v>#N/A</v>
      </c>
      <c r="E115" s="2" t="e">
        <f>VLOOKUP(A115,GLOSAS!$A$2:$A$413,1,0)</f>
        <v>#N/A</v>
      </c>
      <c r="F115" s="2" t="e">
        <f>VLOOKUP(A115,CANCELADAS!$A$2:$A$811,1,0)</f>
        <v>#N/A</v>
      </c>
      <c r="G115" s="2" t="e">
        <f>VLOOKUP(A115,DEVOLUCIONES!$A$2:$A$453,1,0)</f>
        <v>#N/A</v>
      </c>
      <c r="H115" s="26"/>
      <c r="I115" s="26"/>
      <c r="J115" s="26"/>
      <c r="K115" s="26"/>
      <c r="L115" s="26"/>
      <c r="M115" s="26"/>
      <c r="N115" s="26"/>
      <c r="O115" s="26"/>
      <c r="P115" s="26">
        <f t="shared" si="12"/>
        <v>1069008</v>
      </c>
      <c r="Q115" s="2"/>
      <c r="R115" s="2" t="s">
        <v>4308</v>
      </c>
      <c r="S115" s="2"/>
      <c r="T115" s="6">
        <f t="shared" si="13"/>
        <v>0</v>
      </c>
    </row>
    <row r="116" spans="1:20" s="25" customFormat="1" x14ac:dyDescent="0.25">
      <c r="A116" s="2">
        <v>5333338</v>
      </c>
      <c r="B116" s="26">
        <v>10826</v>
      </c>
      <c r="C116" s="26">
        <v>7578</v>
      </c>
      <c r="D116" s="2" t="e">
        <f>VLOOKUP(A116,CXP!$A$2:$A$353,1,0)</f>
        <v>#N/A</v>
      </c>
      <c r="E116" s="2" t="e">
        <f>VLOOKUP(A116,GLOSAS!$A$2:$A$413,1,0)</f>
        <v>#N/A</v>
      </c>
      <c r="F116" s="2" t="e">
        <f>VLOOKUP(A116,CANCELADAS!$A$2:$A$811,1,0)</f>
        <v>#N/A</v>
      </c>
      <c r="G116" s="2" t="e">
        <f>VLOOKUP(A116,DEVOLUCIONES!$A$2:$A$453,1,0)</f>
        <v>#N/A</v>
      </c>
      <c r="H116" s="26"/>
      <c r="I116" s="26"/>
      <c r="J116" s="26"/>
      <c r="K116" s="26"/>
      <c r="L116" s="26"/>
      <c r="M116" s="26"/>
      <c r="N116" s="26"/>
      <c r="O116" s="26"/>
      <c r="P116" s="26">
        <f t="shared" si="12"/>
        <v>7578</v>
      </c>
      <c r="Q116" s="2"/>
      <c r="R116" s="2" t="s">
        <v>4308</v>
      </c>
      <c r="S116" s="2"/>
      <c r="T116" s="6">
        <f t="shared" si="13"/>
        <v>0</v>
      </c>
    </row>
    <row r="117" spans="1:20" s="25" customFormat="1" x14ac:dyDescent="0.25">
      <c r="A117" s="22">
        <v>5529717</v>
      </c>
      <c r="B117" s="23">
        <v>8183175</v>
      </c>
      <c r="C117" s="23">
        <v>864116</v>
      </c>
      <c r="D117" s="22" t="e">
        <f>VLOOKUP(A117,CXP!$A$2:$A$353,1,0)</f>
        <v>#N/A</v>
      </c>
      <c r="E117" s="22" t="e">
        <f>VLOOKUP(A117,GLOSAS!$A$2:$A$413,1,0)</f>
        <v>#N/A</v>
      </c>
      <c r="F117" s="22">
        <f>VLOOKUP(A117,CANCELADAS!$A$2:$A$811,1,0)</f>
        <v>5529717</v>
      </c>
      <c r="G117" s="22" t="e">
        <f>VLOOKUP(A117,DEVOLUCIONES!$A$2:$A$453,1,0)</f>
        <v>#N/A</v>
      </c>
      <c r="H117" s="23"/>
      <c r="I117" s="23"/>
      <c r="J117" s="23"/>
      <c r="K117" s="23"/>
      <c r="L117" s="23"/>
      <c r="M117" s="23">
        <v>1443166</v>
      </c>
      <c r="N117" s="23"/>
      <c r="O117" s="23"/>
      <c r="P117" s="23"/>
      <c r="Q117" s="22"/>
      <c r="R117" s="22" t="s">
        <v>4302</v>
      </c>
      <c r="S117" s="22"/>
      <c r="T117" s="42">
        <f t="shared" si="11"/>
        <v>-579050</v>
      </c>
    </row>
    <row r="118" spans="1:20" s="25" customFormat="1" x14ac:dyDescent="0.25">
      <c r="A118" s="22">
        <v>5538936</v>
      </c>
      <c r="B118" s="23">
        <v>4150200</v>
      </c>
      <c r="C118" s="23">
        <v>849622</v>
      </c>
      <c r="D118" s="22" t="e">
        <f>VLOOKUP(A118,CXP!$A$2:$A$353,1,0)</f>
        <v>#N/A</v>
      </c>
      <c r="E118" s="22" t="e">
        <f>VLOOKUP(A118,GLOSAS!$A$2:$A$413,1,0)</f>
        <v>#N/A</v>
      </c>
      <c r="F118" s="22">
        <f>VLOOKUP(A118,CANCELADAS!$A$2:$A$811,1,0)</f>
        <v>5538936</v>
      </c>
      <c r="G118" s="22" t="e">
        <f>VLOOKUP(A118,DEVOLUCIONES!$A$2:$A$453,1,0)</f>
        <v>#N/A</v>
      </c>
      <c r="H118" s="23"/>
      <c r="I118" s="23"/>
      <c r="J118" s="23"/>
      <c r="K118" s="23"/>
      <c r="L118" s="23"/>
      <c r="M118" s="23">
        <v>1213746</v>
      </c>
      <c r="N118" s="23"/>
      <c r="O118" s="23"/>
      <c r="P118" s="23"/>
      <c r="Q118" s="22"/>
      <c r="R118" s="22" t="s">
        <v>4303</v>
      </c>
      <c r="S118" s="22"/>
      <c r="T118" s="42">
        <f t="shared" si="11"/>
        <v>-364124</v>
      </c>
    </row>
    <row r="119" spans="1:20" s="25" customFormat="1" x14ac:dyDescent="0.25">
      <c r="A119" s="22">
        <v>5590567</v>
      </c>
      <c r="B119" s="23">
        <v>4970084</v>
      </c>
      <c r="C119" s="23">
        <v>294000</v>
      </c>
      <c r="D119" s="22" t="e">
        <f>VLOOKUP(A119,CXP!$A$2:$A$353,1,0)</f>
        <v>#N/A</v>
      </c>
      <c r="E119" s="22" t="e">
        <f>VLOOKUP(A119,GLOSAS!$A$2:$A$413,1,0)</f>
        <v>#N/A</v>
      </c>
      <c r="F119" s="22">
        <f>VLOOKUP(A119,CANCELADAS!$A$2:$A$811,1,0)</f>
        <v>5590567</v>
      </c>
      <c r="G119" s="22">
        <f>VLOOKUP(A119,DEVOLUCIONES!$A$2:$A$453,1,0)</f>
        <v>5590567</v>
      </c>
      <c r="H119" s="23"/>
      <c r="I119" s="23"/>
      <c r="J119" s="23"/>
      <c r="K119" s="23"/>
      <c r="L119" s="23"/>
      <c r="M119" s="23">
        <v>420000</v>
      </c>
      <c r="N119" s="23"/>
      <c r="O119" s="23"/>
      <c r="P119" s="23"/>
      <c r="Q119" s="22"/>
      <c r="R119" s="22" t="s">
        <v>4304</v>
      </c>
      <c r="S119" s="22"/>
      <c r="T119" s="42">
        <f t="shared" si="11"/>
        <v>-126000</v>
      </c>
    </row>
    <row r="120" spans="1:20" s="25" customFormat="1" x14ac:dyDescent="0.25">
      <c r="A120" s="22">
        <v>5713849</v>
      </c>
      <c r="B120" s="23">
        <v>8438500</v>
      </c>
      <c r="C120" s="23">
        <v>277200</v>
      </c>
      <c r="D120" s="22" t="e">
        <f>VLOOKUP(A120,CXP!$A$2:$A$353,1,0)</f>
        <v>#N/A</v>
      </c>
      <c r="E120" s="22" t="e">
        <f>VLOOKUP(A120,GLOSAS!$A$2:$A$413,1,0)</f>
        <v>#N/A</v>
      </c>
      <c r="F120" s="22">
        <f>VLOOKUP(A120,CANCELADAS!$A$2:$A$811,1,0)</f>
        <v>5713849</v>
      </c>
      <c r="G120" s="22" t="e">
        <f>VLOOKUP(A120,DEVOLUCIONES!$A$2:$A$453,1,0)</f>
        <v>#N/A</v>
      </c>
      <c r="H120" s="23"/>
      <c r="I120" s="23"/>
      <c r="J120" s="23"/>
      <c r="K120" s="23"/>
      <c r="L120" s="23"/>
      <c r="M120" s="23">
        <v>396000</v>
      </c>
      <c r="N120" s="23"/>
      <c r="O120" s="23"/>
      <c r="P120" s="23"/>
      <c r="Q120" s="22"/>
      <c r="R120" s="22" t="s">
        <v>460</v>
      </c>
      <c r="S120" s="22"/>
      <c r="T120" s="42">
        <f t="shared" si="11"/>
        <v>-118800</v>
      </c>
    </row>
    <row r="121" spans="1:20" s="25" customFormat="1" x14ac:dyDescent="0.25">
      <c r="A121" s="2">
        <v>5878410</v>
      </c>
      <c r="B121" s="26">
        <v>5934925</v>
      </c>
      <c r="C121" s="26">
        <v>4154447</v>
      </c>
      <c r="D121" s="2" t="e">
        <f>VLOOKUP(A121,CXP!$A$2:$A$353,1,0)</f>
        <v>#N/A</v>
      </c>
      <c r="E121" s="2" t="e">
        <f>VLOOKUP(A121,GLOSAS!$A$2:$A$413,1,0)</f>
        <v>#N/A</v>
      </c>
      <c r="F121" s="2" t="e">
        <f>VLOOKUP(A121,CANCELADAS!$A$2:$A$811,1,0)</f>
        <v>#N/A</v>
      </c>
      <c r="G121" s="2" t="e">
        <f>VLOOKUP(A121,DEVOLUCIONES!$A$2:$A$453,1,0)</f>
        <v>#N/A</v>
      </c>
      <c r="H121" s="26"/>
      <c r="I121" s="26"/>
      <c r="J121" s="26"/>
      <c r="K121" s="26"/>
      <c r="L121" s="26"/>
      <c r="M121" s="26"/>
      <c r="N121" s="26"/>
      <c r="O121" s="26"/>
      <c r="P121" s="26">
        <f>+C121</f>
        <v>4154447</v>
      </c>
      <c r="Q121" s="2"/>
      <c r="R121" s="2" t="s">
        <v>4308</v>
      </c>
      <c r="S121" s="2"/>
      <c r="T121" s="6">
        <f>+C121-SUM(H121:O121)-P121</f>
        <v>0</v>
      </c>
    </row>
    <row r="122" spans="1:20" s="25" customFormat="1" x14ac:dyDescent="0.25">
      <c r="A122" s="22">
        <v>5878423</v>
      </c>
      <c r="B122" s="23">
        <v>573500</v>
      </c>
      <c r="C122" s="23">
        <v>573500</v>
      </c>
      <c r="D122" s="22" t="e">
        <f>VLOOKUP(A122,CXP!$A$2:$A$353,1,0)</f>
        <v>#N/A</v>
      </c>
      <c r="E122" s="22" t="e">
        <f>VLOOKUP(A122,GLOSAS!$A$2:$A$413,1,0)</f>
        <v>#N/A</v>
      </c>
      <c r="F122" s="22" t="e">
        <f>VLOOKUP(A122,CANCELADAS!$A$2:$A$811,1,0)</f>
        <v>#N/A</v>
      </c>
      <c r="G122" s="22" t="e">
        <f>VLOOKUP(A122,DEVOLUCIONES!$A$2:$A$453,1,0)</f>
        <v>#N/A</v>
      </c>
      <c r="H122" s="23"/>
      <c r="I122" s="23"/>
      <c r="J122" s="23"/>
      <c r="K122" s="23">
        <f>+C122</f>
        <v>573500</v>
      </c>
      <c r="L122" s="23"/>
      <c r="M122" s="23"/>
      <c r="N122" s="23"/>
      <c r="O122" s="23"/>
      <c r="P122" s="23"/>
      <c r="Q122" s="22"/>
      <c r="R122" s="22" t="s">
        <v>5400</v>
      </c>
      <c r="S122" s="22"/>
      <c r="T122" s="24">
        <f t="shared" si="11"/>
        <v>0</v>
      </c>
    </row>
    <row r="123" spans="1:20" s="25" customFormat="1" x14ac:dyDescent="0.25">
      <c r="A123" s="2">
        <v>5878588</v>
      </c>
      <c r="B123" s="26">
        <v>2554700</v>
      </c>
      <c r="C123" s="26">
        <v>2478090</v>
      </c>
      <c r="D123" s="2" t="e">
        <f>VLOOKUP(A123,CXP!$A$2:$A$353,1,0)</f>
        <v>#N/A</v>
      </c>
      <c r="E123" s="2" t="e">
        <f>VLOOKUP(A123,GLOSAS!$A$2:$A$413,1,0)</f>
        <v>#N/A</v>
      </c>
      <c r="F123" s="2" t="e">
        <f>VLOOKUP(A123,CANCELADAS!$A$2:$A$811,1,0)</f>
        <v>#N/A</v>
      </c>
      <c r="G123" s="2" t="e">
        <f>VLOOKUP(A123,DEVOLUCIONES!$A$2:$A$453,1,0)</f>
        <v>#N/A</v>
      </c>
      <c r="H123" s="26"/>
      <c r="I123" s="26"/>
      <c r="J123" s="26"/>
      <c r="K123" s="26"/>
      <c r="L123" s="26"/>
      <c r="M123" s="26"/>
      <c r="N123" s="26"/>
      <c r="O123" s="26"/>
      <c r="P123" s="26">
        <f t="shared" ref="P123:P124" si="14">+C123</f>
        <v>2478090</v>
      </c>
      <c r="Q123" s="2"/>
      <c r="R123" s="2" t="s">
        <v>4308</v>
      </c>
      <c r="S123" s="2"/>
      <c r="T123" s="6">
        <f t="shared" ref="T123:T124" si="15">+C123-SUM(H123:O123)-P123</f>
        <v>0</v>
      </c>
    </row>
    <row r="124" spans="1:20" s="25" customFormat="1" x14ac:dyDescent="0.25">
      <c r="A124" s="2">
        <v>5954214</v>
      </c>
      <c r="B124" s="26">
        <v>1857760</v>
      </c>
      <c r="C124" s="26">
        <v>1300432</v>
      </c>
      <c r="D124" s="2" t="e">
        <f>VLOOKUP(A124,CXP!$A$2:$A$353,1,0)</f>
        <v>#N/A</v>
      </c>
      <c r="E124" s="2" t="e">
        <f>VLOOKUP(A124,GLOSAS!$A$2:$A$413,1,0)</f>
        <v>#N/A</v>
      </c>
      <c r="F124" s="2" t="e">
        <f>VLOOKUP(A124,CANCELADAS!$A$2:$A$811,1,0)</f>
        <v>#N/A</v>
      </c>
      <c r="G124" s="2" t="e">
        <f>VLOOKUP(A124,DEVOLUCIONES!$A$2:$A$453,1,0)</f>
        <v>#N/A</v>
      </c>
      <c r="H124" s="26"/>
      <c r="I124" s="26"/>
      <c r="J124" s="26"/>
      <c r="K124" s="26"/>
      <c r="L124" s="26"/>
      <c r="M124" s="26"/>
      <c r="N124" s="26"/>
      <c r="O124" s="26"/>
      <c r="P124" s="26">
        <f t="shared" si="14"/>
        <v>1300432</v>
      </c>
      <c r="Q124" s="2"/>
      <c r="R124" s="2" t="s">
        <v>4308</v>
      </c>
      <c r="S124" s="2"/>
      <c r="T124" s="6">
        <f t="shared" si="15"/>
        <v>0</v>
      </c>
    </row>
    <row r="125" spans="1:20" s="25" customFormat="1" x14ac:dyDescent="0.25">
      <c r="A125" s="22">
        <v>6000264</v>
      </c>
      <c r="B125" s="23">
        <v>42106165</v>
      </c>
      <c r="C125" s="23">
        <v>14263492</v>
      </c>
      <c r="D125" s="22" t="e">
        <f>VLOOKUP(A125,CXP!$A$2:$A$353,1,0)</f>
        <v>#N/A</v>
      </c>
      <c r="E125" s="22">
        <f>VLOOKUP(A125,GLOSAS!$A$2:$A$413,1,0)</f>
        <v>6000264</v>
      </c>
      <c r="F125" s="22">
        <f>VLOOKUP(A125,CANCELADAS!$A$2:$A$811,1,0)</f>
        <v>6000264</v>
      </c>
      <c r="G125" s="22">
        <f>VLOOKUP(A125,DEVOLUCIONES!$A$2:$A$453,1,0)</f>
        <v>6000264</v>
      </c>
      <c r="H125" s="23"/>
      <c r="I125" s="23"/>
      <c r="J125" s="23"/>
      <c r="K125" s="23"/>
      <c r="L125" s="23">
        <f>VLOOKUP(A125,GLOSAS!$A$2:$K$413,11,0)</f>
        <v>14263492</v>
      </c>
      <c r="M125" s="23"/>
      <c r="N125" s="23"/>
      <c r="O125" s="23"/>
      <c r="P125" s="23"/>
      <c r="Q125" s="22"/>
      <c r="R125" s="22"/>
      <c r="S125" s="22"/>
      <c r="T125" s="24">
        <f t="shared" si="11"/>
        <v>0</v>
      </c>
    </row>
    <row r="126" spans="1:20" s="25" customFormat="1" x14ac:dyDescent="0.25">
      <c r="A126" s="22">
        <v>6008504</v>
      </c>
      <c r="B126" s="23">
        <v>25313542</v>
      </c>
      <c r="C126" s="23">
        <v>25313542</v>
      </c>
      <c r="D126" s="22" t="e">
        <f>VLOOKUP(A126,CXP!$A$2:$A$353,1,0)</f>
        <v>#N/A</v>
      </c>
      <c r="E126" s="22" t="e">
        <f>VLOOKUP(A126,GLOSAS!$A$2:$A$413,1,0)</f>
        <v>#N/A</v>
      </c>
      <c r="F126" s="22" t="e">
        <f>VLOOKUP(A126,CANCELADAS!$A$2:$A$811,1,0)</f>
        <v>#N/A</v>
      </c>
      <c r="G126" s="22">
        <f>VLOOKUP(A126,DEVOLUCIONES!$A$2:$A$453,1,0)</f>
        <v>6008504</v>
      </c>
      <c r="H126" s="23"/>
      <c r="I126" s="23">
        <f>+C126</f>
        <v>25313542</v>
      </c>
      <c r="J126" s="23"/>
      <c r="K126" s="23"/>
      <c r="L126" s="23"/>
      <c r="M126" s="23"/>
      <c r="N126" s="23"/>
      <c r="O126" s="23"/>
      <c r="P126" s="23"/>
      <c r="Q126" s="22" t="s">
        <v>1162</v>
      </c>
      <c r="R126" s="22" t="s">
        <v>1160</v>
      </c>
      <c r="S126" s="22"/>
      <c r="T126" s="24">
        <f t="shared" si="11"/>
        <v>0</v>
      </c>
    </row>
    <row r="127" spans="1:20" s="25" customFormat="1" x14ac:dyDescent="0.25">
      <c r="A127" s="22">
        <v>6021337</v>
      </c>
      <c r="B127" s="23">
        <v>18612715</v>
      </c>
      <c r="C127" s="23">
        <v>2279674</v>
      </c>
      <c r="D127" s="22" t="e">
        <f>VLOOKUP(A127,CXP!$A$2:$A$353,1,0)</f>
        <v>#N/A</v>
      </c>
      <c r="E127" s="22">
        <f>VLOOKUP(A127,GLOSAS!$A$2:$A$413,1,0)</f>
        <v>6021337</v>
      </c>
      <c r="F127" s="22">
        <f>VLOOKUP(A127,CANCELADAS!$A$2:$A$811,1,0)</f>
        <v>6021337</v>
      </c>
      <c r="G127" s="22">
        <f>VLOOKUP(A127,DEVOLUCIONES!$A$2:$A$453,1,0)</f>
        <v>6021337</v>
      </c>
      <c r="H127" s="23"/>
      <c r="I127" s="23"/>
      <c r="J127" s="23"/>
      <c r="K127" s="23"/>
      <c r="L127" s="23">
        <f>VLOOKUP(A127,GLOSAS!$A$2:$K$413,11,0)</f>
        <v>2279674</v>
      </c>
      <c r="M127" s="23"/>
      <c r="N127" s="23"/>
      <c r="O127" s="23"/>
      <c r="P127" s="23"/>
      <c r="Q127" s="22"/>
      <c r="R127" s="22"/>
      <c r="S127" s="22"/>
      <c r="T127" s="24">
        <f t="shared" si="11"/>
        <v>0</v>
      </c>
    </row>
    <row r="128" spans="1:20" s="25" customFormat="1" x14ac:dyDescent="0.25">
      <c r="A128" s="22">
        <v>6040233</v>
      </c>
      <c r="B128" s="23">
        <v>1387359</v>
      </c>
      <c r="C128" s="23">
        <v>65162</v>
      </c>
      <c r="D128" s="22" t="e">
        <f>VLOOKUP(A128,CXP!$A$2:$A$353,1,0)</f>
        <v>#N/A</v>
      </c>
      <c r="E128" s="22" t="e">
        <f>VLOOKUP(A128,GLOSAS!$A$2:$A$413,1,0)</f>
        <v>#N/A</v>
      </c>
      <c r="F128" s="22">
        <f>VLOOKUP(A128,CANCELADAS!$A$2:$A$811,1,0)</f>
        <v>6040233</v>
      </c>
      <c r="G128" s="22" t="e">
        <f>VLOOKUP(A128,DEVOLUCIONES!$A$2:$A$453,1,0)</f>
        <v>#N/A</v>
      </c>
      <c r="H128" s="23"/>
      <c r="I128" s="23"/>
      <c r="J128" s="23"/>
      <c r="K128" s="23"/>
      <c r="L128" s="23"/>
      <c r="M128" s="23"/>
      <c r="N128" s="23"/>
      <c r="O128" s="23">
        <f>-VLOOKUP(A128,CANCELADAS!$A$2:$K$811,11,0)</f>
        <v>65160</v>
      </c>
      <c r="P128" s="23"/>
      <c r="Q128" s="22">
        <v>2000317854</v>
      </c>
      <c r="R128" s="22"/>
      <c r="S128" s="22"/>
      <c r="T128" s="42">
        <f t="shared" si="11"/>
        <v>2</v>
      </c>
    </row>
    <row r="129" spans="1:20" s="25" customFormat="1" x14ac:dyDescent="0.25">
      <c r="A129" s="22">
        <v>6059160</v>
      </c>
      <c r="B129" s="23">
        <v>18263197</v>
      </c>
      <c r="C129" s="23">
        <v>3966741</v>
      </c>
      <c r="D129" s="22" t="e">
        <f>VLOOKUP(A129,CXP!$A$2:$A$353,1,0)</f>
        <v>#N/A</v>
      </c>
      <c r="E129" s="22" t="e">
        <f>VLOOKUP(A129,GLOSAS!$A$2:$A$413,1,0)</f>
        <v>#N/A</v>
      </c>
      <c r="F129" s="22">
        <f>VLOOKUP(A129,CANCELADAS!$A$2:$A$811,1,0)</f>
        <v>6059160</v>
      </c>
      <c r="G129" s="22" t="e">
        <f>VLOOKUP(A129,DEVOLUCIONES!$A$2:$A$453,1,0)</f>
        <v>#N/A</v>
      </c>
      <c r="H129" s="23"/>
      <c r="I129" s="23"/>
      <c r="J129" s="23"/>
      <c r="K129" s="23"/>
      <c r="L129" s="23"/>
      <c r="M129" s="23"/>
      <c r="N129" s="23"/>
      <c r="O129" s="23">
        <f>-VLOOKUP(A129,CANCELADAS!$A$2:$K$811,11,0)</f>
        <v>3966741</v>
      </c>
      <c r="P129" s="23"/>
      <c r="Q129" s="22">
        <v>2000317854</v>
      </c>
      <c r="R129" s="22"/>
      <c r="S129" s="22"/>
      <c r="T129" s="24">
        <f t="shared" si="11"/>
        <v>0</v>
      </c>
    </row>
    <row r="130" spans="1:20" s="25" customFormat="1" x14ac:dyDescent="0.25">
      <c r="A130" s="22">
        <v>6061569</v>
      </c>
      <c r="B130" s="23">
        <v>44885174</v>
      </c>
      <c r="C130" s="23">
        <v>5758562</v>
      </c>
      <c r="D130" s="22" t="e">
        <f>VLOOKUP(A130,CXP!$A$2:$A$353,1,0)</f>
        <v>#N/A</v>
      </c>
      <c r="E130" s="22">
        <f>VLOOKUP(A130,GLOSAS!$A$2:$A$413,1,0)</f>
        <v>6061569</v>
      </c>
      <c r="F130" s="22">
        <f>VLOOKUP(A130,CANCELADAS!$A$2:$A$811,1,0)</f>
        <v>6061569</v>
      </c>
      <c r="G130" s="22">
        <f>VLOOKUP(A130,DEVOLUCIONES!$A$2:$A$453,1,0)</f>
        <v>6061569</v>
      </c>
      <c r="H130" s="23"/>
      <c r="I130" s="23"/>
      <c r="J130" s="23"/>
      <c r="K130" s="23"/>
      <c r="L130" s="23">
        <f>VLOOKUP(A130,GLOSAS!$A$2:$K$413,11,0)</f>
        <v>1064645</v>
      </c>
      <c r="M130" s="23"/>
      <c r="N130" s="23"/>
      <c r="O130" s="23">
        <f>-VLOOKUP(A130,CANCELADAS!$A$2:$K$811,11,0)</f>
        <v>4693917</v>
      </c>
      <c r="P130" s="23"/>
      <c r="Q130" s="22">
        <v>2000317854</v>
      </c>
      <c r="R130" s="22"/>
      <c r="S130" s="22"/>
      <c r="T130" s="24">
        <f t="shared" si="11"/>
        <v>0</v>
      </c>
    </row>
    <row r="131" spans="1:20" s="25" customFormat="1" x14ac:dyDescent="0.25">
      <c r="A131" s="22">
        <v>6070930</v>
      </c>
      <c r="B131" s="23">
        <v>41579226</v>
      </c>
      <c r="C131" s="23">
        <v>3570678</v>
      </c>
      <c r="D131" s="22" t="e">
        <f>VLOOKUP(A131,CXP!$A$2:$A$353,1,0)</f>
        <v>#N/A</v>
      </c>
      <c r="E131" s="22" t="e">
        <f>VLOOKUP(A131,GLOSAS!$A$2:$A$413,1,0)</f>
        <v>#N/A</v>
      </c>
      <c r="F131" s="22">
        <f>VLOOKUP(A131,CANCELADAS!$A$2:$A$811,1,0)</f>
        <v>6070930</v>
      </c>
      <c r="G131" s="22" t="e">
        <f>VLOOKUP(A131,DEVOLUCIONES!$A$2:$A$453,1,0)</f>
        <v>#N/A</v>
      </c>
      <c r="H131" s="23"/>
      <c r="I131" s="23"/>
      <c r="J131" s="23"/>
      <c r="K131" s="23"/>
      <c r="L131" s="23"/>
      <c r="M131" s="23"/>
      <c r="N131" s="23"/>
      <c r="O131" s="23">
        <f>-VLOOKUP(A131,CANCELADAS!$A$2:$K$811,11,0)</f>
        <v>3570678</v>
      </c>
      <c r="P131" s="23"/>
      <c r="Q131" s="22">
        <v>2000317854</v>
      </c>
      <c r="R131" s="22"/>
      <c r="S131" s="22"/>
      <c r="T131" s="24">
        <f t="shared" si="11"/>
        <v>0</v>
      </c>
    </row>
    <row r="132" spans="1:20" s="25" customFormat="1" x14ac:dyDescent="0.25">
      <c r="A132" s="22">
        <v>6074579</v>
      </c>
      <c r="B132" s="23">
        <v>63572626</v>
      </c>
      <c r="C132" s="23">
        <v>17813207</v>
      </c>
      <c r="D132" s="22" t="e">
        <f>VLOOKUP(A132,CXP!$A$2:$A$353,1,0)</f>
        <v>#N/A</v>
      </c>
      <c r="E132" s="22">
        <f>VLOOKUP(A132,GLOSAS!$A$2:$A$413,1,0)</f>
        <v>6074579</v>
      </c>
      <c r="F132" s="22">
        <f>VLOOKUP(A132,CANCELADAS!$A$2:$A$811,1,0)</f>
        <v>6074579</v>
      </c>
      <c r="G132" s="22" t="e">
        <f>VLOOKUP(A132,DEVOLUCIONES!$A$2:$A$453,1,0)</f>
        <v>#N/A</v>
      </c>
      <c r="H132" s="23"/>
      <c r="I132" s="23"/>
      <c r="J132" s="23"/>
      <c r="K132" s="23"/>
      <c r="L132" s="23">
        <f>VLOOKUP(A132,GLOSAS!$A$2:$K$413,11,0)</f>
        <v>5094115</v>
      </c>
      <c r="M132" s="23"/>
      <c r="N132" s="23"/>
      <c r="O132" s="23">
        <f>-VLOOKUP(A132,CANCELADAS!$A$2:$K$811,11,0)</f>
        <v>12719092</v>
      </c>
      <c r="P132" s="23"/>
      <c r="Q132" s="22">
        <v>2000317854</v>
      </c>
      <c r="R132" s="22"/>
      <c r="S132" s="22"/>
      <c r="T132" s="24">
        <f t="shared" si="11"/>
        <v>0</v>
      </c>
    </row>
    <row r="133" spans="1:20" s="25" customFormat="1" x14ac:dyDescent="0.25">
      <c r="A133" s="22">
        <v>6075743</v>
      </c>
      <c r="B133" s="23">
        <v>26416247</v>
      </c>
      <c r="C133" s="23">
        <v>995178</v>
      </c>
      <c r="D133" s="22" t="e">
        <f>VLOOKUP(A133,CXP!$A$2:$A$353,1,0)</f>
        <v>#N/A</v>
      </c>
      <c r="E133" s="22" t="e">
        <f>VLOOKUP(A133,GLOSAS!$A$2:$A$413,1,0)</f>
        <v>#N/A</v>
      </c>
      <c r="F133" s="22">
        <f>VLOOKUP(A133,CANCELADAS!$A$2:$A$811,1,0)</f>
        <v>6075743</v>
      </c>
      <c r="G133" s="22" t="e">
        <f>VLOOKUP(A133,DEVOLUCIONES!$A$2:$A$453,1,0)</f>
        <v>#N/A</v>
      </c>
      <c r="H133" s="23"/>
      <c r="I133" s="23"/>
      <c r="J133" s="23"/>
      <c r="K133" s="23"/>
      <c r="L133" s="23"/>
      <c r="M133" s="23"/>
      <c r="N133" s="23"/>
      <c r="O133" s="23">
        <f>-VLOOKUP(A133,CANCELADAS!$A$2:$K$811,11,0)</f>
        <v>995178</v>
      </c>
      <c r="P133" s="23"/>
      <c r="Q133" s="22">
        <v>2000317854</v>
      </c>
      <c r="R133" s="22"/>
      <c r="S133" s="22"/>
      <c r="T133" s="24">
        <f t="shared" si="11"/>
        <v>0</v>
      </c>
    </row>
    <row r="134" spans="1:20" s="25" customFormat="1" x14ac:dyDescent="0.25">
      <c r="A134" s="22">
        <v>6082166</v>
      </c>
      <c r="B134" s="23">
        <v>6617921</v>
      </c>
      <c r="C134" s="23">
        <v>513448</v>
      </c>
      <c r="D134" s="22" t="e">
        <f>VLOOKUP(A134,CXP!$A$2:$A$353,1,0)</f>
        <v>#N/A</v>
      </c>
      <c r="E134" s="22" t="e">
        <f>VLOOKUP(A134,GLOSAS!$A$2:$A$413,1,0)</f>
        <v>#N/A</v>
      </c>
      <c r="F134" s="22">
        <f>VLOOKUP(A134,CANCELADAS!$A$2:$A$811,1,0)</f>
        <v>6082166</v>
      </c>
      <c r="G134" s="22" t="e">
        <f>VLOOKUP(A134,DEVOLUCIONES!$A$2:$A$453,1,0)</f>
        <v>#N/A</v>
      </c>
      <c r="H134" s="23"/>
      <c r="I134" s="23"/>
      <c r="J134" s="23"/>
      <c r="K134" s="23"/>
      <c r="L134" s="23"/>
      <c r="M134" s="23"/>
      <c r="N134" s="23"/>
      <c r="O134" s="23">
        <f>-VLOOKUP(A134,CANCELADAS!$A$2:$K$811,11,0)</f>
        <v>513448</v>
      </c>
      <c r="P134" s="23"/>
      <c r="Q134" s="22">
        <v>2000317854</v>
      </c>
      <c r="R134" s="22"/>
      <c r="S134" s="22"/>
      <c r="T134" s="24">
        <f t="shared" si="11"/>
        <v>0</v>
      </c>
    </row>
    <row r="135" spans="1:20" s="25" customFormat="1" x14ac:dyDescent="0.25">
      <c r="A135" s="22">
        <v>6085962</v>
      </c>
      <c r="B135" s="23">
        <v>2263936</v>
      </c>
      <c r="C135" s="23">
        <v>234161</v>
      </c>
      <c r="D135" s="22" t="e">
        <f>VLOOKUP(A135,CXP!$A$2:$A$353,1,0)</f>
        <v>#N/A</v>
      </c>
      <c r="E135" s="22" t="e">
        <f>VLOOKUP(A135,GLOSAS!$A$2:$A$413,1,0)</f>
        <v>#N/A</v>
      </c>
      <c r="F135" s="22">
        <f>VLOOKUP(A135,CANCELADAS!$A$2:$A$811,1,0)</f>
        <v>6085962</v>
      </c>
      <c r="G135" s="22" t="e">
        <f>VLOOKUP(A135,DEVOLUCIONES!$A$2:$A$453,1,0)</f>
        <v>#N/A</v>
      </c>
      <c r="H135" s="23"/>
      <c r="I135" s="23"/>
      <c r="J135" s="23"/>
      <c r="K135" s="23"/>
      <c r="L135" s="23"/>
      <c r="M135" s="23"/>
      <c r="N135" s="23"/>
      <c r="O135" s="23">
        <f>-VLOOKUP(A135,CANCELADAS!$A$2:$K$811,11,0)+18972</f>
        <v>234161</v>
      </c>
      <c r="P135" s="23"/>
      <c r="Q135" s="22">
        <v>2000317854</v>
      </c>
      <c r="R135" s="22"/>
      <c r="S135" s="22"/>
      <c r="T135" s="24">
        <f t="shared" si="11"/>
        <v>0</v>
      </c>
    </row>
    <row r="136" spans="1:20" s="25" customFormat="1" x14ac:dyDescent="0.25">
      <c r="A136" s="22">
        <v>6087950</v>
      </c>
      <c r="B136" s="23">
        <v>4155159</v>
      </c>
      <c r="C136" s="23">
        <v>781866</v>
      </c>
      <c r="D136" s="22" t="e">
        <f>VLOOKUP(A136,CXP!$A$2:$A$353,1,0)</f>
        <v>#N/A</v>
      </c>
      <c r="E136" s="22" t="e">
        <f>VLOOKUP(A136,GLOSAS!$A$2:$A$413,1,0)</f>
        <v>#N/A</v>
      </c>
      <c r="F136" s="22">
        <f>VLOOKUP(A136,CANCELADAS!$A$2:$A$811,1,0)</f>
        <v>6087950</v>
      </c>
      <c r="G136" s="22" t="e">
        <f>VLOOKUP(A136,DEVOLUCIONES!$A$2:$A$453,1,0)</f>
        <v>#N/A</v>
      </c>
      <c r="H136" s="23"/>
      <c r="I136" s="23"/>
      <c r="J136" s="23"/>
      <c r="K136" s="23"/>
      <c r="L136" s="23"/>
      <c r="M136" s="23"/>
      <c r="N136" s="23"/>
      <c r="O136" s="23">
        <f>-VLOOKUP(A136,CANCELADAS!$A$2:$K$811,11,0)</f>
        <v>781866</v>
      </c>
      <c r="P136" s="23"/>
      <c r="Q136" s="22">
        <v>2000317854</v>
      </c>
      <c r="R136" s="22"/>
      <c r="S136" s="22"/>
      <c r="T136" s="24">
        <f t="shared" si="11"/>
        <v>0</v>
      </c>
    </row>
    <row r="137" spans="1:20" s="25" customFormat="1" x14ac:dyDescent="0.25">
      <c r="A137" s="22">
        <v>6088441</v>
      </c>
      <c r="B137" s="23">
        <v>585170</v>
      </c>
      <c r="C137" s="23">
        <v>585170</v>
      </c>
      <c r="D137" s="22" t="e">
        <f>VLOOKUP(A137,CXP!$A$2:$A$353,1,0)</f>
        <v>#N/A</v>
      </c>
      <c r="E137" s="22" t="e">
        <f>VLOOKUP(A137,GLOSAS!$A$2:$A$413,1,0)</f>
        <v>#N/A</v>
      </c>
      <c r="F137" s="22">
        <f>VLOOKUP(A137,CANCELADAS!$A$2:$A$811,1,0)</f>
        <v>6088441</v>
      </c>
      <c r="G137" s="22" t="e">
        <f>VLOOKUP(A137,DEVOLUCIONES!$A$2:$A$453,1,0)</f>
        <v>#N/A</v>
      </c>
      <c r="H137" s="23"/>
      <c r="I137" s="23"/>
      <c r="J137" s="23"/>
      <c r="K137" s="23"/>
      <c r="L137" s="23"/>
      <c r="M137" s="23"/>
      <c r="N137" s="23"/>
      <c r="O137" s="23">
        <f>-VLOOKUP(A137,CANCELADAS!$A$2:$K$811,11,0)</f>
        <v>585170</v>
      </c>
      <c r="P137" s="23"/>
      <c r="Q137" s="22">
        <v>2000317854</v>
      </c>
      <c r="R137" s="22"/>
      <c r="S137" s="22"/>
      <c r="T137" s="24">
        <f t="shared" si="11"/>
        <v>0</v>
      </c>
    </row>
    <row r="138" spans="1:20" s="25" customFormat="1" x14ac:dyDescent="0.25">
      <c r="A138" s="22">
        <v>6130691</v>
      </c>
      <c r="B138" s="23">
        <v>1298982</v>
      </c>
      <c r="C138" s="23">
        <v>50262</v>
      </c>
      <c r="D138" s="22" t="e">
        <f>VLOOKUP(A138,CXP!$A$2:$A$353,1,0)</f>
        <v>#N/A</v>
      </c>
      <c r="E138" s="22" t="e">
        <f>VLOOKUP(A138,GLOSAS!$A$2:$A$413,1,0)</f>
        <v>#N/A</v>
      </c>
      <c r="F138" s="22">
        <f>VLOOKUP(A138,CANCELADAS!$A$2:$A$811,1,0)</f>
        <v>6130691</v>
      </c>
      <c r="G138" s="22" t="e">
        <f>VLOOKUP(A138,DEVOLUCIONES!$A$2:$A$453,1,0)</f>
        <v>#N/A</v>
      </c>
      <c r="H138" s="23"/>
      <c r="I138" s="23"/>
      <c r="J138" s="23"/>
      <c r="K138" s="23"/>
      <c r="L138" s="23"/>
      <c r="M138" s="23"/>
      <c r="N138" s="23"/>
      <c r="O138" s="23">
        <f>-VLOOKUP(A138,CANCELADAS!$A$2:$K$811,11,0)</f>
        <v>50262</v>
      </c>
      <c r="P138" s="23"/>
      <c r="Q138" s="22">
        <v>2000317854</v>
      </c>
      <c r="R138" s="22"/>
      <c r="S138" s="22"/>
      <c r="T138" s="24">
        <f t="shared" si="11"/>
        <v>0</v>
      </c>
    </row>
    <row r="139" spans="1:20" s="25" customFormat="1" x14ac:dyDescent="0.25">
      <c r="A139" s="22">
        <v>6133169</v>
      </c>
      <c r="B139" s="23">
        <v>72154739</v>
      </c>
      <c r="C139" s="23">
        <v>14231227</v>
      </c>
      <c r="D139" s="22" t="e">
        <f>VLOOKUP(A139,CXP!$A$2:$A$353,1,0)</f>
        <v>#N/A</v>
      </c>
      <c r="E139" s="22">
        <f>VLOOKUP(A139,GLOSAS!$A$2:$A$413,1,0)</f>
        <v>6133169</v>
      </c>
      <c r="F139" s="22">
        <f>VLOOKUP(A139,CANCELADAS!$A$2:$A$811,1,0)</f>
        <v>6133169</v>
      </c>
      <c r="G139" s="22">
        <f>VLOOKUP(A139,DEVOLUCIONES!$A$2:$A$453,1,0)</f>
        <v>6133169</v>
      </c>
      <c r="H139" s="23"/>
      <c r="I139" s="23"/>
      <c r="J139" s="23"/>
      <c r="K139" s="23"/>
      <c r="L139" s="23">
        <f>VLOOKUP(A139,GLOSAS!$A$2:$K$413,11,0)</f>
        <v>223880</v>
      </c>
      <c r="M139" s="23"/>
      <c r="N139" s="23"/>
      <c r="O139" s="23">
        <f>-VLOOKUP(A139,CANCELADAS!$A$2:$K$811,11,0)</f>
        <v>14007347</v>
      </c>
      <c r="P139" s="23"/>
      <c r="Q139" s="22">
        <v>2000317854</v>
      </c>
      <c r="R139" s="22"/>
      <c r="S139" s="22"/>
      <c r="T139" s="24">
        <f t="shared" si="11"/>
        <v>0</v>
      </c>
    </row>
    <row r="140" spans="1:20" s="25" customFormat="1" x14ac:dyDescent="0.25">
      <c r="A140" s="22">
        <v>6137073</v>
      </c>
      <c r="B140" s="23">
        <v>18362408</v>
      </c>
      <c r="C140" s="23">
        <v>2672327</v>
      </c>
      <c r="D140" s="22" t="e">
        <f>VLOOKUP(A140,CXP!$A$2:$A$353,1,0)</f>
        <v>#N/A</v>
      </c>
      <c r="E140" s="22">
        <f>VLOOKUP(A140,GLOSAS!$A$2:$A$413,1,0)</f>
        <v>6137073</v>
      </c>
      <c r="F140" s="22">
        <f>VLOOKUP(A140,CANCELADAS!$A$2:$A$811,1,0)</f>
        <v>6137073</v>
      </c>
      <c r="G140" s="22" t="e">
        <f>VLOOKUP(A140,DEVOLUCIONES!$A$2:$A$453,1,0)</f>
        <v>#N/A</v>
      </c>
      <c r="H140" s="23"/>
      <c r="I140" s="23"/>
      <c r="J140" s="23"/>
      <c r="K140" s="23"/>
      <c r="L140" s="23">
        <f>VLOOKUP(A140,GLOSAS!$A$2:$K$413,11,0)</f>
        <v>1203481</v>
      </c>
      <c r="M140" s="23"/>
      <c r="N140" s="23"/>
      <c r="O140" s="23">
        <f>-VLOOKUP(A140,CANCELADAS!$A$2:$K$811,11,0)</f>
        <v>1468846</v>
      </c>
      <c r="P140" s="23"/>
      <c r="Q140" s="22">
        <v>2000317854</v>
      </c>
      <c r="R140" s="22"/>
      <c r="S140" s="22"/>
      <c r="T140" s="24">
        <f t="shared" si="11"/>
        <v>0</v>
      </c>
    </row>
    <row r="141" spans="1:20" s="25" customFormat="1" x14ac:dyDescent="0.25">
      <c r="A141" s="22">
        <v>6137251</v>
      </c>
      <c r="B141" s="23">
        <v>4981447</v>
      </c>
      <c r="C141" s="23">
        <v>859906</v>
      </c>
      <c r="D141" s="22" t="e">
        <f>VLOOKUP(A141,CXP!$A$2:$A$353,1,0)</f>
        <v>#N/A</v>
      </c>
      <c r="E141" s="22">
        <f>VLOOKUP(A141,GLOSAS!$A$2:$A$413,1,0)</f>
        <v>6137251</v>
      </c>
      <c r="F141" s="22">
        <f>VLOOKUP(A141,CANCELADAS!$A$2:$A$811,1,0)</f>
        <v>6137251</v>
      </c>
      <c r="G141" s="22" t="e">
        <f>VLOOKUP(A141,DEVOLUCIONES!$A$2:$A$453,1,0)</f>
        <v>#N/A</v>
      </c>
      <c r="H141" s="23"/>
      <c r="I141" s="23"/>
      <c r="J141" s="23"/>
      <c r="K141" s="23"/>
      <c r="L141" s="23">
        <f>VLOOKUP(A141,GLOSAS!$A$2:$K$413,11,0)</f>
        <v>859906</v>
      </c>
      <c r="M141" s="23"/>
      <c r="N141" s="23"/>
      <c r="O141" s="23"/>
      <c r="P141" s="23"/>
      <c r="Q141" s="22"/>
      <c r="R141" s="22"/>
      <c r="S141" s="22"/>
      <c r="T141" s="24">
        <f t="shared" si="11"/>
        <v>0</v>
      </c>
    </row>
    <row r="142" spans="1:20" s="25" customFormat="1" x14ac:dyDescent="0.25">
      <c r="A142" s="22">
        <v>6140419</v>
      </c>
      <c r="B142" s="23">
        <v>26533096</v>
      </c>
      <c r="C142" s="23">
        <v>3461263</v>
      </c>
      <c r="D142" s="22" t="e">
        <f>VLOOKUP(A142,CXP!$A$2:$A$353,1,0)</f>
        <v>#N/A</v>
      </c>
      <c r="E142" s="22">
        <f>VLOOKUP(A142,GLOSAS!$A$2:$A$413,1,0)</f>
        <v>6140419</v>
      </c>
      <c r="F142" s="22">
        <f>VLOOKUP(A142,CANCELADAS!$A$2:$A$811,1,0)</f>
        <v>6140419</v>
      </c>
      <c r="G142" s="22" t="e">
        <f>VLOOKUP(A142,DEVOLUCIONES!$A$2:$A$453,1,0)</f>
        <v>#N/A</v>
      </c>
      <c r="H142" s="23"/>
      <c r="I142" s="23"/>
      <c r="J142" s="23"/>
      <c r="K142" s="23"/>
      <c r="L142" s="23">
        <f>VLOOKUP(A142,GLOSAS!$A$2:$K$413,11,0)</f>
        <v>3461263</v>
      </c>
      <c r="M142" s="23"/>
      <c r="N142" s="23"/>
      <c r="O142" s="23"/>
      <c r="P142" s="23"/>
      <c r="Q142" s="22"/>
      <c r="R142" s="22"/>
      <c r="S142" s="22"/>
      <c r="T142" s="24">
        <f t="shared" si="11"/>
        <v>0</v>
      </c>
    </row>
    <row r="143" spans="1:20" s="25" customFormat="1" x14ac:dyDescent="0.25">
      <c r="A143" s="22">
        <v>6145294</v>
      </c>
      <c r="B143" s="23">
        <v>5173212</v>
      </c>
      <c r="C143" s="23">
        <v>1173909</v>
      </c>
      <c r="D143" s="22" t="e">
        <f>VLOOKUP(A143,CXP!$A$2:$A$353,1,0)</f>
        <v>#N/A</v>
      </c>
      <c r="E143" s="22" t="e">
        <f>VLOOKUP(A143,GLOSAS!$A$2:$A$413,1,0)</f>
        <v>#N/A</v>
      </c>
      <c r="F143" s="22">
        <f>VLOOKUP(A143,CANCELADAS!$A$2:$A$811,1,0)</f>
        <v>6145294</v>
      </c>
      <c r="G143" s="22" t="e">
        <f>VLOOKUP(A143,DEVOLUCIONES!$A$2:$A$453,1,0)</f>
        <v>#N/A</v>
      </c>
      <c r="H143" s="23"/>
      <c r="I143" s="23"/>
      <c r="J143" s="23"/>
      <c r="K143" s="23"/>
      <c r="L143" s="23"/>
      <c r="M143" s="23"/>
      <c r="N143" s="23"/>
      <c r="O143" s="23">
        <f>-VLOOKUP(A143,CANCELADAS!$A$2:$K$811,11,0)</f>
        <v>1173909</v>
      </c>
      <c r="P143" s="23"/>
      <c r="Q143" s="22">
        <v>2000317854</v>
      </c>
      <c r="R143" s="22"/>
      <c r="S143" s="22"/>
      <c r="T143" s="24">
        <f t="shared" si="11"/>
        <v>0</v>
      </c>
    </row>
    <row r="144" spans="1:20" s="25" customFormat="1" x14ac:dyDescent="0.25">
      <c r="A144" s="22">
        <v>6146624</v>
      </c>
      <c r="B144" s="23">
        <v>103658418</v>
      </c>
      <c r="C144" s="23">
        <v>23977109</v>
      </c>
      <c r="D144" s="22" t="e">
        <f>VLOOKUP(A144,CXP!$A$2:$A$353,1,0)</f>
        <v>#N/A</v>
      </c>
      <c r="E144" s="22">
        <f>VLOOKUP(A144,GLOSAS!$A$2:$A$413,1,0)</f>
        <v>6146624</v>
      </c>
      <c r="F144" s="22">
        <f>VLOOKUP(A144,CANCELADAS!$A$2:$A$811,1,0)</f>
        <v>6146624</v>
      </c>
      <c r="G144" s="22" t="e">
        <f>VLOOKUP(A144,DEVOLUCIONES!$A$2:$A$453,1,0)</f>
        <v>#N/A</v>
      </c>
      <c r="H144" s="23"/>
      <c r="I144" s="23"/>
      <c r="J144" s="23"/>
      <c r="K144" s="23"/>
      <c r="L144" s="23">
        <f>VLOOKUP(A144,GLOSAS!$A$2:$K$413,11,0)</f>
        <v>1577853</v>
      </c>
      <c r="M144" s="23"/>
      <c r="N144" s="23"/>
      <c r="O144" s="23">
        <f>-VLOOKUP(A144,CANCELADAS!$A$2:$K$811,11,0)</f>
        <v>22399256</v>
      </c>
      <c r="P144" s="23"/>
      <c r="Q144" s="22">
        <v>2000317854</v>
      </c>
      <c r="R144" s="22"/>
      <c r="S144" s="22"/>
      <c r="T144" s="24">
        <f t="shared" si="11"/>
        <v>0</v>
      </c>
    </row>
    <row r="145" spans="1:20" s="25" customFormat="1" x14ac:dyDescent="0.25">
      <c r="A145" s="22">
        <v>6153059</v>
      </c>
      <c r="B145" s="23">
        <v>7176285</v>
      </c>
      <c r="C145" s="23">
        <v>1407654</v>
      </c>
      <c r="D145" s="22" t="e">
        <f>VLOOKUP(A145,CXP!$A$2:$A$353,1,0)</f>
        <v>#N/A</v>
      </c>
      <c r="E145" s="22" t="e">
        <f>VLOOKUP(A145,GLOSAS!$A$2:$A$413,1,0)</f>
        <v>#N/A</v>
      </c>
      <c r="F145" s="22">
        <f>VLOOKUP(A145,CANCELADAS!$A$2:$A$811,1,0)</f>
        <v>6153059</v>
      </c>
      <c r="G145" s="22" t="e">
        <f>VLOOKUP(A145,DEVOLUCIONES!$A$2:$A$453,1,0)</f>
        <v>#N/A</v>
      </c>
      <c r="H145" s="23"/>
      <c r="I145" s="23"/>
      <c r="J145" s="23"/>
      <c r="K145" s="23"/>
      <c r="L145" s="23"/>
      <c r="M145" s="23"/>
      <c r="N145" s="23"/>
      <c r="O145" s="23">
        <f>-VLOOKUP(A145,CANCELADAS!$A$2:$K$811,11,0)</f>
        <v>1407654</v>
      </c>
      <c r="P145" s="23"/>
      <c r="Q145" s="22">
        <v>2000317854</v>
      </c>
      <c r="R145" s="22"/>
      <c r="S145" s="22"/>
      <c r="T145" s="24">
        <f t="shared" si="11"/>
        <v>0</v>
      </c>
    </row>
    <row r="146" spans="1:20" s="25" customFormat="1" x14ac:dyDescent="0.25">
      <c r="A146" s="22">
        <v>6163669</v>
      </c>
      <c r="B146" s="23">
        <v>2946426</v>
      </c>
      <c r="C146" s="23">
        <v>16164</v>
      </c>
      <c r="D146" s="22" t="e">
        <f>VLOOKUP(A146,CXP!$A$2:$A$353,1,0)</f>
        <v>#N/A</v>
      </c>
      <c r="E146" s="22" t="e">
        <f>VLOOKUP(A146,GLOSAS!$A$2:$A$413,1,0)</f>
        <v>#N/A</v>
      </c>
      <c r="F146" s="22">
        <f>VLOOKUP(A146,CANCELADAS!$A$2:$A$811,1,0)</f>
        <v>6163669</v>
      </c>
      <c r="G146" s="22" t="e">
        <f>VLOOKUP(A146,DEVOLUCIONES!$A$2:$A$453,1,0)</f>
        <v>#N/A</v>
      </c>
      <c r="H146" s="23"/>
      <c r="I146" s="23"/>
      <c r="J146" s="23"/>
      <c r="K146" s="23"/>
      <c r="L146" s="23"/>
      <c r="M146" s="23"/>
      <c r="N146" s="23"/>
      <c r="O146" s="23">
        <f>-VLOOKUP(A146,CANCELADAS!$A$2:$K$811,11,0)</f>
        <v>16164</v>
      </c>
      <c r="P146" s="23"/>
      <c r="Q146" s="22">
        <v>2000317854</v>
      </c>
      <c r="R146" s="22"/>
      <c r="S146" s="22"/>
      <c r="T146" s="24">
        <f t="shared" si="11"/>
        <v>0</v>
      </c>
    </row>
    <row r="147" spans="1:20" s="25" customFormat="1" x14ac:dyDescent="0.25">
      <c r="A147" s="22">
        <v>6170975</v>
      </c>
      <c r="B147" s="23">
        <v>6306043</v>
      </c>
      <c r="C147" s="23">
        <v>355424</v>
      </c>
      <c r="D147" s="22" t="e">
        <f>VLOOKUP(A147,CXP!$A$2:$A$353,1,0)</f>
        <v>#N/A</v>
      </c>
      <c r="E147" s="22" t="e">
        <f>VLOOKUP(A147,GLOSAS!$A$2:$A$413,1,0)</f>
        <v>#N/A</v>
      </c>
      <c r="F147" s="22">
        <f>VLOOKUP(A147,CANCELADAS!$A$2:$A$811,1,0)</f>
        <v>6170975</v>
      </c>
      <c r="G147" s="22" t="e">
        <f>VLOOKUP(A147,DEVOLUCIONES!$A$2:$A$453,1,0)</f>
        <v>#N/A</v>
      </c>
      <c r="H147" s="23"/>
      <c r="I147" s="23"/>
      <c r="J147" s="23"/>
      <c r="K147" s="23"/>
      <c r="L147" s="23"/>
      <c r="M147" s="23"/>
      <c r="N147" s="23"/>
      <c r="O147" s="23">
        <f>-VLOOKUP(A147,CANCELADAS!$A$2:$K$811,11,0)</f>
        <v>355424</v>
      </c>
      <c r="P147" s="23"/>
      <c r="Q147" s="22">
        <v>2000317854</v>
      </c>
      <c r="R147" s="22"/>
      <c r="S147" s="22"/>
      <c r="T147" s="24">
        <f t="shared" si="11"/>
        <v>0</v>
      </c>
    </row>
    <row r="148" spans="1:20" s="25" customFormat="1" x14ac:dyDescent="0.25">
      <c r="A148" s="22">
        <v>6172822</v>
      </c>
      <c r="B148" s="23">
        <v>6712150</v>
      </c>
      <c r="C148" s="23">
        <v>2067965</v>
      </c>
      <c r="D148" s="22" t="e">
        <f>VLOOKUP(A148,CXP!$A$2:$A$353,1,0)</f>
        <v>#N/A</v>
      </c>
      <c r="E148" s="22" t="e">
        <f>VLOOKUP(A148,GLOSAS!$A$2:$A$413,1,0)</f>
        <v>#N/A</v>
      </c>
      <c r="F148" s="22">
        <f>VLOOKUP(A148,CANCELADAS!$A$2:$A$811,1,0)</f>
        <v>6172822</v>
      </c>
      <c r="G148" s="22" t="e">
        <f>VLOOKUP(A148,DEVOLUCIONES!$A$2:$A$453,1,0)</f>
        <v>#N/A</v>
      </c>
      <c r="H148" s="23"/>
      <c r="I148" s="23"/>
      <c r="J148" s="23"/>
      <c r="K148" s="23"/>
      <c r="L148" s="23"/>
      <c r="M148" s="23"/>
      <c r="N148" s="23"/>
      <c r="O148" s="23">
        <f>-VLOOKUP(A148,CANCELADAS!$A$2:$K$811,11,0)</f>
        <v>2067965</v>
      </c>
      <c r="P148" s="23"/>
      <c r="Q148" s="22">
        <v>2000317854</v>
      </c>
      <c r="R148" s="22"/>
      <c r="S148" s="22"/>
      <c r="T148" s="24">
        <f t="shared" si="11"/>
        <v>0</v>
      </c>
    </row>
    <row r="149" spans="1:20" s="25" customFormat="1" x14ac:dyDescent="0.25">
      <c r="A149" s="22">
        <v>6183447</v>
      </c>
      <c r="B149" s="23">
        <v>6389246</v>
      </c>
      <c r="C149" s="23">
        <v>5703732</v>
      </c>
      <c r="D149" s="22" t="e">
        <f>VLOOKUP(A149,CXP!$A$2:$A$353,1,0)</f>
        <v>#N/A</v>
      </c>
      <c r="E149" s="22" t="e">
        <f>VLOOKUP(A149,GLOSAS!$A$2:$A$413,1,0)</f>
        <v>#N/A</v>
      </c>
      <c r="F149" s="22">
        <f>VLOOKUP(A149,CANCELADAS!$A$2:$A$811,1,0)</f>
        <v>6183447</v>
      </c>
      <c r="G149" s="22" t="e">
        <f>VLOOKUP(A149,DEVOLUCIONES!$A$2:$A$453,1,0)</f>
        <v>#N/A</v>
      </c>
      <c r="H149" s="23"/>
      <c r="I149" s="23"/>
      <c r="J149" s="23"/>
      <c r="K149" s="23"/>
      <c r="L149" s="23"/>
      <c r="M149" s="23"/>
      <c r="N149" s="23"/>
      <c r="O149" s="23">
        <v>5703732</v>
      </c>
      <c r="P149" s="23"/>
      <c r="Q149" s="22">
        <v>2000185977</v>
      </c>
      <c r="R149" s="22"/>
      <c r="S149" s="22"/>
      <c r="T149" s="24">
        <f t="shared" si="11"/>
        <v>0</v>
      </c>
    </row>
    <row r="150" spans="1:20" s="25" customFormat="1" x14ac:dyDescent="0.25">
      <c r="A150" s="22">
        <v>6184552</v>
      </c>
      <c r="B150" s="23">
        <v>128715665</v>
      </c>
      <c r="C150" s="23">
        <v>18237530</v>
      </c>
      <c r="D150" s="22" t="e">
        <f>VLOOKUP(A150,CXP!$A$2:$A$353,1,0)</f>
        <v>#N/A</v>
      </c>
      <c r="E150" s="22">
        <f>VLOOKUP(A150,GLOSAS!$A$2:$A$413,1,0)</f>
        <v>6184552</v>
      </c>
      <c r="F150" s="22">
        <f>VLOOKUP(A150,CANCELADAS!$A$2:$A$811,1,0)</f>
        <v>6184552</v>
      </c>
      <c r="G150" s="22" t="e">
        <f>VLOOKUP(A150,DEVOLUCIONES!$A$2:$A$453,1,0)</f>
        <v>#N/A</v>
      </c>
      <c r="H150" s="23"/>
      <c r="I150" s="23"/>
      <c r="J150" s="23"/>
      <c r="K150" s="23"/>
      <c r="L150" s="23">
        <f>VLOOKUP(A150,GLOSAS!$A$2:$K$413,11,0)</f>
        <v>12211950</v>
      </c>
      <c r="M150" s="23"/>
      <c r="N150" s="23"/>
      <c r="O150" s="23">
        <f>-VLOOKUP(A150,CANCELADAS!$A$2:$K$811,11,0)</f>
        <v>6025580</v>
      </c>
      <c r="P150" s="23"/>
      <c r="Q150" s="22">
        <v>2000317854</v>
      </c>
      <c r="R150" s="22"/>
      <c r="S150" s="22"/>
      <c r="T150" s="24">
        <f t="shared" si="11"/>
        <v>0</v>
      </c>
    </row>
    <row r="151" spans="1:20" s="25" customFormat="1" x14ac:dyDescent="0.25">
      <c r="A151" s="22">
        <v>6198314</v>
      </c>
      <c r="B151" s="23">
        <v>5459512</v>
      </c>
      <c r="C151" s="23">
        <v>479450</v>
      </c>
      <c r="D151" s="22" t="e">
        <f>VLOOKUP(A151,CXP!$A$2:$A$353,1,0)</f>
        <v>#N/A</v>
      </c>
      <c r="E151" s="22">
        <f>VLOOKUP(A151,GLOSAS!$A$2:$A$413,1,0)</f>
        <v>6198314</v>
      </c>
      <c r="F151" s="22">
        <f>VLOOKUP(A151,CANCELADAS!$A$2:$A$811,1,0)</f>
        <v>6198314</v>
      </c>
      <c r="G151" s="22" t="e">
        <f>VLOOKUP(A151,DEVOLUCIONES!$A$2:$A$453,1,0)</f>
        <v>#N/A</v>
      </c>
      <c r="H151" s="23"/>
      <c r="I151" s="23"/>
      <c r="J151" s="23"/>
      <c r="K151" s="23"/>
      <c r="L151" s="23">
        <f>VLOOKUP(A151,GLOSAS!$A$2:$K$413,11,0)</f>
        <v>479450</v>
      </c>
      <c r="M151" s="23"/>
      <c r="N151" s="23"/>
      <c r="O151" s="23"/>
      <c r="P151" s="23"/>
      <c r="Q151" s="22"/>
      <c r="R151" s="22"/>
      <c r="S151" s="22"/>
      <c r="T151" s="24">
        <f t="shared" si="11"/>
        <v>0</v>
      </c>
    </row>
    <row r="152" spans="1:20" s="25" customFormat="1" x14ac:dyDescent="0.25">
      <c r="A152" s="22">
        <v>6201191</v>
      </c>
      <c r="B152" s="23">
        <v>8096153</v>
      </c>
      <c r="C152" s="23">
        <v>1663331</v>
      </c>
      <c r="D152" s="22" t="e">
        <f>VLOOKUP(A152,CXP!$A$2:$A$353,1,0)</f>
        <v>#N/A</v>
      </c>
      <c r="E152" s="22">
        <f>VLOOKUP(A152,GLOSAS!$A$2:$A$413,1,0)</f>
        <v>6201191</v>
      </c>
      <c r="F152" s="22">
        <f>VLOOKUP(A152,CANCELADAS!$A$2:$A$811,1,0)</f>
        <v>6201191</v>
      </c>
      <c r="G152" s="22" t="e">
        <f>VLOOKUP(A152,DEVOLUCIONES!$A$2:$A$453,1,0)</f>
        <v>#N/A</v>
      </c>
      <c r="H152" s="23"/>
      <c r="I152" s="23"/>
      <c r="J152" s="23"/>
      <c r="K152" s="23"/>
      <c r="L152" s="23">
        <f>VLOOKUP(A152,GLOSAS!$A$2:$K$413,11,0)</f>
        <v>1663331</v>
      </c>
      <c r="M152" s="23"/>
      <c r="N152" s="23"/>
      <c r="O152" s="23"/>
      <c r="P152" s="23"/>
      <c r="Q152" s="22"/>
      <c r="R152" s="22"/>
      <c r="S152" s="22"/>
      <c r="T152" s="24">
        <f t="shared" si="11"/>
        <v>0</v>
      </c>
    </row>
    <row r="153" spans="1:20" s="25" customFormat="1" x14ac:dyDescent="0.25">
      <c r="A153" s="22">
        <v>6202847</v>
      </c>
      <c r="B153" s="23">
        <v>29114118</v>
      </c>
      <c r="C153" s="23">
        <v>2632236</v>
      </c>
      <c r="D153" s="22" t="e">
        <f>VLOOKUP(A153,CXP!$A$2:$A$353,1,0)</f>
        <v>#N/A</v>
      </c>
      <c r="E153" s="22">
        <f>VLOOKUP(A153,GLOSAS!$A$2:$A$413,1,0)</f>
        <v>6202847</v>
      </c>
      <c r="F153" s="22">
        <f>VLOOKUP(A153,CANCELADAS!$A$2:$A$811,1,0)</f>
        <v>6202847</v>
      </c>
      <c r="G153" s="22" t="e">
        <f>VLOOKUP(A153,DEVOLUCIONES!$A$2:$A$453,1,0)</f>
        <v>#N/A</v>
      </c>
      <c r="H153" s="23"/>
      <c r="I153" s="23"/>
      <c r="J153" s="23"/>
      <c r="K153" s="23"/>
      <c r="L153" s="23">
        <f>VLOOKUP(A153,GLOSAS!$A$2:$K$413,11,0)</f>
        <v>2632236</v>
      </c>
      <c r="M153" s="23"/>
      <c r="N153" s="23"/>
      <c r="O153" s="23"/>
      <c r="P153" s="23"/>
      <c r="Q153" s="22"/>
      <c r="R153" s="22"/>
      <c r="S153" s="22"/>
      <c r="T153" s="24">
        <f t="shared" si="11"/>
        <v>0</v>
      </c>
    </row>
    <row r="154" spans="1:20" s="25" customFormat="1" x14ac:dyDescent="0.25">
      <c r="A154" s="22">
        <v>6203797</v>
      </c>
      <c r="B154" s="23">
        <v>30060299</v>
      </c>
      <c r="C154" s="23">
        <v>7135152</v>
      </c>
      <c r="D154" s="22" t="e">
        <f>VLOOKUP(A154,CXP!$A$2:$A$353,1,0)</f>
        <v>#N/A</v>
      </c>
      <c r="E154" s="22">
        <f>VLOOKUP(A154,GLOSAS!$A$2:$A$413,1,0)</f>
        <v>6203797</v>
      </c>
      <c r="F154" s="22">
        <f>VLOOKUP(A154,CANCELADAS!$A$2:$A$811,1,0)</f>
        <v>6203797</v>
      </c>
      <c r="G154" s="22" t="e">
        <f>VLOOKUP(A154,DEVOLUCIONES!$A$2:$A$453,1,0)</f>
        <v>#N/A</v>
      </c>
      <c r="H154" s="23"/>
      <c r="I154" s="23"/>
      <c r="J154" s="23"/>
      <c r="K154" s="23"/>
      <c r="L154" s="23">
        <f>VLOOKUP(A154,GLOSAS!$A$2:$K$413,11,0)</f>
        <v>7135152</v>
      </c>
      <c r="M154" s="23"/>
      <c r="N154" s="23"/>
      <c r="O154" s="23"/>
      <c r="P154" s="23"/>
      <c r="Q154" s="22"/>
      <c r="R154" s="22"/>
      <c r="S154" s="22"/>
      <c r="T154" s="24">
        <f t="shared" si="11"/>
        <v>0</v>
      </c>
    </row>
    <row r="155" spans="1:20" s="25" customFormat="1" x14ac:dyDescent="0.25">
      <c r="A155" s="22">
        <v>6206602</v>
      </c>
      <c r="B155" s="23">
        <v>5594782</v>
      </c>
      <c r="C155" s="23">
        <v>202573</v>
      </c>
      <c r="D155" s="22" t="e">
        <f>VLOOKUP(A155,CXP!$A$2:$A$353,1,0)</f>
        <v>#N/A</v>
      </c>
      <c r="E155" s="22">
        <f>VLOOKUP(A155,GLOSAS!$A$2:$A$413,1,0)</f>
        <v>6206602</v>
      </c>
      <c r="F155" s="22">
        <f>VLOOKUP(A155,CANCELADAS!$A$2:$A$811,1,0)</f>
        <v>6206602</v>
      </c>
      <c r="G155" s="22" t="e">
        <f>VLOOKUP(A155,DEVOLUCIONES!$A$2:$A$453,1,0)</f>
        <v>#N/A</v>
      </c>
      <c r="H155" s="23"/>
      <c r="I155" s="23"/>
      <c r="J155" s="23"/>
      <c r="K155" s="23"/>
      <c r="L155" s="23">
        <f>VLOOKUP(A155,GLOSAS!$A$2:$K$413,11,0)</f>
        <v>202573</v>
      </c>
      <c r="M155" s="23"/>
      <c r="N155" s="23"/>
      <c r="O155" s="23"/>
      <c r="P155" s="23"/>
      <c r="Q155" s="22"/>
      <c r="R155" s="22"/>
      <c r="S155" s="22"/>
      <c r="T155" s="24">
        <f t="shared" si="11"/>
        <v>0</v>
      </c>
    </row>
    <row r="156" spans="1:20" s="25" customFormat="1" x14ac:dyDescent="0.25">
      <c r="A156" s="22">
        <v>6208325</v>
      </c>
      <c r="B156" s="23">
        <v>26235499</v>
      </c>
      <c r="C156" s="23">
        <v>3692877</v>
      </c>
      <c r="D156" s="22" t="e">
        <f>VLOOKUP(A156,CXP!$A$2:$A$353,1,0)</f>
        <v>#N/A</v>
      </c>
      <c r="E156" s="22">
        <f>VLOOKUP(A156,GLOSAS!$A$2:$A$413,1,0)</f>
        <v>6208325</v>
      </c>
      <c r="F156" s="22">
        <f>VLOOKUP(A156,CANCELADAS!$A$2:$A$811,1,0)</f>
        <v>6208325</v>
      </c>
      <c r="G156" s="22" t="e">
        <f>VLOOKUP(A156,DEVOLUCIONES!$A$2:$A$453,1,0)</f>
        <v>#N/A</v>
      </c>
      <c r="H156" s="23"/>
      <c r="I156" s="23"/>
      <c r="J156" s="23"/>
      <c r="K156" s="23"/>
      <c r="L156" s="23">
        <f>VLOOKUP(A156,GLOSAS!$A$2:$K$413,11,0)</f>
        <v>3692877</v>
      </c>
      <c r="M156" s="23"/>
      <c r="N156" s="23"/>
      <c r="O156" s="23"/>
      <c r="P156" s="23"/>
      <c r="Q156" s="22"/>
      <c r="R156" s="22"/>
      <c r="S156" s="22"/>
      <c r="T156" s="24">
        <f t="shared" si="11"/>
        <v>0</v>
      </c>
    </row>
    <row r="157" spans="1:20" s="25" customFormat="1" x14ac:dyDescent="0.25">
      <c r="A157" s="22">
        <v>6210160</v>
      </c>
      <c r="B157" s="23">
        <v>8422791</v>
      </c>
      <c r="C157" s="23">
        <v>1055632</v>
      </c>
      <c r="D157" s="22" t="e">
        <f>VLOOKUP(A157,CXP!$A$2:$A$353,1,0)</f>
        <v>#N/A</v>
      </c>
      <c r="E157" s="22">
        <f>VLOOKUP(A157,GLOSAS!$A$2:$A$413,1,0)</f>
        <v>6210160</v>
      </c>
      <c r="F157" s="22">
        <f>VLOOKUP(A157,CANCELADAS!$A$2:$A$811,1,0)</f>
        <v>6210160</v>
      </c>
      <c r="G157" s="22" t="e">
        <f>VLOOKUP(A157,DEVOLUCIONES!$A$2:$A$453,1,0)</f>
        <v>#N/A</v>
      </c>
      <c r="H157" s="23"/>
      <c r="I157" s="23"/>
      <c r="J157" s="23"/>
      <c r="K157" s="23"/>
      <c r="L157" s="23">
        <f>VLOOKUP(A157,GLOSAS!$A$2:$K$413,11,0)</f>
        <v>1055632</v>
      </c>
      <c r="M157" s="23"/>
      <c r="N157" s="23"/>
      <c r="O157" s="23"/>
      <c r="P157" s="23"/>
      <c r="Q157" s="22"/>
      <c r="R157" s="22"/>
      <c r="S157" s="22"/>
      <c r="T157" s="24">
        <f t="shared" si="11"/>
        <v>0</v>
      </c>
    </row>
    <row r="158" spans="1:20" s="25" customFormat="1" x14ac:dyDescent="0.25">
      <c r="A158" s="22">
        <v>6210902</v>
      </c>
      <c r="B158" s="23">
        <v>25481381</v>
      </c>
      <c r="C158" s="23">
        <v>11254712</v>
      </c>
      <c r="D158" s="22" t="e">
        <f>VLOOKUP(A158,CXP!$A$2:$A$353,1,0)</f>
        <v>#N/A</v>
      </c>
      <c r="E158" s="22">
        <f>VLOOKUP(A158,GLOSAS!$A$2:$A$413,1,0)</f>
        <v>6210902</v>
      </c>
      <c r="F158" s="22">
        <f>VLOOKUP(A158,CANCELADAS!$A$2:$A$811,1,0)</f>
        <v>6210902</v>
      </c>
      <c r="G158" s="22" t="e">
        <f>VLOOKUP(A158,DEVOLUCIONES!$A$2:$A$453,1,0)</f>
        <v>#N/A</v>
      </c>
      <c r="H158" s="23"/>
      <c r="I158" s="23"/>
      <c r="J158" s="23"/>
      <c r="K158" s="23"/>
      <c r="L158" s="23">
        <f>VLOOKUP(A158,GLOSAS!$A$2:$K$413,11,0)</f>
        <v>8754712</v>
      </c>
      <c r="M158" s="23"/>
      <c r="N158" s="23"/>
      <c r="O158" s="23"/>
      <c r="P158" s="23"/>
      <c r="Q158" s="22"/>
      <c r="R158" s="22" t="s">
        <v>4301</v>
      </c>
      <c r="S158" s="22"/>
      <c r="T158" s="42">
        <f t="shared" si="11"/>
        <v>2500000</v>
      </c>
    </row>
    <row r="159" spans="1:20" s="25" customFormat="1" x14ac:dyDescent="0.25">
      <c r="A159" s="22">
        <v>6211256</v>
      </c>
      <c r="B159" s="23">
        <v>2031828</v>
      </c>
      <c r="C159" s="23">
        <v>177669</v>
      </c>
      <c r="D159" s="22" t="e">
        <f>VLOOKUP(A159,CXP!$A$2:$A$353,1,0)</f>
        <v>#N/A</v>
      </c>
      <c r="E159" s="22">
        <f>VLOOKUP(A159,GLOSAS!$A$2:$A$413,1,0)</f>
        <v>6211256</v>
      </c>
      <c r="F159" s="22">
        <f>VLOOKUP(A159,CANCELADAS!$A$2:$A$811,1,0)</f>
        <v>6211256</v>
      </c>
      <c r="G159" s="22" t="e">
        <f>VLOOKUP(A159,DEVOLUCIONES!$A$2:$A$453,1,0)</f>
        <v>#N/A</v>
      </c>
      <c r="H159" s="23"/>
      <c r="I159" s="23"/>
      <c r="J159" s="23"/>
      <c r="K159" s="23"/>
      <c r="L159" s="23">
        <f>VLOOKUP(A159,GLOSAS!$A$2:$K$413,11,0)</f>
        <v>177669</v>
      </c>
      <c r="M159" s="23"/>
      <c r="N159" s="23"/>
      <c r="O159" s="23"/>
      <c r="P159" s="23"/>
      <c r="Q159" s="22"/>
      <c r="R159" s="22"/>
      <c r="S159" s="22"/>
      <c r="T159" s="24">
        <f t="shared" si="11"/>
        <v>0</v>
      </c>
    </row>
    <row r="160" spans="1:20" s="25" customFormat="1" x14ac:dyDescent="0.25">
      <c r="A160" s="22">
        <v>6214174</v>
      </c>
      <c r="B160" s="23">
        <v>1900442</v>
      </c>
      <c r="C160" s="23">
        <v>1900442</v>
      </c>
      <c r="D160" s="22" t="e">
        <f>VLOOKUP(A160,CXP!$A$2:$A$353,1,0)</f>
        <v>#N/A</v>
      </c>
      <c r="E160" s="22" t="e">
        <f>VLOOKUP(A160,GLOSAS!$A$2:$A$413,1,0)</f>
        <v>#N/A</v>
      </c>
      <c r="F160" s="22" t="e">
        <f>VLOOKUP(A160,CANCELADAS!$A$2:$A$811,1,0)</f>
        <v>#N/A</v>
      </c>
      <c r="G160" s="22" t="e">
        <f>VLOOKUP(A160,DEVOLUCIONES!$A$2:$A$453,1,0)</f>
        <v>#N/A</v>
      </c>
      <c r="H160" s="23"/>
      <c r="I160" s="23"/>
      <c r="J160" s="23"/>
      <c r="K160" s="23">
        <f>+C160</f>
        <v>1900442</v>
      </c>
      <c r="L160" s="23"/>
      <c r="M160" s="23"/>
      <c r="N160" s="23"/>
      <c r="O160" s="23"/>
      <c r="P160" s="23"/>
      <c r="Q160" s="22"/>
      <c r="R160" s="22" t="s">
        <v>5400</v>
      </c>
      <c r="S160" s="22"/>
      <c r="T160" s="24">
        <f t="shared" si="11"/>
        <v>0</v>
      </c>
    </row>
    <row r="161" spans="1:20" s="25" customFormat="1" x14ac:dyDescent="0.25">
      <c r="A161" s="22">
        <v>6217684</v>
      </c>
      <c r="B161" s="23">
        <v>11236346</v>
      </c>
      <c r="C161" s="23">
        <v>771467</v>
      </c>
      <c r="D161" s="22" t="e">
        <f>VLOOKUP(A161,CXP!$A$2:$A$353,1,0)</f>
        <v>#N/A</v>
      </c>
      <c r="E161" s="22">
        <f>VLOOKUP(A161,GLOSAS!$A$2:$A$413,1,0)</f>
        <v>6217684</v>
      </c>
      <c r="F161" s="22">
        <f>VLOOKUP(A161,CANCELADAS!$A$2:$A$811,1,0)</f>
        <v>6217684</v>
      </c>
      <c r="G161" s="22" t="e">
        <f>VLOOKUP(A161,DEVOLUCIONES!$A$2:$A$453,1,0)</f>
        <v>#N/A</v>
      </c>
      <c r="H161" s="23"/>
      <c r="I161" s="23"/>
      <c r="J161" s="23"/>
      <c r="K161" s="23"/>
      <c r="L161" s="23">
        <f>VLOOKUP(A161,GLOSAS!$A$2:$K$413,11,0)</f>
        <v>771467</v>
      </c>
      <c r="M161" s="23"/>
      <c r="N161" s="23"/>
      <c r="O161" s="23"/>
      <c r="P161" s="23"/>
      <c r="Q161" s="22"/>
      <c r="R161" s="22"/>
      <c r="S161" s="22"/>
      <c r="T161" s="24">
        <f t="shared" si="11"/>
        <v>0</v>
      </c>
    </row>
    <row r="162" spans="1:20" s="25" customFormat="1" x14ac:dyDescent="0.25">
      <c r="A162" s="22">
        <v>6219895</v>
      </c>
      <c r="B162" s="23">
        <v>2809590</v>
      </c>
      <c r="C162" s="23">
        <v>30923</v>
      </c>
      <c r="D162" s="22" t="e">
        <f>VLOOKUP(A162,CXP!$A$2:$A$353,1,0)</f>
        <v>#N/A</v>
      </c>
      <c r="E162" s="22">
        <f>VLOOKUP(A162,GLOSAS!$A$2:$A$413,1,0)</f>
        <v>6219895</v>
      </c>
      <c r="F162" s="22">
        <f>VLOOKUP(A162,CANCELADAS!$A$2:$A$811,1,0)</f>
        <v>6219895</v>
      </c>
      <c r="G162" s="22" t="e">
        <f>VLOOKUP(A162,DEVOLUCIONES!$A$2:$A$453,1,0)</f>
        <v>#N/A</v>
      </c>
      <c r="H162" s="23"/>
      <c r="I162" s="23"/>
      <c r="J162" s="23"/>
      <c r="K162" s="23"/>
      <c r="L162" s="23">
        <f>VLOOKUP(A162,GLOSAS!$A$2:$K$413,11,0)</f>
        <v>30923</v>
      </c>
      <c r="M162" s="23"/>
      <c r="N162" s="23"/>
      <c r="O162" s="23"/>
      <c r="P162" s="23"/>
      <c r="Q162" s="22"/>
      <c r="R162" s="22"/>
      <c r="S162" s="22"/>
      <c r="T162" s="24">
        <f t="shared" si="11"/>
        <v>0</v>
      </c>
    </row>
    <row r="163" spans="1:20" s="25" customFormat="1" x14ac:dyDescent="0.25">
      <c r="A163" s="22">
        <v>6223093</v>
      </c>
      <c r="B163" s="23">
        <v>4428589</v>
      </c>
      <c r="C163" s="23">
        <v>167619</v>
      </c>
      <c r="D163" s="22" t="e">
        <f>VLOOKUP(A163,CXP!$A$2:$A$353,1,0)</f>
        <v>#N/A</v>
      </c>
      <c r="E163" s="22">
        <f>VLOOKUP(A163,GLOSAS!$A$2:$A$413,1,0)</f>
        <v>6223093</v>
      </c>
      <c r="F163" s="22">
        <f>VLOOKUP(A163,CANCELADAS!$A$2:$A$811,1,0)</f>
        <v>6223093</v>
      </c>
      <c r="G163" s="22" t="e">
        <f>VLOOKUP(A163,DEVOLUCIONES!$A$2:$A$453,1,0)</f>
        <v>#N/A</v>
      </c>
      <c r="H163" s="23"/>
      <c r="I163" s="23"/>
      <c r="J163" s="23"/>
      <c r="K163" s="23"/>
      <c r="L163" s="23">
        <f>VLOOKUP(A163,GLOSAS!$A$2:$K$413,11,0)</f>
        <v>167619</v>
      </c>
      <c r="M163" s="23"/>
      <c r="N163" s="23"/>
      <c r="O163" s="23"/>
      <c r="P163" s="23"/>
      <c r="Q163" s="22"/>
      <c r="R163" s="22"/>
      <c r="S163" s="22"/>
      <c r="T163" s="24">
        <f t="shared" si="11"/>
        <v>0</v>
      </c>
    </row>
    <row r="164" spans="1:20" s="25" customFormat="1" x14ac:dyDescent="0.25">
      <c r="A164" s="22">
        <v>6233408</v>
      </c>
      <c r="B164" s="23">
        <v>1687713</v>
      </c>
      <c r="C164" s="23">
        <v>103372</v>
      </c>
      <c r="D164" s="22" t="e">
        <f>VLOOKUP(A164,CXP!$A$2:$A$353,1,0)</f>
        <v>#N/A</v>
      </c>
      <c r="E164" s="22">
        <f>VLOOKUP(A164,GLOSAS!$A$2:$A$413,1,0)</f>
        <v>6233408</v>
      </c>
      <c r="F164" s="22">
        <f>VLOOKUP(A164,CANCELADAS!$A$2:$A$811,1,0)</f>
        <v>6233408</v>
      </c>
      <c r="G164" s="22" t="e">
        <f>VLOOKUP(A164,DEVOLUCIONES!$A$2:$A$453,1,0)</f>
        <v>#N/A</v>
      </c>
      <c r="H164" s="23"/>
      <c r="I164" s="23"/>
      <c r="J164" s="23"/>
      <c r="K164" s="23"/>
      <c r="L164" s="23">
        <f>VLOOKUP(A164,GLOSAS!$A$2:$K$413,11,0)</f>
        <v>103372</v>
      </c>
      <c r="M164" s="23"/>
      <c r="N164" s="23"/>
      <c r="O164" s="23"/>
      <c r="P164" s="23"/>
      <c r="Q164" s="22"/>
      <c r="R164" s="22"/>
      <c r="S164" s="22"/>
      <c r="T164" s="24">
        <f t="shared" si="11"/>
        <v>0</v>
      </c>
    </row>
    <row r="165" spans="1:20" s="25" customFormat="1" x14ac:dyDescent="0.25">
      <c r="A165" s="22">
        <v>6239169</v>
      </c>
      <c r="B165" s="23">
        <v>14334687</v>
      </c>
      <c r="C165" s="23">
        <v>1509577</v>
      </c>
      <c r="D165" s="22" t="e">
        <f>VLOOKUP(A165,CXP!$A$2:$A$353,1,0)</f>
        <v>#N/A</v>
      </c>
      <c r="E165" s="22">
        <f>VLOOKUP(A165,GLOSAS!$A$2:$A$413,1,0)</f>
        <v>6239169</v>
      </c>
      <c r="F165" s="22">
        <f>VLOOKUP(A165,CANCELADAS!$A$2:$A$811,1,0)</f>
        <v>6239169</v>
      </c>
      <c r="G165" s="22" t="e">
        <f>VLOOKUP(A165,DEVOLUCIONES!$A$2:$A$453,1,0)</f>
        <v>#N/A</v>
      </c>
      <c r="H165" s="23"/>
      <c r="I165" s="23"/>
      <c r="J165" s="23"/>
      <c r="K165" s="23"/>
      <c r="L165" s="23">
        <f>VLOOKUP(A165,GLOSAS!$A$2:$K$413,11,0)</f>
        <v>1509577</v>
      </c>
      <c r="M165" s="23"/>
      <c r="N165" s="23"/>
      <c r="O165" s="23"/>
      <c r="P165" s="23"/>
      <c r="Q165" s="22"/>
      <c r="R165" s="22"/>
      <c r="S165" s="22"/>
      <c r="T165" s="24">
        <f t="shared" si="11"/>
        <v>0</v>
      </c>
    </row>
    <row r="166" spans="1:20" s="25" customFormat="1" x14ac:dyDescent="0.25">
      <c r="A166" s="22">
        <v>6240424</v>
      </c>
      <c r="B166" s="23">
        <v>9818336</v>
      </c>
      <c r="C166" s="23">
        <v>186180</v>
      </c>
      <c r="D166" s="22" t="e">
        <f>VLOOKUP(A166,CXP!$A$2:$A$353,1,0)</f>
        <v>#N/A</v>
      </c>
      <c r="E166" s="22">
        <f>VLOOKUP(A166,GLOSAS!$A$2:$A$413,1,0)</f>
        <v>6240424</v>
      </c>
      <c r="F166" s="22">
        <f>VLOOKUP(A166,CANCELADAS!$A$2:$A$811,1,0)</f>
        <v>6240424</v>
      </c>
      <c r="G166" s="22" t="e">
        <f>VLOOKUP(A166,DEVOLUCIONES!$A$2:$A$453,1,0)</f>
        <v>#N/A</v>
      </c>
      <c r="H166" s="23"/>
      <c r="I166" s="23"/>
      <c r="J166" s="23"/>
      <c r="K166" s="23"/>
      <c r="L166" s="23">
        <f>VLOOKUP(A166,GLOSAS!$A$2:$K$413,11,0)</f>
        <v>186180</v>
      </c>
      <c r="M166" s="23"/>
      <c r="N166" s="23"/>
      <c r="O166" s="23"/>
      <c r="P166" s="23"/>
      <c r="Q166" s="22"/>
      <c r="R166" s="22"/>
      <c r="S166" s="22"/>
      <c r="T166" s="24">
        <f t="shared" si="11"/>
        <v>0</v>
      </c>
    </row>
    <row r="167" spans="1:20" s="25" customFormat="1" x14ac:dyDescent="0.25">
      <c r="A167" s="22">
        <v>6240920</v>
      </c>
      <c r="B167" s="23">
        <v>12023222</v>
      </c>
      <c r="C167" s="23">
        <v>4531812</v>
      </c>
      <c r="D167" s="22" t="e">
        <f>VLOOKUP(A167,CXP!$A$2:$A$353,1,0)</f>
        <v>#N/A</v>
      </c>
      <c r="E167" s="22">
        <f>VLOOKUP(A167,GLOSAS!$A$2:$A$413,1,0)</f>
        <v>6240920</v>
      </c>
      <c r="F167" s="22">
        <f>VLOOKUP(A167,CANCELADAS!$A$2:$A$811,1,0)</f>
        <v>6240920</v>
      </c>
      <c r="G167" s="22" t="e">
        <f>VLOOKUP(A167,DEVOLUCIONES!$A$2:$A$453,1,0)</f>
        <v>#N/A</v>
      </c>
      <c r="H167" s="23"/>
      <c r="I167" s="23"/>
      <c r="J167" s="23"/>
      <c r="K167" s="23"/>
      <c r="L167" s="23">
        <f>VLOOKUP(A167,GLOSAS!$A$2:$K$413,11,0)</f>
        <v>4531812</v>
      </c>
      <c r="M167" s="23"/>
      <c r="N167" s="23"/>
      <c r="O167" s="23"/>
      <c r="P167" s="23"/>
      <c r="Q167" s="22"/>
      <c r="R167" s="22"/>
      <c r="S167" s="22"/>
      <c r="T167" s="24">
        <f t="shared" si="11"/>
        <v>0</v>
      </c>
    </row>
    <row r="168" spans="1:20" s="25" customFormat="1" x14ac:dyDescent="0.25">
      <c r="A168" s="22">
        <v>6242825</v>
      </c>
      <c r="B168" s="23">
        <v>3403184</v>
      </c>
      <c r="C168" s="23">
        <v>16164</v>
      </c>
      <c r="D168" s="22" t="e">
        <f>VLOOKUP(A168,CXP!$A$2:$A$353,1,0)</f>
        <v>#N/A</v>
      </c>
      <c r="E168" s="22">
        <f>VLOOKUP(A168,GLOSAS!$A$2:$A$413,1,0)</f>
        <v>6242825</v>
      </c>
      <c r="F168" s="22">
        <f>VLOOKUP(A168,CANCELADAS!$A$2:$A$811,1,0)</f>
        <v>6242825</v>
      </c>
      <c r="G168" s="22" t="e">
        <f>VLOOKUP(A168,DEVOLUCIONES!$A$2:$A$453,1,0)</f>
        <v>#N/A</v>
      </c>
      <c r="H168" s="23"/>
      <c r="I168" s="23"/>
      <c r="J168" s="23"/>
      <c r="K168" s="23"/>
      <c r="L168" s="23">
        <f>VLOOKUP(A168,GLOSAS!$A$2:$K$413,11,0)</f>
        <v>55999</v>
      </c>
      <c r="M168" s="23"/>
      <c r="N168" s="23"/>
      <c r="O168" s="23"/>
      <c r="P168" s="23"/>
      <c r="Q168" s="22"/>
      <c r="R168" s="22" t="s">
        <v>4301</v>
      </c>
      <c r="S168" s="22"/>
      <c r="T168" s="42">
        <f t="shared" si="11"/>
        <v>-39835</v>
      </c>
    </row>
    <row r="169" spans="1:20" s="25" customFormat="1" x14ac:dyDescent="0.25">
      <c r="A169" s="22">
        <v>6242916</v>
      </c>
      <c r="B169" s="23">
        <v>8555794</v>
      </c>
      <c r="C169" s="23">
        <v>2172572</v>
      </c>
      <c r="D169" s="22" t="e">
        <f>VLOOKUP(A169,CXP!$A$2:$A$353,1,0)</f>
        <v>#N/A</v>
      </c>
      <c r="E169" s="22">
        <f>VLOOKUP(A169,GLOSAS!$A$2:$A$413,1,0)</f>
        <v>6242916</v>
      </c>
      <c r="F169" s="22">
        <f>VLOOKUP(A169,CANCELADAS!$A$2:$A$811,1,0)</f>
        <v>6242916</v>
      </c>
      <c r="G169" s="22" t="e">
        <f>VLOOKUP(A169,DEVOLUCIONES!$A$2:$A$453,1,0)</f>
        <v>#N/A</v>
      </c>
      <c r="H169" s="23"/>
      <c r="I169" s="23"/>
      <c r="J169" s="23"/>
      <c r="K169" s="23"/>
      <c r="L169" s="23">
        <f>VLOOKUP(A169,GLOSAS!$A$2:$K$413,11,0)</f>
        <v>2172572</v>
      </c>
      <c r="M169" s="23"/>
      <c r="N169" s="23"/>
      <c r="O169" s="23"/>
      <c r="P169" s="23"/>
      <c r="Q169" s="22"/>
      <c r="R169" s="22"/>
      <c r="S169" s="22"/>
      <c r="T169" s="24">
        <f t="shared" si="11"/>
        <v>0</v>
      </c>
    </row>
    <row r="170" spans="1:20" s="25" customFormat="1" x14ac:dyDescent="0.25">
      <c r="A170" s="22">
        <v>6244353</v>
      </c>
      <c r="B170" s="23">
        <v>47401422</v>
      </c>
      <c r="C170" s="23">
        <v>20699306</v>
      </c>
      <c r="D170" s="22" t="e">
        <f>VLOOKUP(A170,CXP!$A$2:$A$353,1,0)</f>
        <v>#N/A</v>
      </c>
      <c r="E170" s="22">
        <f>VLOOKUP(A170,GLOSAS!$A$2:$A$413,1,0)</f>
        <v>6244353</v>
      </c>
      <c r="F170" s="22">
        <f>VLOOKUP(A170,CANCELADAS!$A$2:$A$811,1,0)</f>
        <v>6244353</v>
      </c>
      <c r="G170" s="22" t="e">
        <f>VLOOKUP(A170,DEVOLUCIONES!$A$2:$A$453,1,0)</f>
        <v>#N/A</v>
      </c>
      <c r="H170" s="23"/>
      <c r="I170" s="23"/>
      <c r="J170" s="23"/>
      <c r="K170" s="23"/>
      <c r="L170" s="23">
        <f>VLOOKUP(A170,GLOSAS!$A$2:$K$413,11,0)</f>
        <v>20699306</v>
      </c>
      <c r="M170" s="23"/>
      <c r="N170" s="23"/>
      <c r="O170" s="23"/>
      <c r="P170" s="23"/>
      <c r="Q170" s="22"/>
      <c r="R170" s="22"/>
      <c r="S170" s="22"/>
      <c r="T170" s="24">
        <f t="shared" si="11"/>
        <v>0</v>
      </c>
    </row>
    <row r="171" spans="1:20" s="25" customFormat="1" x14ac:dyDescent="0.25">
      <c r="A171" s="22">
        <v>6244511</v>
      </c>
      <c r="B171" s="23">
        <v>2711000</v>
      </c>
      <c r="C171" s="23">
        <v>282862</v>
      </c>
      <c r="D171" s="22" t="e">
        <f>VLOOKUP(A171,CXP!$A$2:$A$353,1,0)</f>
        <v>#N/A</v>
      </c>
      <c r="E171" s="22">
        <f>VLOOKUP(A171,GLOSAS!$A$2:$A$413,1,0)</f>
        <v>6244511</v>
      </c>
      <c r="F171" s="22">
        <f>VLOOKUP(A171,CANCELADAS!$A$2:$A$811,1,0)</f>
        <v>6244511</v>
      </c>
      <c r="G171" s="22" t="e">
        <f>VLOOKUP(A171,DEVOLUCIONES!$A$2:$A$453,1,0)</f>
        <v>#N/A</v>
      </c>
      <c r="H171" s="23"/>
      <c r="I171" s="23"/>
      <c r="J171" s="23"/>
      <c r="K171" s="23"/>
      <c r="L171" s="23">
        <f>VLOOKUP(A171,GLOSAS!$A$2:$K$413,11,0)</f>
        <v>282862</v>
      </c>
      <c r="M171" s="23"/>
      <c r="N171" s="23"/>
      <c r="O171" s="23"/>
      <c r="P171" s="23"/>
      <c r="Q171" s="22"/>
      <c r="R171" s="22"/>
      <c r="S171" s="22"/>
      <c r="T171" s="24">
        <f t="shared" si="11"/>
        <v>0</v>
      </c>
    </row>
    <row r="172" spans="1:20" s="25" customFormat="1" x14ac:dyDescent="0.25">
      <c r="A172" s="22">
        <v>6246306</v>
      </c>
      <c r="B172" s="23">
        <v>27064597</v>
      </c>
      <c r="C172" s="23">
        <v>650797</v>
      </c>
      <c r="D172" s="22" t="e">
        <f>VLOOKUP(A172,CXP!$A$2:$A$353,1,0)</f>
        <v>#N/A</v>
      </c>
      <c r="E172" s="22">
        <f>VLOOKUP(A172,GLOSAS!$A$2:$A$413,1,0)</f>
        <v>6246306</v>
      </c>
      <c r="F172" s="22">
        <f>VLOOKUP(A172,CANCELADAS!$A$2:$A$811,1,0)</f>
        <v>6246306</v>
      </c>
      <c r="G172" s="22" t="e">
        <f>VLOOKUP(A172,DEVOLUCIONES!$A$2:$A$453,1,0)</f>
        <v>#N/A</v>
      </c>
      <c r="H172" s="23"/>
      <c r="I172" s="23"/>
      <c r="J172" s="23"/>
      <c r="K172" s="23"/>
      <c r="L172" s="23">
        <f>VLOOKUP(A172,GLOSAS!$A$2:$K$413,11,0)</f>
        <v>650797</v>
      </c>
      <c r="M172" s="23"/>
      <c r="N172" s="23"/>
      <c r="O172" s="23"/>
      <c r="P172" s="23"/>
      <c r="Q172" s="22"/>
      <c r="R172" s="22"/>
      <c r="S172" s="22"/>
      <c r="T172" s="24">
        <f t="shared" si="11"/>
        <v>0</v>
      </c>
    </row>
    <row r="173" spans="1:20" s="25" customFormat="1" x14ac:dyDescent="0.25">
      <c r="A173" s="22">
        <v>6250299</v>
      </c>
      <c r="B173" s="23">
        <v>8778000</v>
      </c>
      <c r="C173" s="23">
        <v>296700</v>
      </c>
      <c r="D173" s="22" t="e">
        <f>VLOOKUP(A173,CXP!$A$2:$A$353,1,0)</f>
        <v>#N/A</v>
      </c>
      <c r="E173" s="22">
        <f>VLOOKUP(A173,GLOSAS!$A$2:$A$413,1,0)</f>
        <v>6250299</v>
      </c>
      <c r="F173" s="22">
        <f>VLOOKUP(A173,CANCELADAS!$A$2:$A$811,1,0)</f>
        <v>6250299</v>
      </c>
      <c r="G173" s="22" t="e">
        <f>VLOOKUP(A173,DEVOLUCIONES!$A$2:$A$453,1,0)</f>
        <v>#N/A</v>
      </c>
      <c r="H173" s="23"/>
      <c r="I173" s="23"/>
      <c r="J173" s="23"/>
      <c r="K173" s="23"/>
      <c r="L173" s="23">
        <f>VLOOKUP(A173,GLOSAS!$A$2:$K$413,11,0)</f>
        <v>296700</v>
      </c>
      <c r="M173" s="23"/>
      <c r="N173" s="23"/>
      <c r="O173" s="23"/>
      <c r="P173" s="23"/>
      <c r="Q173" s="22"/>
      <c r="R173" s="22"/>
      <c r="S173" s="22"/>
      <c r="T173" s="24">
        <f t="shared" si="11"/>
        <v>0</v>
      </c>
    </row>
    <row r="174" spans="1:20" s="25" customFormat="1" x14ac:dyDescent="0.25">
      <c r="A174" s="22">
        <v>6252978</v>
      </c>
      <c r="B174" s="23">
        <v>57606900</v>
      </c>
      <c r="C174" s="23">
        <v>57606900</v>
      </c>
      <c r="D174" s="22" t="e">
        <f>VLOOKUP(A174,CXP!$A$2:$A$353,1,0)</f>
        <v>#N/A</v>
      </c>
      <c r="E174" s="22" t="e">
        <f>VLOOKUP(A174,GLOSAS!$A$2:$A$413,1,0)</f>
        <v>#N/A</v>
      </c>
      <c r="F174" s="22" t="e">
        <f>VLOOKUP(A174,CANCELADAS!$A$2:$A$811,1,0)</f>
        <v>#N/A</v>
      </c>
      <c r="G174" s="22">
        <f>VLOOKUP(A174,DEVOLUCIONES!$A$2:$A$453,1,0)</f>
        <v>6252978</v>
      </c>
      <c r="H174" s="23"/>
      <c r="I174" s="23">
        <f>+C174</f>
        <v>57606900</v>
      </c>
      <c r="J174" s="23"/>
      <c r="K174" s="23"/>
      <c r="L174" s="23"/>
      <c r="M174" s="23"/>
      <c r="N174" s="23"/>
      <c r="O174" s="23"/>
      <c r="P174" s="23"/>
      <c r="Q174" s="22" t="s">
        <v>848</v>
      </c>
      <c r="R174" s="22" t="s">
        <v>847</v>
      </c>
      <c r="S174" s="22"/>
      <c r="T174" s="24">
        <f t="shared" si="11"/>
        <v>0</v>
      </c>
    </row>
    <row r="175" spans="1:20" s="25" customFormat="1" x14ac:dyDescent="0.25">
      <c r="A175" s="22">
        <v>6253685</v>
      </c>
      <c r="B175" s="23">
        <v>7697266</v>
      </c>
      <c r="C175" s="23">
        <v>2757248</v>
      </c>
      <c r="D175" s="22" t="e">
        <f>VLOOKUP(A175,CXP!$A$2:$A$353,1,0)</f>
        <v>#N/A</v>
      </c>
      <c r="E175" s="22">
        <f>VLOOKUP(A175,GLOSAS!$A$2:$A$413,1,0)</f>
        <v>6253685</v>
      </c>
      <c r="F175" s="22">
        <f>VLOOKUP(A175,CANCELADAS!$A$2:$A$811,1,0)</f>
        <v>6253685</v>
      </c>
      <c r="G175" s="22" t="e">
        <f>VLOOKUP(A175,DEVOLUCIONES!$A$2:$A$453,1,0)</f>
        <v>#N/A</v>
      </c>
      <c r="H175" s="23"/>
      <c r="I175" s="23"/>
      <c r="J175" s="23"/>
      <c r="K175" s="23"/>
      <c r="L175" s="23">
        <f>VLOOKUP(A175,GLOSAS!$A$2:$K$413,11,0)</f>
        <v>2757268</v>
      </c>
      <c r="M175" s="23"/>
      <c r="N175" s="23"/>
      <c r="O175" s="23"/>
      <c r="P175" s="23"/>
      <c r="Q175" s="22"/>
      <c r="R175" s="22" t="s">
        <v>4301</v>
      </c>
      <c r="S175" s="22"/>
      <c r="T175" s="42">
        <f t="shared" si="11"/>
        <v>-20</v>
      </c>
    </row>
    <row r="176" spans="1:20" s="25" customFormat="1" x14ac:dyDescent="0.25">
      <c r="A176" s="22">
        <v>6265686</v>
      </c>
      <c r="B176" s="23">
        <v>49896179</v>
      </c>
      <c r="C176" s="23">
        <v>7634665</v>
      </c>
      <c r="D176" s="22" t="e">
        <f>VLOOKUP(A176,CXP!$A$2:$A$353,1,0)</f>
        <v>#N/A</v>
      </c>
      <c r="E176" s="22">
        <f>VLOOKUP(A176,GLOSAS!$A$2:$A$413,1,0)</f>
        <v>6265686</v>
      </c>
      <c r="F176" s="22">
        <f>VLOOKUP(A176,CANCELADAS!$A$2:$A$811,1,0)</f>
        <v>6265686</v>
      </c>
      <c r="G176" s="22" t="e">
        <f>VLOOKUP(A176,DEVOLUCIONES!$A$2:$A$453,1,0)</f>
        <v>#N/A</v>
      </c>
      <c r="H176" s="23"/>
      <c r="I176" s="23"/>
      <c r="J176" s="23"/>
      <c r="K176" s="23"/>
      <c r="L176" s="23">
        <f>VLOOKUP(A176,GLOSAS!$A$2:$K$413,11,0)</f>
        <v>7634665</v>
      </c>
      <c r="M176" s="23"/>
      <c r="N176" s="23"/>
      <c r="O176" s="23"/>
      <c r="P176" s="23"/>
      <c r="Q176" s="22"/>
      <c r="R176" s="22"/>
      <c r="S176" s="22"/>
      <c r="T176" s="24">
        <f t="shared" si="11"/>
        <v>0</v>
      </c>
    </row>
    <row r="177" spans="1:20" s="25" customFormat="1" x14ac:dyDescent="0.25">
      <c r="A177" s="22">
        <v>6270797</v>
      </c>
      <c r="B177" s="23">
        <v>34572504</v>
      </c>
      <c r="C177" s="23">
        <v>6292797</v>
      </c>
      <c r="D177" s="22" t="e">
        <f>VLOOKUP(A177,CXP!$A$2:$A$353,1,0)</f>
        <v>#N/A</v>
      </c>
      <c r="E177" s="22">
        <f>VLOOKUP(A177,GLOSAS!$A$2:$A$413,1,0)</f>
        <v>6270797</v>
      </c>
      <c r="F177" s="22">
        <f>VLOOKUP(A177,CANCELADAS!$A$2:$A$811,1,0)</f>
        <v>6270797</v>
      </c>
      <c r="G177" s="22" t="e">
        <f>VLOOKUP(A177,DEVOLUCIONES!$A$2:$A$453,1,0)</f>
        <v>#N/A</v>
      </c>
      <c r="H177" s="23"/>
      <c r="I177" s="23"/>
      <c r="J177" s="23"/>
      <c r="K177" s="23"/>
      <c r="L177" s="23">
        <f>VLOOKUP(A177,GLOSAS!$A$2:$K$413,11,0)</f>
        <v>6292797</v>
      </c>
      <c r="M177" s="23"/>
      <c r="N177" s="23"/>
      <c r="O177" s="23"/>
      <c r="P177" s="23"/>
      <c r="Q177" s="22"/>
      <c r="R177" s="22"/>
      <c r="S177" s="22"/>
      <c r="T177" s="24">
        <f t="shared" si="11"/>
        <v>0</v>
      </c>
    </row>
    <row r="178" spans="1:20" s="25" customFormat="1" x14ac:dyDescent="0.25">
      <c r="A178" s="22">
        <v>6271294</v>
      </c>
      <c r="B178" s="23">
        <v>4374427</v>
      </c>
      <c r="C178" s="23">
        <v>4374427</v>
      </c>
      <c r="D178" s="22" t="e">
        <f>VLOOKUP(A178,CXP!$A$2:$A$353,1,0)</f>
        <v>#N/A</v>
      </c>
      <c r="E178" s="22">
        <f>VLOOKUP(A178,GLOSAS!$A$2:$A$413,1,0)</f>
        <v>6271294</v>
      </c>
      <c r="F178" s="22" t="e">
        <f>VLOOKUP(A178,CANCELADAS!$A$2:$A$811,1,0)</f>
        <v>#N/A</v>
      </c>
      <c r="G178" s="22" t="e">
        <f>VLOOKUP(A178,DEVOLUCIONES!$A$2:$A$453,1,0)</f>
        <v>#N/A</v>
      </c>
      <c r="H178" s="23"/>
      <c r="I178" s="23"/>
      <c r="J178" s="23"/>
      <c r="K178" s="23"/>
      <c r="L178" s="23">
        <f>VLOOKUP(A178,GLOSAS!$A$2:$K$413,11,0)</f>
        <v>4374427</v>
      </c>
      <c r="M178" s="23"/>
      <c r="N178" s="23"/>
      <c r="O178" s="23"/>
      <c r="P178" s="23"/>
      <c r="Q178" s="22"/>
      <c r="R178" s="22"/>
      <c r="S178" s="22"/>
      <c r="T178" s="24">
        <f t="shared" si="11"/>
        <v>0</v>
      </c>
    </row>
    <row r="179" spans="1:20" s="25" customFormat="1" x14ac:dyDescent="0.25">
      <c r="A179" s="22">
        <v>6272745</v>
      </c>
      <c r="B179" s="23">
        <v>10791474</v>
      </c>
      <c r="C179" s="23">
        <v>455611</v>
      </c>
      <c r="D179" s="22" t="e">
        <f>VLOOKUP(A179,CXP!$A$2:$A$353,1,0)</f>
        <v>#N/A</v>
      </c>
      <c r="E179" s="22">
        <f>VLOOKUP(A179,GLOSAS!$A$2:$A$413,1,0)</f>
        <v>6272745</v>
      </c>
      <c r="F179" s="22">
        <f>VLOOKUP(A179,CANCELADAS!$A$2:$A$811,1,0)</f>
        <v>6272745</v>
      </c>
      <c r="G179" s="22" t="e">
        <f>VLOOKUP(A179,DEVOLUCIONES!$A$2:$A$453,1,0)</f>
        <v>#N/A</v>
      </c>
      <c r="H179" s="23"/>
      <c r="I179" s="23"/>
      <c r="J179" s="23"/>
      <c r="K179" s="23"/>
      <c r="L179" s="23">
        <f>VLOOKUP(A179,GLOSAS!$A$2:$K$413,11,0)</f>
        <v>455611</v>
      </c>
      <c r="M179" s="23"/>
      <c r="N179" s="23"/>
      <c r="O179" s="23"/>
      <c r="P179" s="23"/>
      <c r="Q179" s="22"/>
      <c r="R179" s="22"/>
      <c r="S179" s="22"/>
      <c r="T179" s="24">
        <f t="shared" si="11"/>
        <v>0</v>
      </c>
    </row>
    <row r="180" spans="1:20" s="25" customFormat="1" x14ac:dyDescent="0.25">
      <c r="A180" s="22">
        <v>6274968</v>
      </c>
      <c r="B180" s="23">
        <v>10110250</v>
      </c>
      <c r="C180" s="23">
        <v>996089</v>
      </c>
      <c r="D180" s="22" t="e">
        <f>VLOOKUP(A180,CXP!$A$2:$A$353,1,0)</f>
        <v>#N/A</v>
      </c>
      <c r="E180" s="22">
        <f>VLOOKUP(A180,GLOSAS!$A$2:$A$413,1,0)</f>
        <v>6274968</v>
      </c>
      <c r="F180" s="22">
        <f>VLOOKUP(A180,CANCELADAS!$A$2:$A$811,1,0)</f>
        <v>6274968</v>
      </c>
      <c r="G180" s="22" t="e">
        <f>VLOOKUP(A180,DEVOLUCIONES!$A$2:$A$453,1,0)</f>
        <v>#N/A</v>
      </c>
      <c r="H180" s="23"/>
      <c r="I180" s="23"/>
      <c r="J180" s="23"/>
      <c r="K180" s="23"/>
      <c r="L180" s="23">
        <f>VLOOKUP(A180,GLOSAS!$A$2:$K$413,11,0)</f>
        <v>996089</v>
      </c>
      <c r="M180" s="23"/>
      <c r="N180" s="23"/>
      <c r="O180" s="23"/>
      <c r="P180" s="23"/>
      <c r="Q180" s="22"/>
      <c r="R180" s="22"/>
      <c r="S180" s="22"/>
      <c r="T180" s="24">
        <f t="shared" si="11"/>
        <v>0</v>
      </c>
    </row>
    <row r="181" spans="1:20" s="25" customFormat="1" x14ac:dyDescent="0.25">
      <c r="A181" s="22">
        <v>6274980</v>
      </c>
      <c r="B181" s="23">
        <v>6732914</v>
      </c>
      <c r="C181" s="23">
        <v>6732914</v>
      </c>
      <c r="D181" s="22" t="e">
        <f>VLOOKUP(A181,CXP!$A$2:$A$353,1,0)</f>
        <v>#N/A</v>
      </c>
      <c r="E181" s="22" t="e">
        <f>VLOOKUP(A181,GLOSAS!$A$2:$A$413,1,0)</f>
        <v>#N/A</v>
      </c>
      <c r="F181" s="22" t="e">
        <f>VLOOKUP(A181,CANCELADAS!$A$2:$A$811,1,0)</f>
        <v>#N/A</v>
      </c>
      <c r="G181" s="22">
        <f>VLOOKUP(A181,DEVOLUCIONES!$A$2:$A$453,1,0)</f>
        <v>6274980</v>
      </c>
      <c r="H181" s="23"/>
      <c r="I181" s="23">
        <f>+C181</f>
        <v>6732914</v>
      </c>
      <c r="J181" s="23"/>
      <c r="K181" s="23"/>
      <c r="L181" s="23"/>
      <c r="M181" s="23"/>
      <c r="N181" s="23"/>
      <c r="O181" s="23"/>
      <c r="P181" s="23"/>
      <c r="Q181" s="22" t="s">
        <v>1033</v>
      </c>
      <c r="R181" s="22" t="s">
        <v>1032</v>
      </c>
      <c r="S181" s="22"/>
      <c r="T181" s="24">
        <f t="shared" si="11"/>
        <v>0</v>
      </c>
    </row>
    <row r="182" spans="1:20" s="25" customFormat="1" x14ac:dyDescent="0.25">
      <c r="A182" s="22">
        <v>6279376</v>
      </c>
      <c r="B182" s="23">
        <v>9130905</v>
      </c>
      <c r="C182" s="23">
        <v>3901999</v>
      </c>
      <c r="D182" s="22" t="e">
        <f>VLOOKUP(A182,CXP!$A$2:$A$353,1,0)</f>
        <v>#N/A</v>
      </c>
      <c r="E182" s="22">
        <f>VLOOKUP(A182,GLOSAS!$A$2:$A$413,1,0)</f>
        <v>6279376</v>
      </c>
      <c r="F182" s="22">
        <f>VLOOKUP(A182,CANCELADAS!$A$2:$A$811,1,0)</f>
        <v>6279376</v>
      </c>
      <c r="G182" s="22" t="e">
        <f>VLOOKUP(A182,DEVOLUCIONES!$A$2:$A$453,1,0)</f>
        <v>#N/A</v>
      </c>
      <c r="H182" s="23"/>
      <c r="I182" s="23"/>
      <c r="J182" s="23"/>
      <c r="K182" s="23"/>
      <c r="L182" s="23">
        <f>VLOOKUP(A182,GLOSAS!$A$2:$K$413,11,0)</f>
        <v>3901999</v>
      </c>
      <c r="M182" s="23"/>
      <c r="N182" s="23"/>
      <c r="O182" s="23"/>
      <c r="P182" s="23"/>
      <c r="Q182" s="22"/>
      <c r="R182" s="22"/>
      <c r="S182" s="22"/>
      <c r="T182" s="24">
        <f t="shared" si="11"/>
        <v>0</v>
      </c>
    </row>
    <row r="183" spans="1:20" s="25" customFormat="1" x14ac:dyDescent="0.25">
      <c r="A183" s="22">
        <v>6280235</v>
      </c>
      <c r="B183" s="23">
        <v>12209375</v>
      </c>
      <c r="C183" s="23">
        <v>1125277</v>
      </c>
      <c r="D183" s="22" t="e">
        <f>VLOOKUP(A183,CXP!$A$2:$A$353,1,0)</f>
        <v>#N/A</v>
      </c>
      <c r="E183" s="22">
        <f>VLOOKUP(A183,GLOSAS!$A$2:$A$413,1,0)</f>
        <v>6280235</v>
      </c>
      <c r="F183" s="22">
        <f>VLOOKUP(A183,CANCELADAS!$A$2:$A$811,1,0)</f>
        <v>6280235</v>
      </c>
      <c r="G183" s="22" t="e">
        <f>VLOOKUP(A183,DEVOLUCIONES!$A$2:$A$453,1,0)</f>
        <v>#N/A</v>
      </c>
      <c r="H183" s="23"/>
      <c r="I183" s="23"/>
      <c r="J183" s="23"/>
      <c r="K183" s="23"/>
      <c r="L183" s="23">
        <f>VLOOKUP(A183,GLOSAS!$A$2:$K$413,11,0)</f>
        <v>1142697</v>
      </c>
      <c r="M183" s="23"/>
      <c r="N183" s="23"/>
      <c r="O183" s="23"/>
      <c r="P183" s="23"/>
      <c r="Q183" s="22"/>
      <c r="R183" s="22" t="s">
        <v>4301</v>
      </c>
      <c r="S183" s="22"/>
      <c r="T183" s="42">
        <f t="shared" si="11"/>
        <v>-17420</v>
      </c>
    </row>
    <row r="184" spans="1:20" s="25" customFormat="1" x14ac:dyDescent="0.25">
      <c r="A184" s="22">
        <v>6280717</v>
      </c>
      <c r="B184" s="23">
        <v>10845969</v>
      </c>
      <c r="C184" s="23">
        <v>282365</v>
      </c>
      <c r="D184" s="22" t="e">
        <f>VLOOKUP(A184,CXP!$A$2:$A$353,1,0)</f>
        <v>#N/A</v>
      </c>
      <c r="E184" s="22">
        <f>VLOOKUP(A184,GLOSAS!$A$2:$A$413,1,0)</f>
        <v>6280717</v>
      </c>
      <c r="F184" s="22">
        <f>VLOOKUP(A184,CANCELADAS!$A$2:$A$811,1,0)</f>
        <v>6280717</v>
      </c>
      <c r="G184" s="22">
        <f>VLOOKUP(A184,DEVOLUCIONES!$A$2:$A$453,1,0)</f>
        <v>6280717</v>
      </c>
      <c r="H184" s="23"/>
      <c r="I184" s="23"/>
      <c r="J184" s="23"/>
      <c r="K184" s="23"/>
      <c r="L184" s="23">
        <f>VLOOKUP(A184,GLOSAS!$A$2:$K$413,11,0)</f>
        <v>282365</v>
      </c>
      <c r="M184" s="23"/>
      <c r="N184" s="23"/>
      <c r="O184" s="23"/>
      <c r="P184" s="23"/>
      <c r="Q184" s="22"/>
      <c r="R184" s="22"/>
      <c r="S184" s="22"/>
      <c r="T184" s="24">
        <f t="shared" si="11"/>
        <v>0</v>
      </c>
    </row>
    <row r="185" spans="1:20" s="25" customFormat="1" x14ac:dyDescent="0.25">
      <c r="A185" s="22">
        <v>6283653</v>
      </c>
      <c r="B185" s="23">
        <v>7988950</v>
      </c>
      <c r="C185" s="23">
        <v>917583</v>
      </c>
      <c r="D185" s="22" t="e">
        <f>VLOOKUP(A185,CXP!$A$2:$A$353,1,0)</f>
        <v>#N/A</v>
      </c>
      <c r="E185" s="22">
        <f>VLOOKUP(A185,GLOSAS!$A$2:$A$413,1,0)</f>
        <v>6283653</v>
      </c>
      <c r="F185" s="22">
        <f>VLOOKUP(A185,CANCELADAS!$A$2:$A$811,1,0)</f>
        <v>6283653</v>
      </c>
      <c r="G185" s="22" t="e">
        <f>VLOOKUP(A185,DEVOLUCIONES!$A$2:$A$453,1,0)</f>
        <v>#N/A</v>
      </c>
      <c r="H185" s="23"/>
      <c r="I185" s="23"/>
      <c r="J185" s="23"/>
      <c r="K185" s="23"/>
      <c r="L185" s="23">
        <f>VLOOKUP(A185,GLOSAS!$A$2:$K$413,11,0)</f>
        <v>917583</v>
      </c>
      <c r="M185" s="23"/>
      <c r="N185" s="23"/>
      <c r="O185" s="23"/>
      <c r="P185" s="23"/>
      <c r="Q185" s="22"/>
      <c r="R185" s="22"/>
      <c r="S185" s="22"/>
      <c r="T185" s="24">
        <f t="shared" si="11"/>
        <v>0</v>
      </c>
    </row>
    <row r="186" spans="1:20" s="25" customFormat="1" x14ac:dyDescent="0.25">
      <c r="A186" s="22">
        <v>6283715</v>
      </c>
      <c r="B186" s="23">
        <v>2281677</v>
      </c>
      <c r="C186" s="23">
        <v>118014</v>
      </c>
      <c r="D186" s="22" t="e">
        <f>VLOOKUP(A186,CXP!$A$2:$A$353,1,0)</f>
        <v>#N/A</v>
      </c>
      <c r="E186" s="22">
        <f>VLOOKUP(A186,GLOSAS!$A$2:$A$413,1,0)</f>
        <v>6283715</v>
      </c>
      <c r="F186" s="22">
        <f>VLOOKUP(A186,CANCELADAS!$A$2:$A$811,1,0)</f>
        <v>6283715</v>
      </c>
      <c r="G186" s="22" t="e">
        <f>VLOOKUP(A186,DEVOLUCIONES!$A$2:$A$453,1,0)</f>
        <v>#N/A</v>
      </c>
      <c r="H186" s="23"/>
      <c r="I186" s="23"/>
      <c r="J186" s="23"/>
      <c r="K186" s="23"/>
      <c r="L186" s="23">
        <f>VLOOKUP(A186,GLOSAS!$A$2:$K$413,11,0)</f>
        <v>118014</v>
      </c>
      <c r="M186" s="23"/>
      <c r="N186" s="23"/>
      <c r="O186" s="23"/>
      <c r="P186" s="23"/>
      <c r="Q186" s="22"/>
      <c r="R186" s="22"/>
      <c r="S186" s="22"/>
      <c r="T186" s="24">
        <f t="shared" si="11"/>
        <v>0</v>
      </c>
    </row>
    <row r="187" spans="1:20" s="25" customFormat="1" x14ac:dyDescent="0.25">
      <c r="A187" s="22">
        <v>6285831</v>
      </c>
      <c r="B187" s="23">
        <v>24719840</v>
      </c>
      <c r="C187" s="23">
        <v>5022525</v>
      </c>
      <c r="D187" s="22" t="e">
        <f>VLOOKUP(A187,CXP!$A$2:$A$353,1,0)</f>
        <v>#N/A</v>
      </c>
      <c r="E187" s="22">
        <f>VLOOKUP(A187,GLOSAS!$A$2:$A$413,1,0)</f>
        <v>6285831</v>
      </c>
      <c r="F187" s="22">
        <f>VLOOKUP(A187,CANCELADAS!$A$2:$A$811,1,0)</f>
        <v>6285831</v>
      </c>
      <c r="G187" s="22" t="e">
        <f>VLOOKUP(A187,DEVOLUCIONES!$A$2:$A$453,1,0)</f>
        <v>#N/A</v>
      </c>
      <c r="H187" s="23"/>
      <c r="I187" s="23"/>
      <c r="J187" s="23"/>
      <c r="K187" s="23"/>
      <c r="L187" s="23">
        <f>VLOOKUP(A187,GLOSAS!$A$2:$K$413,11,0)</f>
        <v>5022525</v>
      </c>
      <c r="M187" s="23"/>
      <c r="N187" s="23"/>
      <c r="O187" s="23"/>
      <c r="P187" s="23"/>
      <c r="Q187" s="22"/>
      <c r="R187" s="22"/>
      <c r="S187" s="22"/>
      <c r="T187" s="24">
        <f t="shared" si="11"/>
        <v>0</v>
      </c>
    </row>
    <row r="188" spans="1:20" s="25" customFormat="1" x14ac:dyDescent="0.25">
      <c r="A188" s="22">
        <v>6291311</v>
      </c>
      <c r="B188" s="23">
        <v>6716598</v>
      </c>
      <c r="C188" s="23">
        <v>399398</v>
      </c>
      <c r="D188" s="22" t="e">
        <f>VLOOKUP(A188,CXP!$A$2:$A$353,1,0)</f>
        <v>#N/A</v>
      </c>
      <c r="E188" s="22">
        <f>VLOOKUP(A188,GLOSAS!$A$2:$A$413,1,0)</f>
        <v>6291311</v>
      </c>
      <c r="F188" s="22">
        <f>VLOOKUP(A188,CANCELADAS!$A$2:$A$811,1,0)</f>
        <v>6291311</v>
      </c>
      <c r="G188" s="22" t="e">
        <f>VLOOKUP(A188,DEVOLUCIONES!$A$2:$A$453,1,0)</f>
        <v>#N/A</v>
      </c>
      <c r="H188" s="23"/>
      <c r="I188" s="23"/>
      <c r="J188" s="23"/>
      <c r="K188" s="23"/>
      <c r="L188" s="23">
        <f>VLOOKUP(A188,GLOSAS!$A$2:$K$413,11,0)</f>
        <v>399398</v>
      </c>
      <c r="M188" s="23"/>
      <c r="N188" s="23"/>
      <c r="O188" s="23"/>
      <c r="P188" s="23"/>
      <c r="Q188" s="22"/>
      <c r="R188" s="22"/>
      <c r="S188" s="22"/>
      <c r="T188" s="24">
        <f t="shared" si="11"/>
        <v>0</v>
      </c>
    </row>
    <row r="189" spans="1:20" s="25" customFormat="1" x14ac:dyDescent="0.25">
      <c r="A189" s="22">
        <v>6292271</v>
      </c>
      <c r="B189" s="23">
        <v>15231656</v>
      </c>
      <c r="C189" s="23">
        <v>1965698</v>
      </c>
      <c r="D189" s="22" t="e">
        <f>VLOOKUP(A189,CXP!$A$2:$A$353,1,0)</f>
        <v>#N/A</v>
      </c>
      <c r="E189" s="22">
        <f>VLOOKUP(A189,GLOSAS!$A$2:$A$413,1,0)</f>
        <v>6292271</v>
      </c>
      <c r="F189" s="22">
        <f>VLOOKUP(A189,CANCELADAS!$A$2:$A$811,1,0)</f>
        <v>6292271</v>
      </c>
      <c r="G189" s="22" t="e">
        <f>VLOOKUP(A189,DEVOLUCIONES!$A$2:$A$453,1,0)</f>
        <v>#N/A</v>
      </c>
      <c r="H189" s="23"/>
      <c r="I189" s="23"/>
      <c r="J189" s="23"/>
      <c r="K189" s="23"/>
      <c r="L189" s="23">
        <f>VLOOKUP(A189,GLOSAS!$A$2:$K$413,11,0)</f>
        <v>1965698</v>
      </c>
      <c r="M189" s="23"/>
      <c r="N189" s="23"/>
      <c r="O189" s="23"/>
      <c r="P189" s="23"/>
      <c r="Q189" s="22"/>
      <c r="R189" s="22"/>
      <c r="S189" s="22"/>
      <c r="T189" s="24">
        <f t="shared" si="11"/>
        <v>0</v>
      </c>
    </row>
    <row r="190" spans="1:20" s="25" customFormat="1" x14ac:dyDescent="0.25">
      <c r="A190" s="22">
        <v>6292481</v>
      </c>
      <c r="B190" s="23">
        <v>21247521</v>
      </c>
      <c r="C190" s="23">
        <v>2339970</v>
      </c>
      <c r="D190" s="22" t="e">
        <f>VLOOKUP(A190,CXP!$A$2:$A$353,1,0)</f>
        <v>#N/A</v>
      </c>
      <c r="E190" s="22">
        <f>VLOOKUP(A190,GLOSAS!$A$2:$A$413,1,0)</f>
        <v>6292481</v>
      </c>
      <c r="F190" s="22">
        <f>VLOOKUP(A190,CANCELADAS!$A$2:$A$811,1,0)</f>
        <v>6292481</v>
      </c>
      <c r="G190" s="22" t="e">
        <f>VLOOKUP(A190,DEVOLUCIONES!$A$2:$A$453,1,0)</f>
        <v>#N/A</v>
      </c>
      <c r="H190" s="23"/>
      <c r="I190" s="23"/>
      <c r="J190" s="23"/>
      <c r="K190" s="23"/>
      <c r="L190" s="23">
        <f>VLOOKUP(A190,GLOSAS!$A$2:$K$413,11,0)</f>
        <v>2339970</v>
      </c>
      <c r="M190" s="23"/>
      <c r="N190" s="23"/>
      <c r="O190" s="23"/>
      <c r="P190" s="23"/>
      <c r="Q190" s="22"/>
      <c r="R190" s="22"/>
      <c r="S190" s="22"/>
      <c r="T190" s="24">
        <f t="shared" si="11"/>
        <v>0</v>
      </c>
    </row>
    <row r="191" spans="1:20" s="25" customFormat="1" x14ac:dyDescent="0.25">
      <c r="A191" s="22">
        <v>6294058</v>
      </c>
      <c r="B191" s="23">
        <v>3172855</v>
      </c>
      <c r="C191" s="23">
        <v>43691</v>
      </c>
      <c r="D191" s="22" t="e">
        <f>VLOOKUP(A191,CXP!$A$2:$A$353,1,0)</f>
        <v>#N/A</v>
      </c>
      <c r="E191" s="22">
        <f>VLOOKUP(A191,GLOSAS!$A$2:$A$413,1,0)</f>
        <v>6294058</v>
      </c>
      <c r="F191" s="22">
        <f>VLOOKUP(A191,CANCELADAS!$A$2:$A$811,1,0)</f>
        <v>6294058</v>
      </c>
      <c r="G191" s="22" t="e">
        <f>VLOOKUP(A191,DEVOLUCIONES!$A$2:$A$453,1,0)</f>
        <v>#N/A</v>
      </c>
      <c r="H191" s="23"/>
      <c r="I191" s="23"/>
      <c r="J191" s="23"/>
      <c r="K191" s="23"/>
      <c r="L191" s="23">
        <f>VLOOKUP(A191,GLOSAS!$A$2:$K$413,11,0)</f>
        <v>43691</v>
      </c>
      <c r="M191" s="23"/>
      <c r="N191" s="23"/>
      <c r="O191" s="23"/>
      <c r="P191" s="23"/>
      <c r="Q191" s="22"/>
      <c r="R191" s="22"/>
      <c r="S191" s="22"/>
      <c r="T191" s="24">
        <f t="shared" si="11"/>
        <v>0</v>
      </c>
    </row>
    <row r="192" spans="1:20" s="25" customFormat="1" x14ac:dyDescent="0.25">
      <c r="A192" s="22">
        <v>6295051</v>
      </c>
      <c r="B192" s="23">
        <v>3444353</v>
      </c>
      <c r="C192" s="23">
        <v>1619204</v>
      </c>
      <c r="D192" s="22" t="e">
        <f>VLOOKUP(A192,CXP!$A$2:$A$353,1,0)</f>
        <v>#N/A</v>
      </c>
      <c r="E192" s="22">
        <f>VLOOKUP(A192,GLOSAS!$A$2:$A$413,1,0)</f>
        <v>6295051</v>
      </c>
      <c r="F192" s="22">
        <f>VLOOKUP(A192,CANCELADAS!$A$2:$A$811,1,0)</f>
        <v>6295051</v>
      </c>
      <c r="G192" s="22" t="e">
        <f>VLOOKUP(A192,DEVOLUCIONES!$A$2:$A$453,1,0)</f>
        <v>#N/A</v>
      </c>
      <c r="H192" s="23"/>
      <c r="I192" s="23"/>
      <c r="J192" s="23"/>
      <c r="K192" s="23"/>
      <c r="L192" s="23">
        <f>VLOOKUP(A192,GLOSAS!$A$2:$K$413,11,0)</f>
        <v>1619204</v>
      </c>
      <c r="M192" s="23"/>
      <c r="N192" s="23"/>
      <c r="O192" s="23"/>
      <c r="P192" s="23"/>
      <c r="Q192" s="22"/>
      <c r="R192" s="22"/>
      <c r="S192" s="22"/>
      <c r="T192" s="24">
        <f t="shared" si="11"/>
        <v>0</v>
      </c>
    </row>
    <row r="193" spans="1:20" s="25" customFormat="1" x14ac:dyDescent="0.25">
      <c r="A193" s="22">
        <v>6301065</v>
      </c>
      <c r="B193" s="23">
        <v>12027149</v>
      </c>
      <c r="C193" s="23">
        <v>12027149</v>
      </c>
      <c r="D193" s="22" t="e">
        <f>VLOOKUP(A193,CXP!$A$2:$A$353,1,0)</f>
        <v>#N/A</v>
      </c>
      <c r="E193" s="22">
        <f>VLOOKUP(A193,GLOSAS!$A$2:$A$413,1,0)</f>
        <v>6301065</v>
      </c>
      <c r="F193" s="22" t="e">
        <f>VLOOKUP(A193,CANCELADAS!$A$2:$A$811,1,0)</f>
        <v>#N/A</v>
      </c>
      <c r="G193" s="22" t="e">
        <f>VLOOKUP(A193,DEVOLUCIONES!$A$2:$A$453,1,0)</f>
        <v>#N/A</v>
      </c>
      <c r="H193" s="23"/>
      <c r="I193" s="23"/>
      <c r="J193" s="23"/>
      <c r="K193" s="23"/>
      <c r="L193" s="23">
        <f>VLOOKUP(A193,GLOSAS!$A$2:$K$413,11,0)</f>
        <v>12027149</v>
      </c>
      <c r="M193" s="23"/>
      <c r="N193" s="23"/>
      <c r="O193" s="23"/>
      <c r="P193" s="23"/>
      <c r="Q193" s="22"/>
      <c r="R193" s="22"/>
      <c r="S193" s="22"/>
      <c r="T193" s="24">
        <f t="shared" si="11"/>
        <v>0</v>
      </c>
    </row>
    <row r="194" spans="1:20" s="25" customFormat="1" x14ac:dyDescent="0.25">
      <c r="A194" s="22">
        <v>6301729</v>
      </c>
      <c r="B194" s="23">
        <v>1104214</v>
      </c>
      <c r="C194" s="23">
        <v>203590</v>
      </c>
      <c r="D194" s="22" t="e">
        <f>VLOOKUP(A194,CXP!$A$2:$A$353,1,0)</f>
        <v>#N/A</v>
      </c>
      <c r="E194" s="22">
        <f>VLOOKUP(A194,GLOSAS!$A$2:$A$413,1,0)</f>
        <v>6301729</v>
      </c>
      <c r="F194" s="22">
        <f>VLOOKUP(A194,CANCELADAS!$A$2:$A$811,1,0)</f>
        <v>6301729</v>
      </c>
      <c r="G194" s="22" t="e">
        <f>VLOOKUP(A194,DEVOLUCIONES!$A$2:$A$453,1,0)</f>
        <v>#N/A</v>
      </c>
      <c r="H194" s="23"/>
      <c r="I194" s="23"/>
      <c r="J194" s="23"/>
      <c r="K194" s="23"/>
      <c r="L194" s="23">
        <f>VLOOKUP(A194,GLOSAS!$A$2:$K$413,11,0)</f>
        <v>203590</v>
      </c>
      <c r="M194" s="23"/>
      <c r="N194" s="23"/>
      <c r="O194" s="23"/>
      <c r="P194" s="23"/>
      <c r="Q194" s="22"/>
      <c r="R194" s="22"/>
      <c r="S194" s="22"/>
      <c r="T194" s="24">
        <f t="shared" si="11"/>
        <v>0</v>
      </c>
    </row>
    <row r="195" spans="1:20" s="25" customFormat="1" x14ac:dyDescent="0.25">
      <c r="A195" s="22">
        <v>6303618</v>
      </c>
      <c r="B195" s="23">
        <v>1885665</v>
      </c>
      <c r="C195" s="23">
        <v>155870</v>
      </c>
      <c r="D195" s="22" t="e">
        <f>VLOOKUP(A195,CXP!$A$2:$A$353,1,0)</f>
        <v>#N/A</v>
      </c>
      <c r="E195" s="22">
        <f>VLOOKUP(A195,GLOSAS!$A$2:$A$413,1,0)</f>
        <v>6303618</v>
      </c>
      <c r="F195" s="22">
        <f>VLOOKUP(A195,CANCELADAS!$A$2:$A$811,1,0)</f>
        <v>6303618</v>
      </c>
      <c r="G195" s="22" t="e">
        <f>VLOOKUP(A195,DEVOLUCIONES!$A$2:$A$453,1,0)</f>
        <v>#N/A</v>
      </c>
      <c r="H195" s="23"/>
      <c r="I195" s="23"/>
      <c r="J195" s="23"/>
      <c r="K195" s="23"/>
      <c r="L195" s="23">
        <f>VLOOKUP(A195,GLOSAS!$A$2:$K$413,11,0)</f>
        <v>155870</v>
      </c>
      <c r="M195" s="23"/>
      <c r="N195" s="23"/>
      <c r="O195" s="23"/>
      <c r="P195" s="23"/>
      <c r="Q195" s="22"/>
      <c r="R195" s="22"/>
      <c r="S195" s="22"/>
      <c r="T195" s="24">
        <f t="shared" si="11"/>
        <v>0</v>
      </c>
    </row>
    <row r="196" spans="1:20" s="25" customFormat="1" x14ac:dyDescent="0.25">
      <c r="A196" s="22">
        <v>6305281</v>
      </c>
      <c r="B196" s="23">
        <v>10599000</v>
      </c>
      <c r="C196" s="23">
        <v>226174</v>
      </c>
      <c r="D196" s="22" t="e">
        <f>VLOOKUP(A196,CXP!$A$2:$A$353,1,0)</f>
        <v>#N/A</v>
      </c>
      <c r="E196" s="22">
        <f>VLOOKUP(A196,GLOSAS!$A$2:$A$413,1,0)</f>
        <v>6305281</v>
      </c>
      <c r="F196" s="22">
        <f>VLOOKUP(A196,CANCELADAS!$A$2:$A$811,1,0)</f>
        <v>6305281</v>
      </c>
      <c r="G196" s="22" t="e">
        <f>VLOOKUP(A196,DEVOLUCIONES!$A$2:$A$453,1,0)</f>
        <v>#N/A</v>
      </c>
      <c r="H196" s="23"/>
      <c r="I196" s="23"/>
      <c r="J196" s="23"/>
      <c r="K196" s="23"/>
      <c r="L196" s="23">
        <f>VLOOKUP(A196,GLOSAS!$A$2:$K$413,11,0)</f>
        <v>226174</v>
      </c>
      <c r="M196" s="23"/>
      <c r="N196" s="23"/>
      <c r="O196" s="23"/>
      <c r="P196" s="23"/>
      <c r="Q196" s="22"/>
      <c r="R196" s="22"/>
      <c r="S196" s="22"/>
      <c r="T196" s="24">
        <f t="shared" si="11"/>
        <v>0</v>
      </c>
    </row>
    <row r="197" spans="1:20" s="25" customFormat="1" x14ac:dyDescent="0.25">
      <c r="A197" s="22">
        <v>6307449</v>
      </c>
      <c r="B197" s="23">
        <v>3359814</v>
      </c>
      <c r="C197" s="23">
        <v>196654</v>
      </c>
      <c r="D197" s="22" t="e">
        <f>VLOOKUP(A197,CXP!$A$2:$A$353,1,0)</f>
        <v>#N/A</v>
      </c>
      <c r="E197" s="22">
        <f>VLOOKUP(A197,GLOSAS!$A$2:$A$413,1,0)</f>
        <v>6307449</v>
      </c>
      <c r="F197" s="22">
        <f>VLOOKUP(A197,CANCELADAS!$A$2:$A$811,1,0)</f>
        <v>6307449</v>
      </c>
      <c r="G197" s="22" t="e">
        <f>VLOOKUP(A197,DEVOLUCIONES!$A$2:$A$453,1,0)</f>
        <v>#N/A</v>
      </c>
      <c r="H197" s="23"/>
      <c r="I197" s="23"/>
      <c r="J197" s="23"/>
      <c r="K197" s="23"/>
      <c r="L197" s="23">
        <f>VLOOKUP(A197,GLOSAS!$A$2:$K$413,11,0)</f>
        <v>196654</v>
      </c>
      <c r="M197" s="23"/>
      <c r="N197" s="23"/>
      <c r="O197" s="23"/>
      <c r="P197" s="23"/>
      <c r="Q197" s="22"/>
      <c r="R197" s="22"/>
      <c r="S197" s="22"/>
      <c r="T197" s="24">
        <f t="shared" si="11"/>
        <v>0</v>
      </c>
    </row>
    <row r="198" spans="1:20" s="25" customFormat="1" x14ac:dyDescent="0.25">
      <c r="A198" s="22">
        <v>6312098</v>
      </c>
      <c r="B198" s="23">
        <v>41517161</v>
      </c>
      <c r="C198" s="23">
        <v>2162718</v>
      </c>
      <c r="D198" s="22" t="e">
        <f>VLOOKUP(A198,CXP!$A$2:$A$353,1,0)</f>
        <v>#N/A</v>
      </c>
      <c r="E198" s="22">
        <f>VLOOKUP(A198,GLOSAS!$A$2:$A$413,1,0)</f>
        <v>6312098</v>
      </c>
      <c r="F198" s="22">
        <f>VLOOKUP(A198,CANCELADAS!$A$2:$A$811,1,0)</f>
        <v>6312098</v>
      </c>
      <c r="G198" s="22" t="e">
        <f>VLOOKUP(A198,DEVOLUCIONES!$A$2:$A$453,1,0)</f>
        <v>#N/A</v>
      </c>
      <c r="H198" s="23"/>
      <c r="I198" s="23"/>
      <c r="J198" s="23"/>
      <c r="K198" s="23"/>
      <c r="L198" s="23">
        <f>VLOOKUP(A198,GLOSAS!$A$2:$K$413,11,0)</f>
        <v>2162718</v>
      </c>
      <c r="M198" s="23"/>
      <c r="N198" s="23"/>
      <c r="O198" s="23"/>
      <c r="P198" s="23"/>
      <c r="Q198" s="22"/>
      <c r="R198" s="22"/>
      <c r="S198" s="22"/>
      <c r="T198" s="24">
        <f t="shared" si="11"/>
        <v>0</v>
      </c>
    </row>
    <row r="199" spans="1:20" s="25" customFormat="1" x14ac:dyDescent="0.25">
      <c r="A199" s="22">
        <v>6313969</v>
      </c>
      <c r="B199" s="23">
        <v>7247553</v>
      </c>
      <c r="C199" s="23">
        <v>236706</v>
      </c>
      <c r="D199" s="22" t="e">
        <f>VLOOKUP(A199,CXP!$A$2:$A$353,1,0)</f>
        <v>#N/A</v>
      </c>
      <c r="E199" s="22">
        <f>VLOOKUP(A199,GLOSAS!$A$2:$A$413,1,0)</f>
        <v>6313969</v>
      </c>
      <c r="F199" s="22">
        <f>VLOOKUP(A199,CANCELADAS!$A$2:$A$811,1,0)</f>
        <v>6313969</v>
      </c>
      <c r="G199" s="22" t="e">
        <f>VLOOKUP(A199,DEVOLUCIONES!$A$2:$A$453,1,0)</f>
        <v>#N/A</v>
      </c>
      <c r="H199" s="23"/>
      <c r="I199" s="23"/>
      <c r="J199" s="23"/>
      <c r="K199" s="23"/>
      <c r="L199" s="23">
        <f>VLOOKUP(A199,GLOSAS!$A$2:$K$413,11,0)</f>
        <v>236706</v>
      </c>
      <c r="M199" s="23"/>
      <c r="N199" s="23"/>
      <c r="O199" s="23"/>
      <c r="P199" s="23"/>
      <c r="Q199" s="22"/>
      <c r="R199" s="22"/>
      <c r="S199" s="22"/>
      <c r="T199" s="24">
        <f t="shared" si="11"/>
        <v>0</v>
      </c>
    </row>
    <row r="200" spans="1:20" s="25" customFormat="1" x14ac:dyDescent="0.25">
      <c r="A200" s="22">
        <v>6315157</v>
      </c>
      <c r="B200" s="23">
        <v>3098934</v>
      </c>
      <c r="C200" s="23">
        <v>231812</v>
      </c>
      <c r="D200" s="22" t="e">
        <f>VLOOKUP(A200,CXP!$A$2:$A$353,1,0)</f>
        <v>#N/A</v>
      </c>
      <c r="E200" s="22">
        <f>VLOOKUP(A200,GLOSAS!$A$2:$A$413,1,0)</f>
        <v>6315157</v>
      </c>
      <c r="F200" s="22">
        <f>VLOOKUP(A200,CANCELADAS!$A$2:$A$811,1,0)</f>
        <v>6315157</v>
      </c>
      <c r="G200" s="22" t="e">
        <f>VLOOKUP(A200,DEVOLUCIONES!$A$2:$A$453,1,0)</f>
        <v>#N/A</v>
      </c>
      <c r="H200" s="23"/>
      <c r="I200" s="23"/>
      <c r="J200" s="23"/>
      <c r="K200" s="23"/>
      <c r="L200" s="23">
        <f>VLOOKUP(A200,GLOSAS!$A$2:$K$413,11,0)</f>
        <v>231812</v>
      </c>
      <c r="M200" s="23"/>
      <c r="N200" s="23"/>
      <c r="O200" s="23"/>
      <c r="P200" s="23"/>
      <c r="Q200" s="22"/>
      <c r="R200" s="22"/>
      <c r="S200" s="22"/>
      <c r="T200" s="24">
        <f t="shared" si="11"/>
        <v>0</v>
      </c>
    </row>
    <row r="201" spans="1:20" s="25" customFormat="1" x14ac:dyDescent="0.25">
      <c r="A201" s="22">
        <v>6315947</v>
      </c>
      <c r="B201" s="23">
        <v>3849706</v>
      </c>
      <c r="C201" s="23">
        <v>3849706</v>
      </c>
      <c r="D201" s="22" t="e">
        <f>VLOOKUP(A201,CXP!$A$2:$A$353,1,0)</f>
        <v>#N/A</v>
      </c>
      <c r="E201" s="22">
        <f>VLOOKUP(A201,GLOSAS!$A$2:$A$413,1,0)</f>
        <v>6315947</v>
      </c>
      <c r="F201" s="22" t="e">
        <f>VLOOKUP(A201,CANCELADAS!$A$2:$A$811,1,0)</f>
        <v>#N/A</v>
      </c>
      <c r="G201" s="22" t="e">
        <f>VLOOKUP(A201,DEVOLUCIONES!$A$2:$A$453,1,0)</f>
        <v>#N/A</v>
      </c>
      <c r="H201" s="23"/>
      <c r="I201" s="23"/>
      <c r="J201" s="23"/>
      <c r="K201" s="23"/>
      <c r="L201" s="23">
        <f>VLOOKUP(A201,GLOSAS!$A$2:$K$413,11,0)</f>
        <v>3849706</v>
      </c>
      <c r="M201" s="23"/>
      <c r="N201" s="23"/>
      <c r="O201" s="23"/>
      <c r="P201" s="23"/>
      <c r="Q201" s="22"/>
      <c r="R201" s="22"/>
      <c r="S201" s="22"/>
      <c r="T201" s="24">
        <f t="shared" si="11"/>
        <v>0</v>
      </c>
    </row>
    <row r="202" spans="1:20" s="25" customFormat="1" x14ac:dyDescent="0.25">
      <c r="A202" s="22">
        <v>6317424</v>
      </c>
      <c r="B202" s="23">
        <v>1797058</v>
      </c>
      <c r="C202" s="23">
        <v>38007</v>
      </c>
      <c r="D202" s="22" t="e">
        <f>VLOOKUP(A202,CXP!$A$2:$A$353,1,0)</f>
        <v>#N/A</v>
      </c>
      <c r="E202" s="22">
        <f>VLOOKUP(A202,GLOSAS!$A$2:$A$413,1,0)</f>
        <v>6317424</v>
      </c>
      <c r="F202" s="22">
        <f>VLOOKUP(A202,CANCELADAS!$A$2:$A$811,1,0)</f>
        <v>6317424</v>
      </c>
      <c r="G202" s="22" t="e">
        <f>VLOOKUP(A202,DEVOLUCIONES!$A$2:$A$453,1,0)</f>
        <v>#N/A</v>
      </c>
      <c r="H202" s="23"/>
      <c r="I202" s="23"/>
      <c r="J202" s="23"/>
      <c r="K202" s="23"/>
      <c r="L202" s="23">
        <f>VLOOKUP(A202,GLOSAS!$A$2:$K$413,11,0)</f>
        <v>38007</v>
      </c>
      <c r="M202" s="23"/>
      <c r="N202" s="23"/>
      <c r="O202" s="23"/>
      <c r="P202" s="23"/>
      <c r="Q202" s="22"/>
      <c r="R202" s="22"/>
      <c r="S202" s="22"/>
      <c r="T202" s="24">
        <f t="shared" si="11"/>
        <v>0</v>
      </c>
    </row>
    <row r="203" spans="1:20" s="25" customFormat="1" x14ac:dyDescent="0.25">
      <c r="A203" s="22">
        <v>6318770</v>
      </c>
      <c r="B203" s="23">
        <v>1011468</v>
      </c>
      <c r="C203" s="23">
        <v>1011468</v>
      </c>
      <c r="D203" s="22" t="e">
        <f>VLOOKUP(A203,CXP!$A$2:$A$353,1,0)</f>
        <v>#N/A</v>
      </c>
      <c r="E203" s="22">
        <f>VLOOKUP(A203,GLOSAS!$A$2:$A$413,1,0)</f>
        <v>6318770</v>
      </c>
      <c r="F203" s="22" t="e">
        <f>VLOOKUP(A203,CANCELADAS!$A$2:$A$811,1,0)</f>
        <v>#N/A</v>
      </c>
      <c r="G203" s="22" t="e">
        <f>VLOOKUP(A203,DEVOLUCIONES!$A$2:$A$453,1,0)</f>
        <v>#N/A</v>
      </c>
      <c r="H203" s="23"/>
      <c r="I203" s="23"/>
      <c r="J203" s="23"/>
      <c r="K203" s="23"/>
      <c r="L203" s="23">
        <f>VLOOKUP(A203,GLOSAS!$A$2:$K$413,11,0)</f>
        <v>1011468</v>
      </c>
      <c r="M203" s="23"/>
      <c r="N203" s="23"/>
      <c r="O203" s="23"/>
      <c r="P203" s="23"/>
      <c r="Q203" s="22"/>
      <c r="R203" s="22"/>
      <c r="S203" s="22"/>
      <c r="T203" s="24">
        <f t="shared" si="11"/>
        <v>0</v>
      </c>
    </row>
    <row r="204" spans="1:20" s="25" customFormat="1" x14ac:dyDescent="0.25">
      <c r="A204" s="22">
        <v>6324491</v>
      </c>
      <c r="B204" s="23">
        <v>3428800</v>
      </c>
      <c r="C204" s="23">
        <v>433966</v>
      </c>
      <c r="D204" s="22" t="e">
        <f>VLOOKUP(A204,CXP!$A$2:$A$353,1,0)</f>
        <v>#N/A</v>
      </c>
      <c r="E204" s="22">
        <f>VLOOKUP(A204,GLOSAS!$A$2:$A$413,1,0)</f>
        <v>6324491</v>
      </c>
      <c r="F204" s="22">
        <f>VLOOKUP(A204,CANCELADAS!$A$2:$A$811,1,0)</f>
        <v>6324491</v>
      </c>
      <c r="G204" s="22" t="e">
        <f>VLOOKUP(A204,DEVOLUCIONES!$A$2:$A$453,1,0)</f>
        <v>#N/A</v>
      </c>
      <c r="H204" s="23"/>
      <c r="I204" s="23"/>
      <c r="J204" s="23"/>
      <c r="K204" s="23"/>
      <c r="L204" s="23">
        <f>VLOOKUP(A204,GLOSAS!$A$2:$K$413,11,0)</f>
        <v>433966</v>
      </c>
      <c r="M204" s="23"/>
      <c r="N204" s="23"/>
      <c r="O204" s="23"/>
      <c r="P204" s="23"/>
      <c r="Q204" s="22"/>
      <c r="R204" s="22"/>
      <c r="S204" s="22"/>
      <c r="T204" s="24">
        <f t="shared" si="11"/>
        <v>0</v>
      </c>
    </row>
    <row r="205" spans="1:20" s="25" customFormat="1" x14ac:dyDescent="0.25">
      <c r="A205" s="22">
        <v>6333539</v>
      </c>
      <c r="B205" s="23">
        <v>5987906</v>
      </c>
      <c r="C205" s="23">
        <v>99967</v>
      </c>
      <c r="D205" s="22" t="e">
        <f>VLOOKUP(A205,CXP!$A$2:$A$353,1,0)</f>
        <v>#N/A</v>
      </c>
      <c r="E205" s="22">
        <f>VLOOKUP(A205,GLOSAS!$A$2:$A$413,1,0)</f>
        <v>6333539</v>
      </c>
      <c r="F205" s="22">
        <f>VLOOKUP(A205,CANCELADAS!$A$2:$A$811,1,0)</f>
        <v>6333539</v>
      </c>
      <c r="G205" s="22" t="e">
        <f>VLOOKUP(A205,DEVOLUCIONES!$A$2:$A$453,1,0)</f>
        <v>#N/A</v>
      </c>
      <c r="H205" s="23"/>
      <c r="I205" s="23"/>
      <c r="J205" s="23"/>
      <c r="K205" s="23"/>
      <c r="L205" s="23">
        <f>VLOOKUP(A205,GLOSAS!$A$2:$K$413,11,0)</f>
        <v>99967</v>
      </c>
      <c r="M205" s="23"/>
      <c r="N205" s="23"/>
      <c r="O205" s="23"/>
      <c r="P205" s="23"/>
      <c r="Q205" s="22"/>
      <c r="R205" s="22"/>
      <c r="S205" s="22"/>
      <c r="T205" s="24">
        <f t="shared" si="11"/>
        <v>0</v>
      </c>
    </row>
    <row r="206" spans="1:20" s="25" customFormat="1" x14ac:dyDescent="0.25">
      <c r="A206" s="22">
        <v>6337002</v>
      </c>
      <c r="B206" s="23">
        <v>1932090</v>
      </c>
      <c r="C206" s="23">
        <v>184254</v>
      </c>
      <c r="D206" s="22" t="e">
        <f>VLOOKUP(A206,CXP!$A$2:$A$353,1,0)</f>
        <v>#N/A</v>
      </c>
      <c r="E206" s="22">
        <f>VLOOKUP(A206,GLOSAS!$A$2:$A$413,1,0)</f>
        <v>6337002</v>
      </c>
      <c r="F206" s="22">
        <f>VLOOKUP(A206,CANCELADAS!$A$2:$A$811,1,0)</f>
        <v>6337002</v>
      </c>
      <c r="G206" s="22" t="e">
        <f>VLOOKUP(A206,DEVOLUCIONES!$A$2:$A$453,1,0)</f>
        <v>#N/A</v>
      </c>
      <c r="H206" s="23"/>
      <c r="I206" s="23"/>
      <c r="J206" s="23"/>
      <c r="K206" s="23"/>
      <c r="L206" s="23">
        <f>VLOOKUP(A206,GLOSAS!$A$2:$K$413,11,0)</f>
        <v>184254</v>
      </c>
      <c r="M206" s="23"/>
      <c r="N206" s="23"/>
      <c r="O206" s="23"/>
      <c r="P206" s="23"/>
      <c r="Q206" s="22"/>
      <c r="R206" s="22"/>
      <c r="S206" s="22"/>
      <c r="T206" s="24">
        <f t="shared" si="11"/>
        <v>0</v>
      </c>
    </row>
    <row r="207" spans="1:20" s="25" customFormat="1" x14ac:dyDescent="0.25">
      <c r="A207" s="22">
        <v>6338798</v>
      </c>
      <c r="B207" s="23">
        <v>3451352</v>
      </c>
      <c r="C207" s="23">
        <v>70200</v>
      </c>
      <c r="D207" s="22" t="e">
        <f>VLOOKUP(A207,CXP!$A$2:$A$353,1,0)</f>
        <v>#N/A</v>
      </c>
      <c r="E207" s="22">
        <f>VLOOKUP(A207,GLOSAS!$A$2:$A$413,1,0)</f>
        <v>6338798</v>
      </c>
      <c r="F207" s="22">
        <f>VLOOKUP(A207,CANCELADAS!$A$2:$A$811,1,0)</f>
        <v>6338798</v>
      </c>
      <c r="G207" s="22" t="e">
        <f>VLOOKUP(A207,DEVOLUCIONES!$A$2:$A$453,1,0)</f>
        <v>#N/A</v>
      </c>
      <c r="H207" s="23"/>
      <c r="I207" s="23"/>
      <c r="J207" s="23"/>
      <c r="K207" s="23"/>
      <c r="L207" s="23">
        <f>VLOOKUP(A207,GLOSAS!$A$2:$K$413,11,0)</f>
        <v>70200</v>
      </c>
      <c r="M207" s="23"/>
      <c r="N207" s="23"/>
      <c r="O207" s="23"/>
      <c r="P207" s="23"/>
      <c r="Q207" s="22"/>
      <c r="R207" s="22"/>
      <c r="S207" s="22"/>
      <c r="T207" s="24">
        <f t="shared" si="11"/>
        <v>0</v>
      </c>
    </row>
    <row r="208" spans="1:20" s="25" customFormat="1" x14ac:dyDescent="0.25">
      <c r="A208" s="22">
        <v>6341024</v>
      </c>
      <c r="B208" s="23">
        <v>14323535</v>
      </c>
      <c r="C208" s="23">
        <v>4538903</v>
      </c>
      <c r="D208" s="22" t="e">
        <f>VLOOKUP(A208,CXP!$A$2:$A$353,1,0)</f>
        <v>#N/A</v>
      </c>
      <c r="E208" s="22">
        <f>VLOOKUP(A208,GLOSAS!$A$2:$A$413,1,0)</f>
        <v>6341024</v>
      </c>
      <c r="F208" s="22">
        <f>VLOOKUP(A208,CANCELADAS!$A$2:$A$811,1,0)</f>
        <v>6341024</v>
      </c>
      <c r="G208" s="22" t="e">
        <f>VLOOKUP(A208,DEVOLUCIONES!$A$2:$A$453,1,0)</f>
        <v>#N/A</v>
      </c>
      <c r="H208" s="23"/>
      <c r="I208" s="23"/>
      <c r="J208" s="23"/>
      <c r="K208" s="23"/>
      <c r="L208" s="23">
        <f>VLOOKUP(A208,GLOSAS!$A$2:$K$413,11,0)</f>
        <v>4538903</v>
      </c>
      <c r="M208" s="23"/>
      <c r="N208" s="23"/>
      <c r="O208" s="23"/>
      <c r="P208" s="23"/>
      <c r="Q208" s="22"/>
      <c r="R208" s="22"/>
      <c r="S208" s="22"/>
      <c r="T208" s="24">
        <f t="shared" si="11"/>
        <v>0</v>
      </c>
    </row>
    <row r="209" spans="1:20" s="25" customFormat="1" x14ac:dyDescent="0.25">
      <c r="A209" s="22">
        <v>6342131</v>
      </c>
      <c r="B209" s="23">
        <v>3308431</v>
      </c>
      <c r="C209" s="23">
        <v>1079916</v>
      </c>
      <c r="D209" s="22" t="e">
        <f>VLOOKUP(A209,CXP!$A$2:$A$353,1,0)</f>
        <v>#N/A</v>
      </c>
      <c r="E209" s="22">
        <f>VLOOKUP(A209,GLOSAS!$A$2:$A$413,1,0)</f>
        <v>6342131</v>
      </c>
      <c r="F209" s="22">
        <f>VLOOKUP(A209,CANCELADAS!$A$2:$A$811,1,0)</f>
        <v>6342131</v>
      </c>
      <c r="G209" s="22" t="e">
        <f>VLOOKUP(A209,DEVOLUCIONES!$A$2:$A$453,1,0)</f>
        <v>#N/A</v>
      </c>
      <c r="H209" s="23"/>
      <c r="I209" s="23"/>
      <c r="J209" s="23"/>
      <c r="K209" s="23"/>
      <c r="L209" s="23">
        <f>VLOOKUP(A209,GLOSAS!$A$2:$K$413,11,0)</f>
        <v>1079916</v>
      </c>
      <c r="M209" s="23"/>
      <c r="N209" s="23"/>
      <c r="O209" s="23"/>
      <c r="P209" s="23"/>
      <c r="Q209" s="22"/>
      <c r="R209" s="22"/>
      <c r="S209" s="22"/>
      <c r="T209" s="24">
        <f t="shared" si="11"/>
        <v>0</v>
      </c>
    </row>
    <row r="210" spans="1:20" s="25" customFormat="1" x14ac:dyDescent="0.25">
      <c r="A210" s="22">
        <v>6342844</v>
      </c>
      <c r="B210" s="23">
        <v>55291453</v>
      </c>
      <c r="C210" s="23">
        <v>20779355</v>
      </c>
      <c r="D210" s="22" t="e">
        <f>VLOOKUP(A210,CXP!$A$2:$A$353,1,0)</f>
        <v>#N/A</v>
      </c>
      <c r="E210" s="22">
        <f>VLOOKUP(A210,GLOSAS!$A$2:$A$413,1,0)</f>
        <v>6342844</v>
      </c>
      <c r="F210" s="22">
        <f>VLOOKUP(A210,CANCELADAS!$A$2:$A$811,1,0)</f>
        <v>6342844</v>
      </c>
      <c r="G210" s="22" t="e">
        <f>VLOOKUP(A210,DEVOLUCIONES!$A$2:$A$453,1,0)</f>
        <v>#N/A</v>
      </c>
      <c r="H210" s="23"/>
      <c r="I210" s="23"/>
      <c r="J210" s="23"/>
      <c r="K210" s="23"/>
      <c r="L210" s="23">
        <f>VLOOKUP(A210,GLOSAS!$A$2:$K$413,11,0)</f>
        <v>20779355</v>
      </c>
      <c r="M210" s="23"/>
      <c r="N210" s="23"/>
      <c r="O210" s="23"/>
      <c r="P210" s="23"/>
      <c r="Q210" s="22"/>
      <c r="R210" s="22"/>
      <c r="S210" s="22"/>
      <c r="T210" s="24">
        <f t="shared" si="11"/>
        <v>0</v>
      </c>
    </row>
    <row r="211" spans="1:20" s="25" customFormat="1" x14ac:dyDescent="0.25">
      <c r="A211" s="22">
        <v>6344013</v>
      </c>
      <c r="B211" s="23">
        <v>1397206</v>
      </c>
      <c r="C211" s="23">
        <v>102281</v>
      </c>
      <c r="D211" s="22" t="e">
        <f>VLOOKUP(A211,CXP!$A$2:$A$353,1,0)</f>
        <v>#N/A</v>
      </c>
      <c r="E211" s="22">
        <f>VLOOKUP(A211,GLOSAS!$A$2:$A$413,1,0)</f>
        <v>6344013</v>
      </c>
      <c r="F211" s="22">
        <f>VLOOKUP(A211,CANCELADAS!$A$2:$A$811,1,0)</f>
        <v>6344013</v>
      </c>
      <c r="G211" s="22" t="e">
        <f>VLOOKUP(A211,DEVOLUCIONES!$A$2:$A$453,1,0)</f>
        <v>#N/A</v>
      </c>
      <c r="H211" s="23"/>
      <c r="I211" s="23"/>
      <c r="J211" s="23"/>
      <c r="K211" s="23"/>
      <c r="L211" s="23">
        <f>VLOOKUP(A211,GLOSAS!$A$2:$K$413,11,0)</f>
        <v>102281</v>
      </c>
      <c r="M211" s="23"/>
      <c r="N211" s="23"/>
      <c r="O211" s="23"/>
      <c r="P211" s="23"/>
      <c r="Q211" s="22"/>
      <c r="R211" s="22"/>
      <c r="S211" s="22"/>
      <c r="T211" s="24">
        <f t="shared" si="11"/>
        <v>0</v>
      </c>
    </row>
    <row r="212" spans="1:20" s="25" customFormat="1" x14ac:dyDescent="0.25">
      <c r="A212" s="22">
        <v>6344183</v>
      </c>
      <c r="B212" s="23">
        <v>1028558</v>
      </c>
      <c r="C212" s="23">
        <v>1028558</v>
      </c>
      <c r="D212" s="22" t="e">
        <f>VLOOKUP(A212,CXP!$A$2:$A$353,1,0)</f>
        <v>#N/A</v>
      </c>
      <c r="E212" s="22" t="e">
        <f>VLOOKUP(A212,GLOSAS!$A$2:$A$413,1,0)</f>
        <v>#N/A</v>
      </c>
      <c r="F212" s="22">
        <f>VLOOKUP(A212,CANCELADAS!$A$2:$A$811,1,0)</f>
        <v>6344183</v>
      </c>
      <c r="G212" s="22" t="e">
        <f>VLOOKUP(A212,DEVOLUCIONES!$A$2:$A$453,1,0)</f>
        <v>#N/A</v>
      </c>
      <c r="H212" s="23"/>
      <c r="I212" s="23"/>
      <c r="J212" s="23"/>
      <c r="K212" s="23"/>
      <c r="L212" s="23"/>
      <c r="M212" s="23"/>
      <c r="N212" s="23"/>
      <c r="O212" s="23">
        <f>-VLOOKUP(A212,CANCELADAS!$A$2:$K$811,11,0)+586899</f>
        <v>1028558</v>
      </c>
      <c r="P212" s="23"/>
      <c r="Q212" s="22">
        <v>2000317854</v>
      </c>
      <c r="R212" s="22"/>
      <c r="S212" s="22"/>
      <c r="T212" s="24">
        <f t="shared" si="11"/>
        <v>0</v>
      </c>
    </row>
    <row r="213" spans="1:20" s="25" customFormat="1" x14ac:dyDescent="0.25">
      <c r="A213" s="22">
        <v>6344191</v>
      </c>
      <c r="B213" s="23">
        <v>14080884</v>
      </c>
      <c r="C213" s="23">
        <v>675222</v>
      </c>
      <c r="D213" s="22" t="e">
        <f>VLOOKUP(A213,CXP!$A$2:$A$353,1,0)</f>
        <v>#N/A</v>
      </c>
      <c r="E213" s="22">
        <f>VLOOKUP(A213,GLOSAS!$A$2:$A$413,1,0)</f>
        <v>6344191</v>
      </c>
      <c r="F213" s="22">
        <f>VLOOKUP(A213,CANCELADAS!$A$2:$A$811,1,0)</f>
        <v>6344191</v>
      </c>
      <c r="G213" s="22" t="e">
        <f>VLOOKUP(A213,DEVOLUCIONES!$A$2:$A$453,1,0)</f>
        <v>#N/A</v>
      </c>
      <c r="H213" s="23"/>
      <c r="I213" s="23"/>
      <c r="J213" s="23"/>
      <c r="K213" s="23"/>
      <c r="L213" s="23">
        <f>VLOOKUP(A213,GLOSAS!$A$2:$K$413,11,0)</f>
        <v>675222</v>
      </c>
      <c r="M213" s="23"/>
      <c r="N213" s="23"/>
      <c r="O213" s="23"/>
      <c r="P213" s="23"/>
      <c r="Q213" s="22"/>
      <c r="R213" s="22"/>
      <c r="S213" s="22"/>
      <c r="T213" s="24">
        <f t="shared" si="11"/>
        <v>0</v>
      </c>
    </row>
    <row r="214" spans="1:20" s="25" customFormat="1" x14ac:dyDescent="0.25">
      <c r="A214" s="22">
        <v>6345494</v>
      </c>
      <c r="B214" s="23">
        <v>11008919</v>
      </c>
      <c r="C214" s="23">
        <v>9486</v>
      </c>
      <c r="D214" s="22" t="e">
        <f>VLOOKUP(A214,CXP!$A$2:$A$353,1,0)</f>
        <v>#N/A</v>
      </c>
      <c r="E214" s="22">
        <f>VLOOKUP(A214,GLOSAS!$A$2:$A$413,1,0)</f>
        <v>6345494</v>
      </c>
      <c r="F214" s="22">
        <f>VLOOKUP(A214,CANCELADAS!$A$2:$A$811,1,0)</f>
        <v>6345494</v>
      </c>
      <c r="G214" s="22" t="e">
        <f>VLOOKUP(A214,DEVOLUCIONES!$A$2:$A$453,1,0)</f>
        <v>#N/A</v>
      </c>
      <c r="H214" s="23"/>
      <c r="I214" s="23"/>
      <c r="J214" s="23"/>
      <c r="K214" s="23"/>
      <c r="L214" s="23">
        <f>VLOOKUP(A214,GLOSAS!$A$2:$K$413,11,0)</f>
        <v>9486</v>
      </c>
      <c r="M214" s="23"/>
      <c r="N214" s="23"/>
      <c r="O214" s="23"/>
      <c r="P214" s="23"/>
      <c r="Q214" s="22"/>
      <c r="R214" s="22"/>
      <c r="S214" s="22"/>
      <c r="T214" s="24">
        <f t="shared" si="11"/>
        <v>0</v>
      </c>
    </row>
    <row r="215" spans="1:20" s="25" customFormat="1" x14ac:dyDescent="0.25">
      <c r="A215" s="22">
        <v>6351143</v>
      </c>
      <c r="B215" s="23">
        <v>1976399</v>
      </c>
      <c r="C215" s="23">
        <v>1976399</v>
      </c>
      <c r="D215" s="22" t="e">
        <f>VLOOKUP(A215,CXP!$A$2:$A$353,1,0)</f>
        <v>#N/A</v>
      </c>
      <c r="E215" s="22">
        <f>VLOOKUP(A215,GLOSAS!$A$2:$A$413,1,0)</f>
        <v>6351143</v>
      </c>
      <c r="F215" s="22">
        <f>VLOOKUP(A215,CANCELADAS!$A$2:$A$811,1,0)</f>
        <v>6351143</v>
      </c>
      <c r="G215" s="22" t="e">
        <f>VLOOKUP(A215,DEVOLUCIONES!$A$2:$A$453,1,0)</f>
        <v>#N/A</v>
      </c>
      <c r="H215" s="23"/>
      <c r="I215" s="23"/>
      <c r="J215" s="23"/>
      <c r="K215" s="23"/>
      <c r="L215" s="23">
        <f>VLOOKUP(A215,GLOSAS!$A$2:$K$413,11,0)</f>
        <v>328118</v>
      </c>
      <c r="M215" s="23"/>
      <c r="N215" s="23"/>
      <c r="O215" s="23">
        <f>-VLOOKUP(A215,CANCELADAS!$A$2:$K$811,11,0)</f>
        <v>1648281</v>
      </c>
      <c r="P215" s="23"/>
      <c r="Q215" s="22">
        <v>2000345690</v>
      </c>
      <c r="R215" s="22"/>
      <c r="S215" s="22"/>
      <c r="T215" s="24">
        <f t="shared" si="11"/>
        <v>0</v>
      </c>
    </row>
    <row r="216" spans="1:20" s="25" customFormat="1" x14ac:dyDescent="0.25">
      <c r="A216" s="22">
        <v>6351259</v>
      </c>
      <c r="B216" s="23">
        <v>27628670</v>
      </c>
      <c r="C216" s="23">
        <v>2105064</v>
      </c>
      <c r="D216" s="22" t="e">
        <f>VLOOKUP(A216,CXP!$A$2:$A$353,1,0)</f>
        <v>#N/A</v>
      </c>
      <c r="E216" s="22">
        <f>VLOOKUP(A216,GLOSAS!$A$2:$A$413,1,0)</f>
        <v>6351259</v>
      </c>
      <c r="F216" s="22">
        <f>VLOOKUP(A216,CANCELADAS!$A$2:$A$811,1,0)</f>
        <v>6351259</v>
      </c>
      <c r="G216" s="22" t="e">
        <f>VLOOKUP(A216,DEVOLUCIONES!$A$2:$A$453,1,0)</f>
        <v>#N/A</v>
      </c>
      <c r="H216" s="23"/>
      <c r="I216" s="23"/>
      <c r="J216" s="23"/>
      <c r="K216" s="23"/>
      <c r="L216" s="23">
        <f>VLOOKUP(A216,GLOSAS!$A$2:$K$413,11,0)</f>
        <v>2105064</v>
      </c>
      <c r="M216" s="23"/>
      <c r="N216" s="23"/>
      <c r="O216" s="23"/>
      <c r="P216" s="23"/>
      <c r="Q216" s="22"/>
      <c r="R216" s="22"/>
      <c r="S216" s="22"/>
      <c r="T216" s="24">
        <f t="shared" si="11"/>
        <v>0</v>
      </c>
    </row>
    <row r="217" spans="1:20" s="25" customFormat="1" x14ac:dyDescent="0.25">
      <c r="A217" s="22">
        <v>6351595</v>
      </c>
      <c r="B217" s="23">
        <v>8868629</v>
      </c>
      <c r="C217" s="23">
        <v>8868629</v>
      </c>
      <c r="D217" s="22">
        <f>VLOOKUP(A217,CXP!$A$2:$A$353,1,0)</f>
        <v>6351595</v>
      </c>
      <c r="E217" s="22">
        <f>VLOOKUP(A217,GLOSAS!$A$2:$A$413,1,0)</f>
        <v>6351595</v>
      </c>
      <c r="F217" s="22" t="e">
        <f>VLOOKUP(A217,CANCELADAS!$A$2:$A$811,1,0)</f>
        <v>#N/A</v>
      </c>
      <c r="G217" s="22">
        <f>VLOOKUP(A217,DEVOLUCIONES!$A$2:$A$453,1,0)</f>
        <v>6351595</v>
      </c>
      <c r="H217" s="23">
        <f>VLOOKUP(A217,CXP!$A$2:$K$353,11,0)</f>
        <v>5511603</v>
      </c>
      <c r="I217" s="23"/>
      <c r="J217" s="23"/>
      <c r="K217" s="23"/>
      <c r="L217" s="23">
        <f>VLOOKUP(A217,GLOSAS!$A$2:$K$413,11,0)</f>
        <v>3357026</v>
      </c>
      <c r="M217" s="23"/>
      <c r="N217" s="23"/>
      <c r="O217" s="23"/>
      <c r="P217" s="23"/>
      <c r="Q217" s="22"/>
      <c r="R217" s="22"/>
      <c r="S217" s="22"/>
      <c r="T217" s="24">
        <f t="shared" si="11"/>
        <v>0</v>
      </c>
    </row>
    <row r="218" spans="1:20" s="25" customFormat="1" x14ac:dyDescent="0.25">
      <c r="A218" s="22">
        <v>6355651</v>
      </c>
      <c r="B218" s="23">
        <v>8257638</v>
      </c>
      <c r="C218" s="23">
        <v>47430</v>
      </c>
      <c r="D218" s="22" t="e">
        <f>VLOOKUP(A218,CXP!$A$2:$A$353,1,0)</f>
        <v>#N/A</v>
      </c>
      <c r="E218" s="22">
        <f>VLOOKUP(A218,GLOSAS!$A$2:$A$413,1,0)</f>
        <v>6355651</v>
      </c>
      <c r="F218" s="22">
        <f>VLOOKUP(A218,CANCELADAS!$A$2:$A$811,1,0)</f>
        <v>6355651</v>
      </c>
      <c r="G218" s="22" t="e">
        <f>VLOOKUP(A218,DEVOLUCIONES!$A$2:$A$453,1,0)</f>
        <v>#N/A</v>
      </c>
      <c r="H218" s="23"/>
      <c r="I218" s="23"/>
      <c r="J218" s="23"/>
      <c r="K218" s="23"/>
      <c r="L218" s="23">
        <f>VLOOKUP(A218,GLOSAS!$A$2:$K$413,11,0)</f>
        <v>47430</v>
      </c>
      <c r="M218" s="23"/>
      <c r="N218" s="23"/>
      <c r="O218" s="23"/>
      <c r="P218" s="23"/>
      <c r="Q218" s="22"/>
      <c r="R218" s="22"/>
      <c r="S218" s="22"/>
      <c r="T218" s="24">
        <f t="shared" si="11"/>
        <v>0</v>
      </c>
    </row>
    <row r="219" spans="1:20" s="25" customFormat="1" x14ac:dyDescent="0.25">
      <c r="A219" s="22">
        <v>6359523</v>
      </c>
      <c r="B219" s="23">
        <v>16615975</v>
      </c>
      <c r="C219" s="23">
        <v>16615975</v>
      </c>
      <c r="D219" s="22" t="e">
        <f>VLOOKUP(A219,CXP!$A$2:$A$353,1,0)</f>
        <v>#N/A</v>
      </c>
      <c r="E219" s="22">
        <f>VLOOKUP(A219,GLOSAS!$A$2:$A$413,1,0)</f>
        <v>6359523</v>
      </c>
      <c r="F219" s="22">
        <f>VLOOKUP(A219,CANCELADAS!$A$2:$A$811,1,0)</f>
        <v>6359523</v>
      </c>
      <c r="G219" s="22" t="e">
        <f>VLOOKUP(A219,DEVOLUCIONES!$A$2:$A$453,1,0)</f>
        <v>#N/A</v>
      </c>
      <c r="H219" s="23"/>
      <c r="I219" s="23"/>
      <c r="J219" s="23"/>
      <c r="K219" s="23"/>
      <c r="L219" s="23">
        <f>VLOOKUP(A219,GLOSAS!$A$2:$K$413,11,0)</f>
        <v>2484293</v>
      </c>
      <c r="M219" s="23"/>
      <c r="N219" s="23"/>
      <c r="O219" s="23">
        <f>-VLOOKUP(A219,CANCELADAS!$A$2:$K$811,11,0)</f>
        <v>14131682</v>
      </c>
      <c r="P219" s="23"/>
      <c r="Q219" s="22">
        <v>2000317854</v>
      </c>
      <c r="R219" s="22"/>
      <c r="S219" s="22"/>
      <c r="T219" s="24">
        <f t="shared" si="11"/>
        <v>0</v>
      </c>
    </row>
    <row r="220" spans="1:20" s="25" customFormat="1" x14ac:dyDescent="0.25">
      <c r="A220" s="22">
        <v>6361408</v>
      </c>
      <c r="B220" s="23">
        <v>1976319</v>
      </c>
      <c r="C220" s="23">
        <v>9486</v>
      </c>
      <c r="D220" s="22" t="e">
        <f>VLOOKUP(A220,CXP!$A$2:$A$353,1,0)</f>
        <v>#N/A</v>
      </c>
      <c r="E220" s="22">
        <f>VLOOKUP(A220,GLOSAS!$A$2:$A$413,1,0)</f>
        <v>6361408</v>
      </c>
      <c r="F220" s="22">
        <f>VLOOKUP(A220,CANCELADAS!$A$2:$A$811,1,0)</f>
        <v>6361408</v>
      </c>
      <c r="G220" s="22" t="e">
        <f>VLOOKUP(A220,DEVOLUCIONES!$A$2:$A$453,1,0)</f>
        <v>#N/A</v>
      </c>
      <c r="H220" s="23"/>
      <c r="I220" s="23"/>
      <c r="J220" s="23"/>
      <c r="K220" s="23"/>
      <c r="L220" s="23">
        <f>VLOOKUP(A220,GLOSAS!$A$2:$K$413,11,0)</f>
        <v>9486</v>
      </c>
      <c r="M220" s="23"/>
      <c r="N220" s="23"/>
      <c r="O220" s="23"/>
      <c r="P220" s="23"/>
      <c r="Q220" s="22"/>
      <c r="R220" s="22"/>
      <c r="S220" s="22"/>
      <c r="T220" s="24">
        <f t="shared" si="11"/>
        <v>0</v>
      </c>
    </row>
    <row r="221" spans="1:20" s="25" customFormat="1" x14ac:dyDescent="0.25">
      <c r="A221" s="22">
        <v>6361421</v>
      </c>
      <c r="B221" s="23">
        <v>2144363</v>
      </c>
      <c r="C221" s="23">
        <v>138590</v>
      </c>
      <c r="D221" s="22" t="e">
        <f>VLOOKUP(A221,CXP!$A$2:$A$353,1,0)</f>
        <v>#N/A</v>
      </c>
      <c r="E221" s="22">
        <f>VLOOKUP(A221,GLOSAS!$A$2:$A$413,1,0)</f>
        <v>6361421</v>
      </c>
      <c r="F221" s="22">
        <f>VLOOKUP(A221,CANCELADAS!$A$2:$A$811,1,0)</f>
        <v>6361421</v>
      </c>
      <c r="G221" s="22" t="e">
        <f>VLOOKUP(A221,DEVOLUCIONES!$A$2:$A$453,1,0)</f>
        <v>#N/A</v>
      </c>
      <c r="H221" s="23"/>
      <c r="I221" s="23"/>
      <c r="J221" s="23"/>
      <c r="K221" s="23"/>
      <c r="L221" s="23">
        <f>VLOOKUP(A221,GLOSAS!$A$2:$K$413,11,0)</f>
        <v>138590</v>
      </c>
      <c r="M221" s="23"/>
      <c r="N221" s="23"/>
      <c r="O221" s="23"/>
      <c r="P221" s="23"/>
      <c r="Q221" s="22"/>
      <c r="R221" s="22"/>
      <c r="S221" s="22"/>
      <c r="T221" s="24">
        <f t="shared" si="11"/>
        <v>0</v>
      </c>
    </row>
    <row r="222" spans="1:20" s="25" customFormat="1" x14ac:dyDescent="0.25">
      <c r="A222" s="22">
        <v>6362717</v>
      </c>
      <c r="B222" s="23">
        <v>1531067</v>
      </c>
      <c r="C222" s="23">
        <v>118857</v>
      </c>
      <c r="D222" s="22" t="e">
        <f>VLOOKUP(A222,CXP!$A$2:$A$353,1,0)</f>
        <v>#N/A</v>
      </c>
      <c r="E222" s="22">
        <f>VLOOKUP(A222,GLOSAS!$A$2:$A$413,1,0)</f>
        <v>6362717</v>
      </c>
      <c r="F222" s="22">
        <f>VLOOKUP(A222,CANCELADAS!$A$2:$A$811,1,0)</f>
        <v>6362717</v>
      </c>
      <c r="G222" s="22" t="e">
        <f>VLOOKUP(A222,DEVOLUCIONES!$A$2:$A$453,1,0)</f>
        <v>#N/A</v>
      </c>
      <c r="H222" s="23"/>
      <c r="I222" s="23"/>
      <c r="J222" s="23"/>
      <c r="K222" s="23"/>
      <c r="L222" s="23">
        <f>VLOOKUP(A222,GLOSAS!$A$2:$K$413,11,0)</f>
        <v>118857</v>
      </c>
      <c r="M222" s="23"/>
      <c r="N222" s="23"/>
      <c r="O222" s="23"/>
      <c r="P222" s="23"/>
      <c r="Q222" s="22"/>
      <c r="R222" s="22"/>
      <c r="S222" s="22"/>
      <c r="T222" s="24">
        <f t="shared" si="11"/>
        <v>0</v>
      </c>
    </row>
    <row r="223" spans="1:20" s="25" customFormat="1" x14ac:dyDescent="0.25">
      <c r="A223" s="22">
        <v>6362731</v>
      </c>
      <c r="B223" s="23">
        <v>3691354</v>
      </c>
      <c r="C223" s="23">
        <v>122160</v>
      </c>
      <c r="D223" s="22" t="e">
        <f>VLOOKUP(A223,CXP!$A$2:$A$353,1,0)</f>
        <v>#N/A</v>
      </c>
      <c r="E223" s="22">
        <f>VLOOKUP(A223,GLOSAS!$A$2:$A$413,1,0)</f>
        <v>6362731</v>
      </c>
      <c r="F223" s="22">
        <f>VLOOKUP(A223,CANCELADAS!$A$2:$A$811,1,0)</f>
        <v>6362731</v>
      </c>
      <c r="G223" s="22" t="e">
        <f>VLOOKUP(A223,DEVOLUCIONES!$A$2:$A$453,1,0)</f>
        <v>#N/A</v>
      </c>
      <c r="H223" s="23"/>
      <c r="I223" s="23"/>
      <c r="J223" s="23"/>
      <c r="K223" s="23"/>
      <c r="L223" s="23">
        <f>VLOOKUP(A223,GLOSAS!$A$2:$K$413,11,0)</f>
        <v>122160</v>
      </c>
      <c r="M223" s="23"/>
      <c r="N223" s="23"/>
      <c r="O223" s="23"/>
      <c r="P223" s="23"/>
      <c r="Q223" s="22"/>
      <c r="R223" s="22"/>
      <c r="S223" s="22"/>
      <c r="T223" s="24">
        <f t="shared" si="11"/>
        <v>0</v>
      </c>
    </row>
    <row r="224" spans="1:20" s="25" customFormat="1" x14ac:dyDescent="0.25">
      <c r="A224" s="22">
        <v>6363440</v>
      </c>
      <c r="B224" s="23">
        <v>10718361</v>
      </c>
      <c r="C224" s="23">
        <v>10718361</v>
      </c>
      <c r="D224" s="22">
        <f>VLOOKUP(A224,CXP!$A$2:$A$353,1,0)</f>
        <v>6363440</v>
      </c>
      <c r="E224" s="22">
        <f>VLOOKUP(A224,GLOSAS!$A$2:$A$413,1,0)</f>
        <v>6363440</v>
      </c>
      <c r="F224" s="22" t="e">
        <f>VLOOKUP(A224,CANCELADAS!$A$2:$A$811,1,0)</f>
        <v>#N/A</v>
      </c>
      <c r="G224" s="22">
        <f>VLOOKUP(A224,DEVOLUCIONES!$A$2:$A$453,1,0)</f>
        <v>6363440</v>
      </c>
      <c r="H224" s="23">
        <f>VLOOKUP(A224,CXP!$A$2:$K$353,11,0)</f>
        <v>8818800</v>
      </c>
      <c r="I224" s="23"/>
      <c r="J224" s="23"/>
      <c r="K224" s="23"/>
      <c r="L224" s="23">
        <f>VLOOKUP(A224,GLOSAS!$A$2:$K$413,11,0)</f>
        <v>1899561</v>
      </c>
      <c r="M224" s="23"/>
      <c r="N224" s="23"/>
      <c r="O224" s="23"/>
      <c r="P224" s="23"/>
      <c r="Q224" s="22"/>
      <c r="R224" s="22"/>
      <c r="S224" s="22"/>
      <c r="T224" s="24">
        <f t="shared" si="11"/>
        <v>0</v>
      </c>
    </row>
    <row r="225" spans="1:20" s="25" customFormat="1" x14ac:dyDescent="0.25">
      <c r="A225" s="22">
        <v>6365575</v>
      </c>
      <c r="B225" s="23">
        <v>5124383</v>
      </c>
      <c r="C225" s="23">
        <v>338106</v>
      </c>
      <c r="D225" s="22" t="e">
        <f>VLOOKUP(A225,CXP!$A$2:$A$353,1,0)</f>
        <v>#N/A</v>
      </c>
      <c r="E225" s="22">
        <f>VLOOKUP(A225,GLOSAS!$A$2:$A$413,1,0)</f>
        <v>6365575</v>
      </c>
      <c r="F225" s="22">
        <f>VLOOKUP(A225,CANCELADAS!$A$2:$A$811,1,0)</f>
        <v>6365575</v>
      </c>
      <c r="G225" s="22" t="e">
        <f>VLOOKUP(A225,DEVOLUCIONES!$A$2:$A$453,1,0)</f>
        <v>#N/A</v>
      </c>
      <c r="H225" s="23"/>
      <c r="I225" s="23"/>
      <c r="J225" s="23"/>
      <c r="K225" s="23"/>
      <c r="L225" s="23">
        <f>VLOOKUP(A225,GLOSAS!$A$2:$K$413,11,0)</f>
        <v>338106</v>
      </c>
      <c r="M225" s="23"/>
      <c r="N225" s="23"/>
      <c r="O225" s="23"/>
      <c r="P225" s="23"/>
      <c r="Q225" s="22"/>
      <c r="R225" s="22"/>
      <c r="S225" s="22"/>
      <c r="T225" s="24">
        <f t="shared" si="11"/>
        <v>0</v>
      </c>
    </row>
    <row r="226" spans="1:20" s="25" customFormat="1" x14ac:dyDescent="0.25">
      <c r="A226" s="22">
        <v>6365582</v>
      </c>
      <c r="B226" s="23">
        <v>3068773</v>
      </c>
      <c r="C226" s="23">
        <v>206712</v>
      </c>
      <c r="D226" s="22" t="e">
        <f>VLOOKUP(A226,CXP!$A$2:$A$353,1,0)</f>
        <v>#N/A</v>
      </c>
      <c r="E226" s="22">
        <f>VLOOKUP(A226,GLOSAS!$A$2:$A$413,1,0)</f>
        <v>6365582</v>
      </c>
      <c r="F226" s="22">
        <f>VLOOKUP(A226,CANCELADAS!$A$2:$A$811,1,0)</f>
        <v>6365582</v>
      </c>
      <c r="G226" s="22" t="e">
        <f>VLOOKUP(A226,DEVOLUCIONES!$A$2:$A$453,1,0)</f>
        <v>#N/A</v>
      </c>
      <c r="H226" s="23"/>
      <c r="I226" s="23"/>
      <c r="J226" s="23"/>
      <c r="K226" s="23"/>
      <c r="L226" s="23">
        <f>VLOOKUP(A226,GLOSAS!$A$2:$K$413,11,0)</f>
        <v>206712</v>
      </c>
      <c r="M226" s="23"/>
      <c r="N226" s="23"/>
      <c r="O226" s="23"/>
      <c r="P226" s="23"/>
      <c r="Q226" s="22"/>
      <c r="R226" s="22"/>
      <c r="S226" s="22"/>
      <c r="T226" s="24">
        <f t="shared" si="11"/>
        <v>0</v>
      </c>
    </row>
    <row r="227" spans="1:20" s="25" customFormat="1" x14ac:dyDescent="0.25">
      <c r="A227" s="22">
        <v>6368271</v>
      </c>
      <c r="B227" s="23">
        <v>3898906</v>
      </c>
      <c r="C227" s="23">
        <v>304549</v>
      </c>
      <c r="D227" s="22" t="e">
        <f>VLOOKUP(A227,CXP!$A$2:$A$353,1,0)</f>
        <v>#N/A</v>
      </c>
      <c r="E227" s="22">
        <f>VLOOKUP(A227,GLOSAS!$A$2:$A$413,1,0)</f>
        <v>6368271</v>
      </c>
      <c r="F227" s="22">
        <f>VLOOKUP(A227,CANCELADAS!$A$2:$A$811,1,0)</f>
        <v>6368271</v>
      </c>
      <c r="G227" s="22" t="e">
        <f>VLOOKUP(A227,DEVOLUCIONES!$A$2:$A$453,1,0)</f>
        <v>#N/A</v>
      </c>
      <c r="H227" s="23"/>
      <c r="I227" s="23"/>
      <c r="J227" s="23"/>
      <c r="K227" s="23"/>
      <c r="L227" s="23">
        <f>VLOOKUP(A227,GLOSAS!$A$2:$K$413,11,0)</f>
        <v>304549</v>
      </c>
      <c r="M227" s="23"/>
      <c r="N227" s="23"/>
      <c r="O227" s="23"/>
      <c r="P227" s="23"/>
      <c r="Q227" s="22"/>
      <c r="R227" s="22"/>
      <c r="S227" s="22"/>
      <c r="T227" s="24">
        <f t="shared" si="11"/>
        <v>0</v>
      </c>
    </row>
    <row r="228" spans="1:20" s="25" customFormat="1" x14ac:dyDescent="0.25">
      <c r="A228" s="22">
        <v>6369199</v>
      </c>
      <c r="B228" s="23">
        <v>1490603</v>
      </c>
      <c r="C228" s="23">
        <v>1490603</v>
      </c>
      <c r="D228" s="22">
        <f>VLOOKUP(A228,CXP!$A$2:$A$353,1,0)</f>
        <v>6369199</v>
      </c>
      <c r="E228" s="22">
        <f>VLOOKUP(A228,GLOSAS!$A$2:$A$413,1,0)</f>
        <v>6369199</v>
      </c>
      <c r="F228" s="22" t="e">
        <f>VLOOKUP(A228,CANCELADAS!$A$2:$A$811,1,0)</f>
        <v>#N/A</v>
      </c>
      <c r="G228" s="22">
        <f>VLOOKUP(A228,DEVOLUCIONES!$A$2:$A$453,1,0)</f>
        <v>6369199</v>
      </c>
      <c r="H228" s="23">
        <f>VLOOKUP(A228,CXP!$A$2:$K$353,11,0)</f>
        <v>1470569</v>
      </c>
      <c r="I228" s="23"/>
      <c r="J228" s="23"/>
      <c r="K228" s="23"/>
      <c r="L228" s="23">
        <f>VLOOKUP(A228,GLOSAS!$A$2:$K$413,11,0)</f>
        <v>20034</v>
      </c>
      <c r="M228" s="23"/>
      <c r="N228" s="23"/>
      <c r="O228" s="23"/>
      <c r="P228" s="23"/>
      <c r="Q228" s="22"/>
      <c r="R228" s="22"/>
      <c r="S228" s="22"/>
      <c r="T228" s="24">
        <f t="shared" si="11"/>
        <v>0</v>
      </c>
    </row>
    <row r="229" spans="1:20" s="25" customFormat="1" x14ac:dyDescent="0.25">
      <c r="A229" s="22">
        <v>6370391</v>
      </c>
      <c r="B229" s="23">
        <v>10769016</v>
      </c>
      <c r="C229" s="23">
        <v>10769016</v>
      </c>
      <c r="D229" s="22" t="e">
        <f>VLOOKUP(A229,CXP!$A$2:$A$353,1,0)</f>
        <v>#N/A</v>
      </c>
      <c r="E229" s="22" t="e">
        <f>VLOOKUP(A229,GLOSAS!$A$2:$A$413,1,0)</f>
        <v>#N/A</v>
      </c>
      <c r="F229" s="22" t="e">
        <f>VLOOKUP(A229,CANCELADAS!$A$2:$A$811,1,0)</f>
        <v>#N/A</v>
      </c>
      <c r="G229" s="22">
        <f>VLOOKUP(A229,DEVOLUCIONES!$A$2:$A$453,1,0)</f>
        <v>6370391</v>
      </c>
      <c r="H229" s="23"/>
      <c r="I229" s="23">
        <f>+C229</f>
        <v>10769016</v>
      </c>
      <c r="J229" s="23"/>
      <c r="K229" s="23"/>
      <c r="L229" s="23"/>
      <c r="M229" s="23"/>
      <c r="N229" s="23"/>
      <c r="O229" s="23"/>
      <c r="P229" s="23"/>
      <c r="Q229" s="22" t="s">
        <v>1157</v>
      </c>
      <c r="R229" s="22" t="s">
        <v>1156</v>
      </c>
      <c r="S229" s="22"/>
      <c r="T229" s="24">
        <f t="shared" si="11"/>
        <v>0</v>
      </c>
    </row>
    <row r="230" spans="1:20" s="25" customFormat="1" x14ac:dyDescent="0.25">
      <c r="A230" s="22">
        <v>6372071</v>
      </c>
      <c r="B230" s="23">
        <v>619989</v>
      </c>
      <c r="C230" s="23">
        <v>619989</v>
      </c>
      <c r="D230" s="22">
        <f>VLOOKUP(A230,CXP!$A$2:$A$353,1,0)</f>
        <v>6372071</v>
      </c>
      <c r="E230" s="22">
        <f>VLOOKUP(A230,GLOSAS!$A$2:$A$413,1,0)</f>
        <v>6372071</v>
      </c>
      <c r="F230" s="22" t="e">
        <f>VLOOKUP(A230,CANCELADAS!$A$2:$A$811,1,0)</f>
        <v>#N/A</v>
      </c>
      <c r="G230" s="22">
        <f>VLOOKUP(A230,DEVOLUCIONES!$A$2:$A$453,1,0)</f>
        <v>6372071</v>
      </c>
      <c r="H230" s="23">
        <f>VLOOKUP(A230,CXP!$A$2:$K$353,11,0)</f>
        <v>386259</v>
      </c>
      <c r="I230" s="23"/>
      <c r="J230" s="23"/>
      <c r="K230" s="23"/>
      <c r="L230" s="23">
        <f>VLOOKUP(A230,GLOSAS!$A$2:$K$413,11,0)</f>
        <v>233730</v>
      </c>
      <c r="M230" s="23"/>
      <c r="N230" s="23"/>
      <c r="O230" s="23"/>
      <c r="P230" s="23"/>
      <c r="Q230" s="22"/>
      <c r="R230" s="22"/>
      <c r="S230" s="22"/>
      <c r="T230" s="24">
        <f t="shared" si="11"/>
        <v>0</v>
      </c>
    </row>
    <row r="231" spans="1:20" s="25" customFormat="1" x14ac:dyDescent="0.25">
      <c r="A231" s="22">
        <v>6373971</v>
      </c>
      <c r="B231" s="23">
        <v>22149743</v>
      </c>
      <c r="C231" s="23">
        <v>22149743</v>
      </c>
      <c r="D231" s="22">
        <f>VLOOKUP(A231,CXP!$A$2:$A$353,1,0)</f>
        <v>6373971</v>
      </c>
      <c r="E231" s="22">
        <f>VLOOKUP(A231,GLOSAS!$A$2:$A$413,1,0)</f>
        <v>6373971</v>
      </c>
      <c r="F231" s="22" t="e">
        <f>VLOOKUP(A231,CANCELADAS!$A$2:$A$811,1,0)</f>
        <v>#N/A</v>
      </c>
      <c r="G231" s="22">
        <f>VLOOKUP(A231,DEVOLUCIONES!$A$2:$A$453,1,0)</f>
        <v>6373971</v>
      </c>
      <c r="H231" s="23">
        <f>VLOOKUP(A231,CXP!$A$2:$K$353,11,0)</f>
        <v>20986363</v>
      </c>
      <c r="I231" s="23"/>
      <c r="J231" s="23"/>
      <c r="K231" s="23"/>
      <c r="L231" s="23">
        <f>VLOOKUP(A231,GLOSAS!$A$2:$K$413,11,0)</f>
        <v>1163380</v>
      </c>
      <c r="M231" s="23"/>
      <c r="N231" s="23"/>
      <c r="O231" s="23"/>
      <c r="P231" s="23"/>
      <c r="Q231" s="22"/>
      <c r="R231" s="22"/>
      <c r="S231" s="22"/>
      <c r="T231" s="24">
        <f t="shared" si="11"/>
        <v>0</v>
      </c>
    </row>
    <row r="232" spans="1:20" s="25" customFormat="1" x14ac:dyDescent="0.25">
      <c r="A232" s="22">
        <v>6375165</v>
      </c>
      <c r="B232" s="23">
        <v>7808899</v>
      </c>
      <c r="C232" s="23">
        <v>7808899</v>
      </c>
      <c r="D232" s="22">
        <f>VLOOKUP(A232,CXP!$A$2:$A$353,1,0)</f>
        <v>6375165</v>
      </c>
      <c r="E232" s="22">
        <f>VLOOKUP(A232,GLOSAS!$A$2:$A$413,1,0)</f>
        <v>6375165</v>
      </c>
      <c r="F232" s="22" t="e">
        <f>VLOOKUP(A232,CANCELADAS!$A$2:$A$811,1,0)</f>
        <v>#N/A</v>
      </c>
      <c r="G232" s="22">
        <f>VLOOKUP(A232,DEVOLUCIONES!$A$2:$A$453,1,0)</f>
        <v>6375165</v>
      </c>
      <c r="H232" s="23">
        <f>VLOOKUP(A232,CXP!$A$2:$K$353,11,0)</f>
        <v>7381332</v>
      </c>
      <c r="I232" s="23"/>
      <c r="J232" s="23"/>
      <c r="K232" s="23"/>
      <c r="L232" s="23">
        <f>VLOOKUP(A232,GLOSAS!$A$2:$K$413,11,0)</f>
        <v>427567</v>
      </c>
      <c r="M232" s="23"/>
      <c r="N232" s="23"/>
      <c r="O232" s="23"/>
      <c r="P232" s="23"/>
      <c r="Q232" s="22"/>
      <c r="R232" s="22"/>
      <c r="S232" s="22"/>
      <c r="T232" s="24">
        <f t="shared" si="11"/>
        <v>0</v>
      </c>
    </row>
    <row r="233" spans="1:20" s="25" customFormat="1" x14ac:dyDescent="0.25">
      <c r="A233" s="22">
        <v>6375650</v>
      </c>
      <c r="B233" s="23">
        <v>10769837</v>
      </c>
      <c r="C233" s="23">
        <v>10769837</v>
      </c>
      <c r="D233" s="22">
        <f>VLOOKUP(A233,CXP!$A$2:$A$353,1,0)</f>
        <v>6375650</v>
      </c>
      <c r="E233" s="22">
        <f>VLOOKUP(A233,GLOSAS!$A$2:$A$413,1,0)</f>
        <v>6375650</v>
      </c>
      <c r="F233" s="22" t="e">
        <f>VLOOKUP(A233,CANCELADAS!$A$2:$A$811,1,0)</f>
        <v>#N/A</v>
      </c>
      <c r="G233" s="22">
        <f>VLOOKUP(A233,DEVOLUCIONES!$A$2:$A$453,1,0)</f>
        <v>6375650</v>
      </c>
      <c r="H233" s="23">
        <f>VLOOKUP(A233,CXP!$A$2:$K$353,11,0)</f>
        <v>9415070</v>
      </c>
      <c r="I233" s="23"/>
      <c r="J233" s="23"/>
      <c r="K233" s="23"/>
      <c r="L233" s="23">
        <f>VLOOKUP(A233,GLOSAS!$A$2:$K$413,11,0)</f>
        <v>1354767</v>
      </c>
      <c r="M233" s="23"/>
      <c r="N233" s="23"/>
      <c r="O233" s="23"/>
      <c r="P233" s="23"/>
      <c r="Q233" s="22"/>
      <c r="R233" s="22"/>
      <c r="S233" s="22"/>
      <c r="T233" s="24">
        <f t="shared" si="11"/>
        <v>0</v>
      </c>
    </row>
    <row r="234" spans="1:20" s="25" customFormat="1" x14ac:dyDescent="0.25">
      <c r="A234" s="22">
        <v>6375925</v>
      </c>
      <c r="B234" s="23">
        <v>1079584</v>
      </c>
      <c r="C234" s="23">
        <v>1079584</v>
      </c>
      <c r="D234" s="22" t="e">
        <f>VLOOKUP(A234,CXP!$A$2:$A$353,1,0)</f>
        <v>#N/A</v>
      </c>
      <c r="E234" s="22" t="e">
        <f>VLOOKUP(A234,GLOSAS!$A$2:$A$413,1,0)</f>
        <v>#N/A</v>
      </c>
      <c r="F234" s="22" t="e">
        <f>VLOOKUP(A234,CANCELADAS!$A$2:$A$811,1,0)</f>
        <v>#N/A</v>
      </c>
      <c r="G234" s="22">
        <f>VLOOKUP(A234,DEVOLUCIONES!$A$2:$A$453,1,0)</f>
        <v>6375925</v>
      </c>
      <c r="H234" s="23"/>
      <c r="I234" s="23">
        <f>+C234</f>
        <v>1079584</v>
      </c>
      <c r="J234" s="23"/>
      <c r="K234" s="23"/>
      <c r="L234" s="23"/>
      <c r="M234" s="23"/>
      <c r="N234" s="23"/>
      <c r="O234" s="23"/>
      <c r="P234" s="23"/>
      <c r="Q234" s="22" t="s">
        <v>750</v>
      </c>
      <c r="R234" s="22" t="s">
        <v>749</v>
      </c>
      <c r="S234" s="22"/>
      <c r="T234" s="24">
        <f t="shared" si="11"/>
        <v>0</v>
      </c>
    </row>
    <row r="235" spans="1:20" s="25" customFormat="1" x14ac:dyDescent="0.25">
      <c r="A235" s="22">
        <v>6376479</v>
      </c>
      <c r="B235" s="23">
        <v>1399478</v>
      </c>
      <c r="C235" s="23">
        <v>1399478</v>
      </c>
      <c r="D235" s="22">
        <f>VLOOKUP(A235,CXP!$A$2:$A$353,1,0)</f>
        <v>6376479</v>
      </c>
      <c r="E235" s="22">
        <f>VLOOKUP(A235,GLOSAS!$A$2:$A$413,1,0)</f>
        <v>6376479</v>
      </c>
      <c r="F235" s="22" t="e">
        <f>VLOOKUP(A235,CANCELADAS!$A$2:$A$811,1,0)</f>
        <v>#N/A</v>
      </c>
      <c r="G235" s="22">
        <f>VLOOKUP(A235,DEVOLUCIONES!$A$2:$A$453,1,0)</f>
        <v>6376479</v>
      </c>
      <c r="H235" s="23">
        <f>VLOOKUP(A235,CXP!$A$2:$K$353,11,0)</f>
        <v>1097584</v>
      </c>
      <c r="I235" s="23"/>
      <c r="J235" s="23"/>
      <c r="K235" s="23"/>
      <c r="L235" s="23">
        <f>VLOOKUP(A235,GLOSAS!$A$2:$K$413,11,0)</f>
        <v>301894</v>
      </c>
      <c r="M235" s="23"/>
      <c r="N235" s="23"/>
      <c r="O235" s="23"/>
      <c r="P235" s="23"/>
      <c r="Q235" s="22"/>
      <c r="R235" s="22"/>
      <c r="S235" s="22"/>
      <c r="T235" s="24">
        <f t="shared" si="11"/>
        <v>0</v>
      </c>
    </row>
    <row r="236" spans="1:20" s="25" customFormat="1" x14ac:dyDescent="0.25">
      <c r="A236" s="22">
        <v>6376496</v>
      </c>
      <c r="B236" s="23">
        <v>7728722</v>
      </c>
      <c r="C236" s="23">
        <v>7728722</v>
      </c>
      <c r="D236" s="22" t="e">
        <f>VLOOKUP(A236,CXP!$A$2:$A$353,1,0)</f>
        <v>#N/A</v>
      </c>
      <c r="E236" s="22" t="e">
        <f>VLOOKUP(A236,GLOSAS!$A$2:$A$413,1,0)</f>
        <v>#N/A</v>
      </c>
      <c r="F236" s="22" t="e">
        <f>VLOOKUP(A236,CANCELADAS!$A$2:$A$811,1,0)</f>
        <v>#N/A</v>
      </c>
      <c r="G236" s="22">
        <f>VLOOKUP(A236,DEVOLUCIONES!$A$2:$A$453,1,0)</f>
        <v>6376496</v>
      </c>
      <c r="H236" s="23"/>
      <c r="I236" s="23">
        <f>+C236</f>
        <v>7728722</v>
      </c>
      <c r="J236" s="23"/>
      <c r="K236" s="23"/>
      <c r="L236" s="23"/>
      <c r="M236" s="23"/>
      <c r="N236" s="23"/>
      <c r="O236" s="23"/>
      <c r="P236" s="23"/>
      <c r="Q236" s="22" t="s">
        <v>869</v>
      </c>
      <c r="R236" s="22" t="s">
        <v>868</v>
      </c>
      <c r="S236" s="22"/>
      <c r="T236" s="24">
        <f t="shared" si="11"/>
        <v>0</v>
      </c>
    </row>
    <row r="237" spans="1:20" s="25" customFormat="1" x14ac:dyDescent="0.25">
      <c r="A237" s="22">
        <v>6376747</v>
      </c>
      <c r="B237" s="23">
        <v>23755966</v>
      </c>
      <c r="C237" s="23">
        <v>23755966</v>
      </c>
      <c r="D237" s="22">
        <f>VLOOKUP(A237,CXP!$A$2:$A$353,1,0)</f>
        <v>6376747</v>
      </c>
      <c r="E237" s="22">
        <f>VLOOKUP(A237,GLOSAS!$A$2:$A$413,1,0)</f>
        <v>6376747</v>
      </c>
      <c r="F237" s="22" t="e">
        <f>VLOOKUP(A237,CANCELADAS!$A$2:$A$811,1,0)</f>
        <v>#N/A</v>
      </c>
      <c r="G237" s="22">
        <f>VLOOKUP(A237,DEVOLUCIONES!$A$2:$A$453,1,0)</f>
        <v>6376747</v>
      </c>
      <c r="H237" s="23">
        <f>VLOOKUP(A237,CXP!$A$2:$K$353,11,0)</f>
        <v>18794618</v>
      </c>
      <c r="I237" s="23"/>
      <c r="J237" s="23"/>
      <c r="K237" s="23"/>
      <c r="L237" s="23">
        <f>VLOOKUP(A237,GLOSAS!$A$2:$K$413,11,0)</f>
        <v>4961348</v>
      </c>
      <c r="M237" s="23"/>
      <c r="N237" s="23"/>
      <c r="O237" s="23"/>
      <c r="P237" s="23"/>
      <c r="Q237" s="22"/>
      <c r="R237" s="22"/>
      <c r="S237" s="22"/>
      <c r="T237" s="24">
        <f t="shared" si="11"/>
        <v>0</v>
      </c>
    </row>
    <row r="238" spans="1:20" s="25" customFormat="1" x14ac:dyDescent="0.25">
      <c r="A238" s="22">
        <v>6377462</v>
      </c>
      <c r="B238" s="23">
        <v>16938444</v>
      </c>
      <c r="C238" s="23">
        <v>16938444</v>
      </c>
      <c r="D238" s="22">
        <f>VLOOKUP(A238,CXP!$A$2:$A$353,1,0)</f>
        <v>6377462</v>
      </c>
      <c r="E238" s="22">
        <f>VLOOKUP(A238,GLOSAS!$A$2:$A$413,1,0)</f>
        <v>6377462</v>
      </c>
      <c r="F238" s="22" t="e">
        <f>VLOOKUP(A238,CANCELADAS!$A$2:$A$811,1,0)</f>
        <v>#N/A</v>
      </c>
      <c r="G238" s="22">
        <f>VLOOKUP(A238,DEVOLUCIONES!$A$2:$A$453,1,0)</f>
        <v>6377462</v>
      </c>
      <c r="H238" s="23">
        <f>VLOOKUP(A238,CXP!$A$2:$K$353,11,0)</f>
        <v>13221262</v>
      </c>
      <c r="I238" s="23"/>
      <c r="J238" s="23"/>
      <c r="K238" s="23"/>
      <c r="L238" s="23">
        <f>VLOOKUP(A238,GLOSAS!$A$2:$K$413,11,0)</f>
        <v>3717182</v>
      </c>
      <c r="M238" s="23"/>
      <c r="N238" s="23"/>
      <c r="O238" s="23"/>
      <c r="P238" s="23"/>
      <c r="Q238" s="22"/>
      <c r="R238" s="22"/>
      <c r="S238" s="22"/>
      <c r="T238" s="24">
        <f t="shared" si="11"/>
        <v>0</v>
      </c>
    </row>
    <row r="239" spans="1:20" s="25" customFormat="1" x14ac:dyDescent="0.25">
      <c r="A239" s="22">
        <v>6378116</v>
      </c>
      <c r="B239" s="23">
        <v>3507106</v>
      </c>
      <c r="C239" s="23">
        <v>3507106</v>
      </c>
      <c r="D239" s="22">
        <f>VLOOKUP(A239,CXP!$A$2:$A$353,1,0)</f>
        <v>6378116</v>
      </c>
      <c r="E239" s="22">
        <f>VLOOKUP(A239,GLOSAS!$A$2:$A$413,1,0)</f>
        <v>6378116</v>
      </c>
      <c r="F239" s="22" t="e">
        <f>VLOOKUP(A239,CANCELADAS!$A$2:$A$811,1,0)</f>
        <v>#N/A</v>
      </c>
      <c r="G239" s="22">
        <f>VLOOKUP(A239,DEVOLUCIONES!$A$2:$A$453,1,0)</f>
        <v>6378116</v>
      </c>
      <c r="H239" s="23">
        <f>VLOOKUP(A239,CXP!$A$2:$K$353,11,0)</f>
        <v>2674734</v>
      </c>
      <c r="I239" s="23"/>
      <c r="J239" s="23"/>
      <c r="K239" s="23"/>
      <c r="L239" s="23">
        <f>VLOOKUP(A239,GLOSAS!$A$2:$K$413,11,0)</f>
        <v>832372</v>
      </c>
      <c r="M239" s="23"/>
      <c r="N239" s="23"/>
      <c r="O239" s="23"/>
      <c r="P239" s="23"/>
      <c r="Q239" s="22"/>
      <c r="R239" s="22"/>
      <c r="S239" s="22"/>
      <c r="T239" s="24">
        <f t="shared" si="11"/>
        <v>0</v>
      </c>
    </row>
    <row r="240" spans="1:20" s="25" customFormat="1" x14ac:dyDescent="0.25">
      <c r="A240" s="22">
        <v>6378365</v>
      </c>
      <c r="B240" s="23">
        <v>20210811</v>
      </c>
      <c r="C240" s="23">
        <v>20210811</v>
      </c>
      <c r="D240" s="22" t="e">
        <f>VLOOKUP(A240,CXP!$A$2:$A$353,1,0)</f>
        <v>#N/A</v>
      </c>
      <c r="E240" s="22" t="e">
        <f>VLOOKUP(A240,GLOSAS!$A$2:$A$413,1,0)</f>
        <v>#N/A</v>
      </c>
      <c r="F240" s="22" t="e">
        <f>VLOOKUP(A240,CANCELADAS!$A$2:$A$811,1,0)</f>
        <v>#N/A</v>
      </c>
      <c r="G240" s="22">
        <f>VLOOKUP(A240,DEVOLUCIONES!$A$2:$A$453,1,0)</f>
        <v>6378365</v>
      </c>
      <c r="H240" s="23"/>
      <c r="I240" s="23">
        <f t="shared" ref="I240:I241" si="16">+C240</f>
        <v>20210811</v>
      </c>
      <c r="J240" s="23"/>
      <c r="K240" s="23"/>
      <c r="L240" s="23"/>
      <c r="M240" s="23"/>
      <c r="N240" s="23"/>
      <c r="O240" s="23"/>
      <c r="P240" s="23"/>
      <c r="Q240" s="22" t="s">
        <v>829</v>
      </c>
      <c r="R240" s="22" t="s">
        <v>828</v>
      </c>
      <c r="S240" s="22"/>
      <c r="T240" s="24">
        <f t="shared" si="11"/>
        <v>0</v>
      </c>
    </row>
    <row r="241" spans="1:20" s="25" customFormat="1" x14ac:dyDescent="0.25">
      <c r="A241" s="22">
        <v>6381008</v>
      </c>
      <c r="B241" s="23">
        <v>1690844</v>
      </c>
      <c r="C241" s="23">
        <v>1690844</v>
      </c>
      <c r="D241" s="22" t="e">
        <f>VLOOKUP(A241,CXP!$A$2:$A$353,1,0)</f>
        <v>#N/A</v>
      </c>
      <c r="E241" s="22" t="e">
        <f>VLOOKUP(A241,GLOSAS!$A$2:$A$413,1,0)</f>
        <v>#N/A</v>
      </c>
      <c r="F241" s="22" t="e">
        <f>VLOOKUP(A241,CANCELADAS!$A$2:$A$811,1,0)</f>
        <v>#N/A</v>
      </c>
      <c r="G241" s="22">
        <f>VLOOKUP(A241,DEVOLUCIONES!$A$2:$A$453,1,0)</f>
        <v>6381008</v>
      </c>
      <c r="H241" s="23"/>
      <c r="I241" s="23">
        <f t="shared" si="16"/>
        <v>1690844</v>
      </c>
      <c r="J241" s="23"/>
      <c r="K241" s="23"/>
      <c r="L241" s="23"/>
      <c r="M241" s="23"/>
      <c r="N241" s="23"/>
      <c r="O241" s="23"/>
      <c r="P241" s="23"/>
      <c r="Q241" s="22" t="s">
        <v>1089</v>
      </c>
      <c r="R241" s="22" t="s">
        <v>1088</v>
      </c>
      <c r="S241" s="22"/>
      <c r="T241" s="24">
        <f t="shared" si="11"/>
        <v>0</v>
      </c>
    </row>
    <row r="242" spans="1:20" s="25" customFormat="1" x14ac:dyDescent="0.25">
      <c r="A242" s="22">
        <v>6390961</v>
      </c>
      <c r="B242" s="23">
        <v>1477324</v>
      </c>
      <c r="C242" s="23">
        <v>1477324</v>
      </c>
      <c r="D242" s="22" t="e">
        <f>VLOOKUP(A242,CXP!$A$2:$A$353,1,0)</f>
        <v>#N/A</v>
      </c>
      <c r="E242" s="22">
        <f>VLOOKUP(A242,GLOSAS!$A$2:$A$413,1,0)</f>
        <v>6390961</v>
      </c>
      <c r="F242" s="22">
        <f>VLOOKUP(A242,CANCELADAS!$A$2:$A$811,1,0)</f>
        <v>6390961</v>
      </c>
      <c r="G242" s="22" t="e">
        <f>VLOOKUP(A242,DEVOLUCIONES!$A$2:$A$453,1,0)</f>
        <v>#N/A</v>
      </c>
      <c r="H242" s="23"/>
      <c r="I242" s="23"/>
      <c r="J242" s="23"/>
      <c r="K242" s="23"/>
      <c r="L242" s="23">
        <f>VLOOKUP(A242,GLOSAS!$A$2:$K$413,11,0)</f>
        <v>70683</v>
      </c>
      <c r="M242" s="23"/>
      <c r="N242" s="23"/>
      <c r="O242" s="23">
        <f>-VLOOKUP(A242,CANCELADAS!$A$2:$K$811,11,0)</f>
        <v>1406641</v>
      </c>
      <c r="P242" s="23"/>
      <c r="Q242" s="22">
        <v>2000345690</v>
      </c>
      <c r="R242" s="22"/>
      <c r="S242" s="22"/>
      <c r="T242" s="24">
        <f t="shared" si="11"/>
        <v>0</v>
      </c>
    </row>
    <row r="243" spans="1:20" s="25" customFormat="1" x14ac:dyDescent="0.25">
      <c r="A243" s="22">
        <v>6390962</v>
      </c>
      <c r="B243" s="23">
        <v>238959</v>
      </c>
      <c r="C243" s="23">
        <v>238959</v>
      </c>
      <c r="D243" s="22" t="e">
        <f>VLOOKUP(A243,CXP!$A$2:$A$353,1,0)</f>
        <v>#N/A</v>
      </c>
      <c r="E243" s="22" t="e">
        <f>VLOOKUP(A243,GLOSAS!$A$2:$A$413,1,0)</f>
        <v>#N/A</v>
      </c>
      <c r="F243" s="22">
        <f>VLOOKUP(A243,CANCELADAS!$A$2:$A$811,1,0)</f>
        <v>6390962</v>
      </c>
      <c r="G243" s="22" t="e">
        <f>VLOOKUP(A243,DEVOLUCIONES!$A$2:$A$453,1,0)</f>
        <v>#N/A</v>
      </c>
      <c r="H243" s="23"/>
      <c r="I243" s="23"/>
      <c r="J243" s="23"/>
      <c r="K243" s="23"/>
      <c r="L243" s="23"/>
      <c r="M243" s="23"/>
      <c r="N243" s="23"/>
      <c r="O243" s="23">
        <f>-VLOOKUP(A243,CANCELADAS!$A$2:$K$811,11,0)</f>
        <v>238959</v>
      </c>
      <c r="P243" s="23"/>
      <c r="Q243" s="22">
        <v>2000345690</v>
      </c>
      <c r="R243" s="22"/>
      <c r="S243" s="22"/>
      <c r="T243" s="24">
        <f t="shared" si="11"/>
        <v>0</v>
      </c>
    </row>
    <row r="244" spans="1:20" s="25" customFormat="1" x14ac:dyDescent="0.25">
      <c r="A244" s="22">
        <v>6393219</v>
      </c>
      <c r="B244" s="23">
        <v>43317548</v>
      </c>
      <c r="C244" s="23">
        <v>43317548</v>
      </c>
      <c r="D244" s="22" t="e">
        <f>VLOOKUP(A244,CXP!$A$2:$A$353,1,0)</f>
        <v>#N/A</v>
      </c>
      <c r="E244" s="22">
        <f>VLOOKUP(A244,GLOSAS!$A$2:$A$413,1,0)</f>
        <v>6393219</v>
      </c>
      <c r="F244" s="22">
        <f>VLOOKUP(A244,CANCELADAS!$A$2:$A$811,1,0)</f>
        <v>6393219</v>
      </c>
      <c r="G244" s="22" t="e">
        <f>VLOOKUP(A244,DEVOLUCIONES!$A$2:$A$453,1,0)</f>
        <v>#N/A</v>
      </c>
      <c r="H244" s="23"/>
      <c r="I244" s="23"/>
      <c r="J244" s="23"/>
      <c r="K244" s="23"/>
      <c r="L244" s="23">
        <f>VLOOKUP(A244,GLOSAS!$A$2:$K$413,11,0)</f>
        <v>515114</v>
      </c>
      <c r="M244" s="23"/>
      <c r="N244" s="23"/>
      <c r="O244" s="23">
        <f>-VLOOKUP(A244,CANCELADAS!$A$2:$K$811,11,0)</f>
        <v>42802434</v>
      </c>
      <c r="P244" s="23"/>
      <c r="Q244" s="22">
        <v>2000345690</v>
      </c>
      <c r="R244" s="22"/>
      <c r="S244" s="22"/>
      <c r="T244" s="24">
        <f t="shared" si="11"/>
        <v>0</v>
      </c>
    </row>
    <row r="245" spans="1:20" s="25" customFormat="1" x14ac:dyDescent="0.25">
      <c r="A245" s="22">
        <v>6395572</v>
      </c>
      <c r="B245" s="23">
        <v>566568</v>
      </c>
      <c r="C245" s="23">
        <v>566568</v>
      </c>
      <c r="D245" s="22" t="e">
        <f>VLOOKUP(A245,CXP!$A$2:$A$353,1,0)</f>
        <v>#N/A</v>
      </c>
      <c r="E245" s="22">
        <f>VLOOKUP(A245,GLOSAS!$A$2:$A$413,1,0)</f>
        <v>6395572</v>
      </c>
      <c r="F245" s="22">
        <f>VLOOKUP(A245,CANCELADAS!$A$2:$A$811,1,0)</f>
        <v>6395572</v>
      </c>
      <c r="G245" s="22" t="e">
        <f>VLOOKUP(A245,DEVOLUCIONES!$A$2:$A$453,1,0)</f>
        <v>#N/A</v>
      </c>
      <c r="H245" s="23"/>
      <c r="I245" s="23"/>
      <c r="J245" s="23"/>
      <c r="K245" s="23"/>
      <c r="L245" s="23">
        <f>VLOOKUP(A245,GLOSAS!$A$2:$K$413,11,0)</f>
        <v>222281</v>
      </c>
      <c r="M245" s="23"/>
      <c r="N245" s="23"/>
      <c r="O245" s="23">
        <f>-VLOOKUP(A245,CANCELADAS!$A$2:$K$811,11,0)</f>
        <v>344287</v>
      </c>
      <c r="P245" s="23"/>
      <c r="Q245" s="22">
        <v>2000345690</v>
      </c>
      <c r="R245" s="22"/>
      <c r="S245" s="22"/>
      <c r="T245" s="24">
        <f t="shared" si="11"/>
        <v>0</v>
      </c>
    </row>
    <row r="246" spans="1:20" s="25" customFormat="1" x14ac:dyDescent="0.25">
      <c r="A246" s="22">
        <v>6399227</v>
      </c>
      <c r="B246" s="23">
        <v>3062045</v>
      </c>
      <c r="C246" s="23">
        <v>3062045</v>
      </c>
      <c r="D246" s="22">
        <f>VLOOKUP(A246,CXP!$A$2:$A$353,1,0)</f>
        <v>6399227</v>
      </c>
      <c r="E246" s="22">
        <f>VLOOKUP(A246,GLOSAS!$A$2:$A$413,1,0)</f>
        <v>6399227</v>
      </c>
      <c r="F246" s="22" t="e">
        <f>VLOOKUP(A246,CANCELADAS!$A$2:$A$811,1,0)</f>
        <v>#N/A</v>
      </c>
      <c r="G246" s="22" t="e">
        <f>VLOOKUP(A246,DEVOLUCIONES!$A$2:$A$453,1,0)</f>
        <v>#N/A</v>
      </c>
      <c r="H246" s="23">
        <f>VLOOKUP(A246,CXP!$A$2:$K$353,11,0)</f>
        <v>2823920</v>
      </c>
      <c r="I246" s="23"/>
      <c r="J246" s="23"/>
      <c r="K246" s="23"/>
      <c r="L246" s="23">
        <f>VLOOKUP(A246,GLOSAS!$A$2:$K$413,11,0)</f>
        <v>238125</v>
      </c>
      <c r="M246" s="23"/>
      <c r="N246" s="23"/>
      <c r="O246" s="23"/>
      <c r="P246" s="23"/>
      <c r="Q246" s="22"/>
      <c r="R246" s="22"/>
      <c r="S246" s="22"/>
      <c r="T246" s="24">
        <f t="shared" si="11"/>
        <v>0</v>
      </c>
    </row>
    <row r="247" spans="1:20" s="25" customFormat="1" x14ac:dyDescent="0.25">
      <c r="A247" s="22">
        <v>6400117</v>
      </c>
      <c r="B247" s="23">
        <v>10489295</v>
      </c>
      <c r="C247" s="23">
        <v>10207970</v>
      </c>
      <c r="D247" s="22" t="e">
        <f>VLOOKUP(A247,CXP!$A$2:$A$353,1,0)</f>
        <v>#N/A</v>
      </c>
      <c r="E247" s="22" t="e">
        <f>VLOOKUP(A247,GLOSAS!$A$2:$A$413,1,0)</f>
        <v>#N/A</v>
      </c>
      <c r="F247" s="22" t="e">
        <f>VLOOKUP(A247,CANCELADAS!$A$2:$A$811,1,0)</f>
        <v>#N/A</v>
      </c>
      <c r="G247" s="22">
        <f>VLOOKUP(A247,DEVOLUCIONES!$A$2:$A$453,1,0)</f>
        <v>6400117</v>
      </c>
      <c r="H247" s="23"/>
      <c r="I247" s="23">
        <f>+C247</f>
        <v>10207970</v>
      </c>
      <c r="J247" s="23"/>
      <c r="K247" s="23"/>
      <c r="L247" s="23"/>
      <c r="M247" s="23"/>
      <c r="N247" s="23"/>
      <c r="O247" s="23"/>
      <c r="P247" s="23"/>
      <c r="Q247" s="22" t="s">
        <v>1095</v>
      </c>
      <c r="R247" s="22" t="s">
        <v>1094</v>
      </c>
      <c r="S247" s="22"/>
      <c r="T247" s="24">
        <f t="shared" si="11"/>
        <v>0</v>
      </c>
    </row>
    <row r="248" spans="1:20" s="25" customFormat="1" x14ac:dyDescent="0.25">
      <c r="A248" s="22">
        <v>6408851</v>
      </c>
      <c r="B248" s="23">
        <v>1708567</v>
      </c>
      <c r="C248" s="23">
        <v>1708567</v>
      </c>
      <c r="D248" s="22">
        <f>VLOOKUP(A248,CXP!$A$2:$A$353,1,0)</f>
        <v>6408851</v>
      </c>
      <c r="E248" s="22">
        <f>VLOOKUP(A248,GLOSAS!$A$2:$A$413,1,0)</f>
        <v>6408851</v>
      </c>
      <c r="F248" s="22" t="e">
        <f>VLOOKUP(A248,CANCELADAS!$A$2:$A$811,1,0)</f>
        <v>#N/A</v>
      </c>
      <c r="G248" s="22" t="e">
        <f>VLOOKUP(A248,DEVOLUCIONES!$A$2:$A$453,1,0)</f>
        <v>#N/A</v>
      </c>
      <c r="H248" s="23">
        <f>VLOOKUP(A248,CXP!$A$2:$K$353,11,0)</f>
        <v>1373593</v>
      </c>
      <c r="I248" s="23"/>
      <c r="J248" s="23"/>
      <c r="K248" s="23"/>
      <c r="L248" s="23">
        <f>VLOOKUP(A248,GLOSAS!$A$2:$K$413,11,0)</f>
        <v>334974</v>
      </c>
      <c r="M248" s="23"/>
      <c r="N248" s="23"/>
      <c r="O248" s="23"/>
      <c r="P248" s="23"/>
      <c r="Q248" s="22"/>
      <c r="R248" s="22"/>
      <c r="S248" s="22"/>
      <c r="T248" s="24">
        <f t="shared" si="11"/>
        <v>0</v>
      </c>
    </row>
    <row r="249" spans="1:20" s="25" customFormat="1" x14ac:dyDescent="0.25">
      <c r="A249" s="22">
        <v>6414778</v>
      </c>
      <c r="B249" s="23">
        <v>279936</v>
      </c>
      <c r="C249" s="23">
        <v>279936</v>
      </c>
      <c r="D249" s="22">
        <f>VLOOKUP(A249,CXP!$A$2:$A$353,1,0)</f>
        <v>6414778</v>
      </c>
      <c r="E249" s="22" t="e">
        <f>VLOOKUP(A249,GLOSAS!$A$2:$A$413,1,0)</f>
        <v>#N/A</v>
      </c>
      <c r="F249" s="22" t="e">
        <f>VLOOKUP(A249,CANCELADAS!$A$2:$A$811,1,0)</f>
        <v>#N/A</v>
      </c>
      <c r="G249" s="22" t="e">
        <f>VLOOKUP(A249,DEVOLUCIONES!$A$2:$A$453,1,0)</f>
        <v>#N/A</v>
      </c>
      <c r="H249" s="23">
        <f>VLOOKUP(A249,CXP!$A$2:$K$353,11,0)</f>
        <v>279936</v>
      </c>
      <c r="I249" s="23"/>
      <c r="J249" s="23"/>
      <c r="K249" s="23"/>
      <c r="L249" s="23"/>
      <c r="M249" s="23"/>
      <c r="N249" s="23"/>
      <c r="O249" s="23"/>
      <c r="P249" s="23"/>
      <c r="Q249" s="22"/>
      <c r="R249" s="22"/>
      <c r="S249" s="22"/>
      <c r="T249" s="24">
        <f t="shared" si="11"/>
        <v>0</v>
      </c>
    </row>
    <row r="250" spans="1:20" s="25" customFormat="1" x14ac:dyDescent="0.25">
      <c r="A250" s="22">
        <v>6415094</v>
      </c>
      <c r="B250" s="23">
        <v>2883466</v>
      </c>
      <c r="C250" s="23">
        <v>2883466</v>
      </c>
      <c r="D250" s="22">
        <f>VLOOKUP(A250,CXP!$A$2:$A$353,1,0)</f>
        <v>6415094</v>
      </c>
      <c r="E250" s="22">
        <f>VLOOKUP(A250,GLOSAS!$A$2:$A$413,1,0)</f>
        <v>6415094</v>
      </c>
      <c r="F250" s="22">
        <f>VLOOKUP(A250,CANCELADAS!$A$2:$A$811,1,0)</f>
        <v>6415094</v>
      </c>
      <c r="G250" s="22" t="e">
        <f>VLOOKUP(A250,DEVOLUCIONES!$A$2:$A$453,1,0)</f>
        <v>#N/A</v>
      </c>
      <c r="H250" s="23">
        <f>VLOOKUP(A250,CXP!$A$2:$K$353,11,0)</f>
        <v>478690</v>
      </c>
      <c r="I250" s="23"/>
      <c r="J250" s="23"/>
      <c r="K250" s="23"/>
      <c r="L250" s="23">
        <f>VLOOKUP(A250,GLOSAS!$A$2:$K$413,11,0)</f>
        <v>61201</v>
      </c>
      <c r="M250" s="23"/>
      <c r="N250" s="23"/>
      <c r="O250" s="23">
        <f>-VLOOKUP(A250,CANCELADAS!$A$2:$K$811,11,0)</f>
        <v>2343575</v>
      </c>
      <c r="P250" s="23"/>
      <c r="Q250" s="22">
        <v>2000345688</v>
      </c>
      <c r="R250" s="22"/>
      <c r="S250" s="22"/>
      <c r="T250" s="24">
        <f t="shared" si="11"/>
        <v>0</v>
      </c>
    </row>
    <row r="251" spans="1:20" s="25" customFormat="1" x14ac:dyDescent="0.25">
      <c r="A251" s="22">
        <v>6416198</v>
      </c>
      <c r="B251" s="23">
        <v>5421037</v>
      </c>
      <c r="C251" s="23">
        <v>5421037</v>
      </c>
      <c r="D251" s="22">
        <f>VLOOKUP(A251,CXP!$A$2:$A$353,1,0)</f>
        <v>6416198</v>
      </c>
      <c r="E251" s="22">
        <f>VLOOKUP(A251,GLOSAS!$A$2:$A$413,1,0)</f>
        <v>6416198</v>
      </c>
      <c r="F251" s="22" t="e">
        <f>VLOOKUP(A251,CANCELADAS!$A$2:$A$811,1,0)</f>
        <v>#N/A</v>
      </c>
      <c r="G251" s="22" t="e">
        <f>VLOOKUP(A251,DEVOLUCIONES!$A$2:$A$453,1,0)</f>
        <v>#N/A</v>
      </c>
      <c r="H251" s="23">
        <f>VLOOKUP(A251,CXP!$A$2:$K$353,11,0)</f>
        <v>4597644</v>
      </c>
      <c r="I251" s="23"/>
      <c r="J251" s="23"/>
      <c r="K251" s="23"/>
      <c r="L251" s="23">
        <f>VLOOKUP(A251,GLOSAS!$A$2:$K$413,11,0)</f>
        <v>823393</v>
      </c>
      <c r="M251" s="23"/>
      <c r="N251" s="23"/>
      <c r="O251" s="23"/>
      <c r="P251" s="23"/>
      <c r="Q251" s="22"/>
      <c r="R251" s="22"/>
      <c r="S251" s="22"/>
      <c r="T251" s="24">
        <f t="shared" si="11"/>
        <v>0</v>
      </c>
    </row>
    <row r="252" spans="1:20" s="25" customFormat="1" x14ac:dyDescent="0.25">
      <c r="A252" s="22">
        <v>6416800</v>
      </c>
      <c r="B252" s="23">
        <v>1532305</v>
      </c>
      <c r="C252" s="23">
        <v>1532305</v>
      </c>
      <c r="D252" s="22" t="e">
        <f>VLOOKUP(A252,CXP!$A$2:$A$353,1,0)</f>
        <v>#N/A</v>
      </c>
      <c r="E252" s="22">
        <f>VLOOKUP(A252,GLOSAS!$A$2:$A$413,1,0)</f>
        <v>6416800</v>
      </c>
      <c r="F252" s="22">
        <f>VLOOKUP(A252,CANCELADAS!$A$2:$A$811,1,0)</f>
        <v>6416800</v>
      </c>
      <c r="G252" s="22" t="e">
        <f>VLOOKUP(A252,DEVOLUCIONES!$A$2:$A$453,1,0)</f>
        <v>#N/A</v>
      </c>
      <c r="H252" s="23"/>
      <c r="I252" s="23"/>
      <c r="J252" s="23"/>
      <c r="K252" s="23"/>
      <c r="L252" s="23">
        <f>VLOOKUP(A252,GLOSAS!$A$2:$K$413,11,0)</f>
        <v>24033</v>
      </c>
      <c r="M252" s="23"/>
      <c r="N252" s="23"/>
      <c r="O252" s="23">
        <f>-VLOOKUP(A252,CANCELADAS!$A$2:$K$811,11,0)</f>
        <v>1508272</v>
      </c>
      <c r="P252" s="23"/>
      <c r="Q252" s="22">
        <v>2000345688</v>
      </c>
      <c r="R252" s="22"/>
      <c r="S252" s="22"/>
      <c r="T252" s="24">
        <f t="shared" si="11"/>
        <v>0</v>
      </c>
    </row>
    <row r="253" spans="1:20" s="25" customFormat="1" x14ac:dyDescent="0.25">
      <c r="A253" s="22">
        <v>6417764</v>
      </c>
      <c r="B253" s="23">
        <v>1657234</v>
      </c>
      <c r="C253" s="23">
        <v>1657234</v>
      </c>
      <c r="D253" s="22">
        <f>VLOOKUP(A253,CXP!$A$2:$A$353,1,0)</f>
        <v>6417764</v>
      </c>
      <c r="E253" s="22">
        <f>VLOOKUP(A253,GLOSAS!$A$2:$A$413,1,0)</f>
        <v>6417764</v>
      </c>
      <c r="F253" s="22" t="e">
        <f>VLOOKUP(A253,CANCELADAS!$A$2:$A$811,1,0)</f>
        <v>#N/A</v>
      </c>
      <c r="G253" s="22" t="e">
        <f>VLOOKUP(A253,DEVOLUCIONES!$A$2:$A$453,1,0)</f>
        <v>#N/A</v>
      </c>
      <c r="H253" s="23">
        <f>VLOOKUP(A253,CXP!$A$2:$K$353,11,0)</f>
        <v>1524968</v>
      </c>
      <c r="I253" s="23"/>
      <c r="J253" s="23"/>
      <c r="K253" s="23"/>
      <c r="L253" s="23">
        <f>VLOOKUP(A253,GLOSAS!$A$2:$K$413,11,0)</f>
        <v>132266</v>
      </c>
      <c r="M253" s="23"/>
      <c r="N253" s="23"/>
      <c r="O253" s="23"/>
      <c r="P253" s="23"/>
      <c r="Q253" s="22"/>
      <c r="R253" s="22"/>
      <c r="S253" s="22"/>
      <c r="T253" s="24">
        <f t="shared" si="11"/>
        <v>0</v>
      </c>
    </row>
    <row r="254" spans="1:20" s="25" customFormat="1" x14ac:dyDescent="0.25">
      <c r="A254" s="22">
        <v>6419254</v>
      </c>
      <c r="B254" s="23">
        <v>10002134</v>
      </c>
      <c r="C254" s="23">
        <v>10002134</v>
      </c>
      <c r="D254" s="22" t="e">
        <f>VLOOKUP(A254,CXP!$A$2:$A$353,1,0)</f>
        <v>#N/A</v>
      </c>
      <c r="E254" s="22">
        <f>VLOOKUP(A254,GLOSAS!$A$2:$A$413,1,0)</f>
        <v>6419254</v>
      </c>
      <c r="F254" s="22">
        <f>VLOOKUP(A254,CANCELADAS!$A$2:$A$811,1,0)</f>
        <v>6419254</v>
      </c>
      <c r="G254" s="22" t="e">
        <f>VLOOKUP(A254,DEVOLUCIONES!$A$2:$A$453,1,0)</f>
        <v>#N/A</v>
      </c>
      <c r="H254" s="23"/>
      <c r="I254" s="23"/>
      <c r="J254" s="23"/>
      <c r="K254" s="23"/>
      <c r="L254" s="23">
        <f>VLOOKUP(A254,GLOSAS!$A$2:$K$413,11,0)</f>
        <v>4043838</v>
      </c>
      <c r="M254" s="23"/>
      <c r="N254" s="23"/>
      <c r="O254" s="23">
        <f>-VLOOKUP(A254,CANCELADAS!$A$2:$K$811,11,0)+74179</f>
        <v>5958296</v>
      </c>
      <c r="P254" s="23"/>
      <c r="Q254" s="22" t="s">
        <v>4305</v>
      </c>
      <c r="R254" s="22"/>
      <c r="S254" s="22"/>
      <c r="T254" s="24">
        <f t="shared" si="11"/>
        <v>0</v>
      </c>
    </row>
    <row r="255" spans="1:20" s="25" customFormat="1" x14ac:dyDescent="0.25">
      <c r="A255" s="22">
        <v>6422956</v>
      </c>
      <c r="B255" s="23">
        <v>3575264</v>
      </c>
      <c r="C255" s="23">
        <v>3575264</v>
      </c>
      <c r="D255" s="22">
        <f>VLOOKUP(A255,CXP!$A$2:$A$353,1,0)</f>
        <v>6422956</v>
      </c>
      <c r="E255" s="22">
        <f>VLOOKUP(A255,GLOSAS!$A$2:$A$413,1,0)</f>
        <v>6422956</v>
      </c>
      <c r="F255" s="22" t="e">
        <f>VLOOKUP(A255,CANCELADAS!$A$2:$A$811,1,0)</f>
        <v>#N/A</v>
      </c>
      <c r="G255" s="22" t="e">
        <f>VLOOKUP(A255,DEVOLUCIONES!$A$2:$A$453,1,0)</f>
        <v>#N/A</v>
      </c>
      <c r="H255" s="23">
        <f>VLOOKUP(A255,CXP!$A$2:$K$353,11,0)</f>
        <v>3289880</v>
      </c>
      <c r="I255" s="23"/>
      <c r="J255" s="23"/>
      <c r="K255" s="23"/>
      <c r="L255" s="23">
        <f>VLOOKUP(A255,GLOSAS!$A$2:$K$413,11,0)</f>
        <v>285384</v>
      </c>
      <c r="M255" s="23"/>
      <c r="N255" s="23"/>
      <c r="O255" s="23"/>
      <c r="P255" s="23"/>
      <c r="Q255" s="22"/>
      <c r="R255" s="22"/>
      <c r="S255" s="22"/>
      <c r="T255" s="24">
        <f t="shared" si="11"/>
        <v>0</v>
      </c>
    </row>
    <row r="256" spans="1:20" s="25" customFormat="1" x14ac:dyDescent="0.25">
      <c r="A256" s="22">
        <v>6423214</v>
      </c>
      <c r="B256" s="23">
        <v>5000393</v>
      </c>
      <c r="C256" s="23">
        <v>5000393</v>
      </c>
      <c r="D256" s="22" t="e">
        <f>VLOOKUP(A256,CXP!$A$2:$A$353,1,0)</f>
        <v>#N/A</v>
      </c>
      <c r="E256" s="22">
        <f>VLOOKUP(A256,GLOSAS!$A$2:$A$413,1,0)</f>
        <v>6423214</v>
      </c>
      <c r="F256" s="22">
        <f>VLOOKUP(A256,CANCELADAS!$A$2:$A$811,1,0)</f>
        <v>6423214</v>
      </c>
      <c r="G256" s="22" t="e">
        <f>VLOOKUP(A256,DEVOLUCIONES!$A$2:$A$453,1,0)</f>
        <v>#N/A</v>
      </c>
      <c r="H256" s="23"/>
      <c r="I256" s="23"/>
      <c r="J256" s="23"/>
      <c r="K256" s="23"/>
      <c r="L256" s="23">
        <f>VLOOKUP(A256,GLOSAS!$A$2:$K$413,11,0)</f>
        <v>427022</v>
      </c>
      <c r="M256" s="23"/>
      <c r="N256" s="23"/>
      <c r="O256" s="23">
        <f>-VLOOKUP(A256,CANCELADAS!$A$2:$K$811,11,0)+3776497</f>
        <v>4573371</v>
      </c>
      <c r="P256" s="23"/>
      <c r="Q256" s="22" t="s">
        <v>4305</v>
      </c>
      <c r="R256" s="22"/>
      <c r="S256" s="22"/>
      <c r="T256" s="24">
        <f t="shared" si="11"/>
        <v>0</v>
      </c>
    </row>
    <row r="257" spans="1:20" s="25" customFormat="1" x14ac:dyDescent="0.25">
      <c r="A257" s="22">
        <v>6424794</v>
      </c>
      <c r="B257" s="23">
        <v>1366361</v>
      </c>
      <c r="C257" s="23">
        <v>1366361</v>
      </c>
      <c r="D257" s="22">
        <f>VLOOKUP(A257,CXP!$A$2:$A$353,1,0)</f>
        <v>6424794</v>
      </c>
      <c r="E257" s="22">
        <f>VLOOKUP(A257,GLOSAS!$A$2:$A$413,1,0)</f>
        <v>6424794</v>
      </c>
      <c r="F257" s="22" t="e">
        <f>VLOOKUP(A257,CANCELADAS!$A$2:$A$811,1,0)</f>
        <v>#N/A</v>
      </c>
      <c r="G257" s="22" t="e">
        <f>VLOOKUP(A257,DEVOLUCIONES!$A$2:$A$453,1,0)</f>
        <v>#N/A</v>
      </c>
      <c r="H257" s="23">
        <f>VLOOKUP(A257,CXP!$A$2:$K$353,11,0)</f>
        <v>1293470</v>
      </c>
      <c r="I257" s="23"/>
      <c r="J257" s="23"/>
      <c r="K257" s="23"/>
      <c r="L257" s="23">
        <f>VLOOKUP(A257,GLOSAS!$A$2:$K$413,11,0)</f>
        <v>72891</v>
      </c>
      <c r="M257" s="23"/>
      <c r="N257" s="23"/>
      <c r="O257" s="23"/>
      <c r="P257" s="23"/>
      <c r="Q257" s="22"/>
      <c r="R257" s="22"/>
      <c r="S257" s="22"/>
      <c r="T257" s="24">
        <f t="shared" si="11"/>
        <v>0</v>
      </c>
    </row>
    <row r="258" spans="1:20" s="25" customFormat="1" x14ac:dyDescent="0.25">
      <c r="A258" s="22">
        <v>6427878</v>
      </c>
      <c r="B258" s="23">
        <v>42676615</v>
      </c>
      <c r="C258" s="23">
        <v>42676615</v>
      </c>
      <c r="D258" s="22" t="e">
        <f>VLOOKUP(A258,CXP!$A$2:$A$353,1,0)</f>
        <v>#N/A</v>
      </c>
      <c r="E258" s="22" t="e">
        <f>VLOOKUP(A258,GLOSAS!$A$2:$A$413,1,0)</f>
        <v>#N/A</v>
      </c>
      <c r="F258" s="22" t="e">
        <f>VLOOKUP(A258,CANCELADAS!$A$2:$A$811,1,0)</f>
        <v>#N/A</v>
      </c>
      <c r="G258" s="22">
        <f>VLOOKUP(A258,DEVOLUCIONES!$A$2:$A$453,1,0)</f>
        <v>6427878</v>
      </c>
      <c r="H258" s="23"/>
      <c r="I258" s="23">
        <f t="shared" ref="I258:I259" si="17">+C258</f>
        <v>42676615</v>
      </c>
      <c r="J258" s="23"/>
      <c r="K258" s="23"/>
      <c r="L258" s="23"/>
      <c r="M258" s="23"/>
      <c r="N258" s="23"/>
      <c r="O258" s="23"/>
      <c r="P258" s="23"/>
      <c r="Q258" s="22" t="s">
        <v>1093</v>
      </c>
      <c r="R258" s="22" t="s">
        <v>1092</v>
      </c>
      <c r="S258" s="22"/>
      <c r="T258" s="24">
        <f t="shared" si="11"/>
        <v>0</v>
      </c>
    </row>
    <row r="259" spans="1:20" s="25" customFormat="1" x14ac:dyDescent="0.25">
      <c r="A259" s="22">
        <v>6427897</v>
      </c>
      <c r="B259" s="23">
        <v>83352</v>
      </c>
      <c r="C259" s="23">
        <v>83352</v>
      </c>
      <c r="D259" s="22" t="e">
        <f>VLOOKUP(A259,CXP!$A$2:$A$353,1,0)</f>
        <v>#N/A</v>
      </c>
      <c r="E259" s="22" t="e">
        <f>VLOOKUP(A259,GLOSAS!$A$2:$A$413,1,0)</f>
        <v>#N/A</v>
      </c>
      <c r="F259" s="22" t="e">
        <f>VLOOKUP(A259,CANCELADAS!$A$2:$A$811,1,0)</f>
        <v>#N/A</v>
      </c>
      <c r="G259" s="22">
        <f>VLOOKUP(A259,DEVOLUCIONES!$A$2:$A$453,1,0)</f>
        <v>6427897</v>
      </c>
      <c r="H259" s="23"/>
      <c r="I259" s="23">
        <f t="shared" si="17"/>
        <v>83352</v>
      </c>
      <c r="J259" s="23"/>
      <c r="K259" s="23"/>
      <c r="L259" s="23"/>
      <c r="M259" s="23"/>
      <c r="N259" s="23"/>
      <c r="O259" s="23"/>
      <c r="P259" s="23"/>
      <c r="Q259" s="22" t="s">
        <v>983</v>
      </c>
      <c r="R259" s="22" t="s">
        <v>982</v>
      </c>
      <c r="S259" s="22"/>
      <c r="T259" s="24">
        <f t="shared" si="11"/>
        <v>0</v>
      </c>
    </row>
    <row r="260" spans="1:20" s="25" customFormat="1" x14ac:dyDescent="0.25">
      <c r="A260" s="22">
        <v>6429693</v>
      </c>
      <c r="B260" s="23">
        <v>5290635</v>
      </c>
      <c r="C260" s="23">
        <v>5290635</v>
      </c>
      <c r="D260" s="22">
        <f>VLOOKUP(A260,CXP!$A$2:$A$353,1,0)</f>
        <v>6429693</v>
      </c>
      <c r="E260" s="22">
        <f>VLOOKUP(A260,GLOSAS!$A$2:$A$413,1,0)</f>
        <v>6429693</v>
      </c>
      <c r="F260" s="22" t="e">
        <f>VLOOKUP(A260,CANCELADAS!$A$2:$A$811,1,0)</f>
        <v>#N/A</v>
      </c>
      <c r="G260" s="22" t="e">
        <f>VLOOKUP(A260,DEVOLUCIONES!$A$2:$A$453,1,0)</f>
        <v>#N/A</v>
      </c>
      <c r="H260" s="23">
        <f>VLOOKUP(A260,CXP!$A$2:$K$353,11,0)</f>
        <v>4623359</v>
      </c>
      <c r="I260" s="23"/>
      <c r="J260" s="23"/>
      <c r="K260" s="23"/>
      <c r="L260" s="23">
        <f>VLOOKUP(A260,GLOSAS!$A$2:$K$413,11,0)</f>
        <v>667276</v>
      </c>
      <c r="M260" s="23"/>
      <c r="N260" s="23"/>
      <c r="O260" s="23"/>
      <c r="P260" s="23"/>
      <c r="Q260" s="22"/>
      <c r="R260" s="22"/>
      <c r="S260" s="22"/>
      <c r="T260" s="24">
        <f t="shared" si="11"/>
        <v>0</v>
      </c>
    </row>
    <row r="261" spans="1:20" s="25" customFormat="1" x14ac:dyDescent="0.25">
      <c r="A261" s="22">
        <v>6429706</v>
      </c>
      <c r="B261" s="23">
        <v>8489849</v>
      </c>
      <c r="C261" s="23">
        <v>8489849</v>
      </c>
      <c r="D261" s="22">
        <f>VLOOKUP(A261,CXP!$A$2:$A$353,1,0)</f>
        <v>6429706</v>
      </c>
      <c r="E261" s="22">
        <f>VLOOKUP(A261,GLOSAS!$A$2:$A$413,1,0)</f>
        <v>6429706</v>
      </c>
      <c r="F261" s="22" t="e">
        <f>VLOOKUP(A261,CANCELADAS!$A$2:$A$811,1,0)</f>
        <v>#N/A</v>
      </c>
      <c r="G261" s="22" t="e">
        <f>VLOOKUP(A261,DEVOLUCIONES!$A$2:$A$453,1,0)</f>
        <v>#N/A</v>
      </c>
      <c r="H261" s="23">
        <f>VLOOKUP(A261,CXP!$A$2:$K$353,11,0)</f>
        <v>8127928</v>
      </c>
      <c r="I261" s="23"/>
      <c r="J261" s="23"/>
      <c r="K261" s="23"/>
      <c r="L261" s="23">
        <f>VLOOKUP(A261,GLOSAS!$A$2:$K$413,11,0)</f>
        <v>361921</v>
      </c>
      <c r="M261" s="23"/>
      <c r="N261" s="23"/>
      <c r="O261" s="23"/>
      <c r="P261" s="23"/>
      <c r="Q261" s="22"/>
      <c r="R261" s="22"/>
      <c r="S261" s="22"/>
      <c r="T261" s="24">
        <f t="shared" si="11"/>
        <v>0</v>
      </c>
    </row>
    <row r="262" spans="1:20" s="25" customFormat="1" x14ac:dyDescent="0.25">
      <c r="A262" s="22">
        <v>6429740</v>
      </c>
      <c r="B262" s="23">
        <v>3252740</v>
      </c>
      <c r="C262" s="23">
        <v>3252740</v>
      </c>
      <c r="D262" s="22" t="e">
        <f>VLOOKUP(A262,CXP!$A$2:$A$353,1,0)</f>
        <v>#N/A</v>
      </c>
      <c r="E262" s="22">
        <f>VLOOKUP(A262,GLOSAS!$A$2:$A$413,1,0)</f>
        <v>6429740</v>
      </c>
      <c r="F262" s="22">
        <f>VLOOKUP(A262,CANCELADAS!$A$2:$A$811,1,0)</f>
        <v>6429740</v>
      </c>
      <c r="G262" s="22" t="e">
        <f>VLOOKUP(A262,DEVOLUCIONES!$A$2:$A$453,1,0)</f>
        <v>#N/A</v>
      </c>
      <c r="H262" s="23"/>
      <c r="I262" s="23"/>
      <c r="J262" s="23"/>
      <c r="K262" s="23"/>
      <c r="L262" s="23">
        <f>VLOOKUP(A262,GLOSAS!$A$2:$K$413,11,0)</f>
        <v>400131</v>
      </c>
      <c r="M262" s="23"/>
      <c r="N262" s="23"/>
      <c r="O262" s="23">
        <f>-VLOOKUP(A262,CANCELADAS!$A$2:$K$811,11,0)</f>
        <v>2852609</v>
      </c>
      <c r="P262" s="23"/>
      <c r="Q262" s="22">
        <v>2000345688</v>
      </c>
      <c r="R262" s="22"/>
      <c r="S262" s="22"/>
      <c r="T262" s="24">
        <f t="shared" si="11"/>
        <v>0</v>
      </c>
    </row>
    <row r="263" spans="1:20" s="25" customFormat="1" x14ac:dyDescent="0.25">
      <c r="A263" s="22">
        <v>6430724</v>
      </c>
      <c r="B263" s="23">
        <v>5067361</v>
      </c>
      <c r="C263" s="23">
        <v>5067361</v>
      </c>
      <c r="D263" s="22">
        <f>VLOOKUP(A263,CXP!$A$2:$A$353,1,0)</f>
        <v>6430724</v>
      </c>
      <c r="E263" s="22">
        <f>VLOOKUP(A263,GLOSAS!$A$2:$A$413,1,0)</f>
        <v>6430724</v>
      </c>
      <c r="F263" s="22" t="e">
        <f>VLOOKUP(A263,CANCELADAS!$A$2:$A$811,1,0)</f>
        <v>#N/A</v>
      </c>
      <c r="G263" s="22" t="e">
        <f>VLOOKUP(A263,DEVOLUCIONES!$A$2:$A$453,1,0)</f>
        <v>#N/A</v>
      </c>
      <c r="H263" s="23">
        <f>VLOOKUP(A263,CXP!$A$2:$K$353,11,0)</f>
        <v>4211569</v>
      </c>
      <c r="I263" s="23"/>
      <c r="J263" s="23"/>
      <c r="K263" s="23"/>
      <c r="L263" s="23">
        <f>VLOOKUP(A263,GLOSAS!$A$2:$K$413,11,0)</f>
        <v>855792</v>
      </c>
      <c r="M263" s="23"/>
      <c r="N263" s="23"/>
      <c r="O263" s="23"/>
      <c r="P263" s="23"/>
      <c r="Q263" s="22"/>
      <c r="R263" s="22"/>
      <c r="S263" s="22"/>
      <c r="T263" s="24">
        <f t="shared" si="11"/>
        <v>0</v>
      </c>
    </row>
    <row r="264" spans="1:20" s="25" customFormat="1" x14ac:dyDescent="0.25">
      <c r="A264" s="22">
        <v>6431014</v>
      </c>
      <c r="B264" s="23">
        <v>12362083</v>
      </c>
      <c r="C264" s="23">
        <v>12046483</v>
      </c>
      <c r="D264" s="22" t="e">
        <f>VLOOKUP(A264,CXP!$A$2:$A$353,1,0)</f>
        <v>#N/A</v>
      </c>
      <c r="E264" s="22" t="e">
        <f>VLOOKUP(A264,GLOSAS!$A$2:$A$413,1,0)</f>
        <v>#N/A</v>
      </c>
      <c r="F264" s="22" t="e">
        <f>VLOOKUP(A264,CANCELADAS!$A$2:$A$811,1,0)</f>
        <v>#N/A</v>
      </c>
      <c r="G264" s="22">
        <f>VLOOKUP(A264,DEVOLUCIONES!$A$2:$A$453,1,0)</f>
        <v>6431014</v>
      </c>
      <c r="H264" s="23"/>
      <c r="I264" s="23">
        <f>+C264</f>
        <v>12046483</v>
      </c>
      <c r="J264" s="23"/>
      <c r="K264" s="23"/>
      <c r="L264" s="23"/>
      <c r="M264" s="23"/>
      <c r="N264" s="23"/>
      <c r="O264" s="23"/>
      <c r="P264" s="23"/>
      <c r="Q264" s="22" t="s">
        <v>827</v>
      </c>
      <c r="R264" s="22" t="s">
        <v>826</v>
      </c>
      <c r="S264" s="22"/>
      <c r="T264" s="24">
        <f t="shared" si="11"/>
        <v>0</v>
      </c>
    </row>
    <row r="265" spans="1:20" s="25" customFormat="1" x14ac:dyDescent="0.25">
      <c r="A265" s="22">
        <v>6436398</v>
      </c>
      <c r="B265" s="23">
        <v>1063425</v>
      </c>
      <c r="C265" s="23">
        <v>1063425</v>
      </c>
      <c r="D265" s="22">
        <f>VLOOKUP(A265,CXP!$A$2:$A$353,1,0)</f>
        <v>6436398</v>
      </c>
      <c r="E265" s="22">
        <f>VLOOKUP(A265,GLOSAS!$A$2:$A$413,1,0)</f>
        <v>6436398</v>
      </c>
      <c r="F265" s="22" t="e">
        <f>VLOOKUP(A265,CANCELADAS!$A$2:$A$811,1,0)</f>
        <v>#N/A</v>
      </c>
      <c r="G265" s="22" t="e">
        <f>VLOOKUP(A265,DEVOLUCIONES!$A$2:$A$453,1,0)</f>
        <v>#N/A</v>
      </c>
      <c r="H265" s="23">
        <f>VLOOKUP(A265,CXP!$A$2:$K$353,11,0)</f>
        <v>1035035</v>
      </c>
      <c r="I265" s="23"/>
      <c r="J265" s="23"/>
      <c r="K265" s="23"/>
      <c r="L265" s="23">
        <f>VLOOKUP(A265,GLOSAS!$A$2:$K$413,11,0)</f>
        <v>28390</v>
      </c>
      <c r="M265" s="23"/>
      <c r="N265" s="23"/>
      <c r="O265" s="23"/>
      <c r="P265" s="23"/>
      <c r="Q265" s="22"/>
      <c r="R265" s="22"/>
      <c r="S265" s="22"/>
      <c r="T265" s="24">
        <f t="shared" si="11"/>
        <v>0</v>
      </c>
    </row>
    <row r="266" spans="1:20" s="25" customFormat="1" x14ac:dyDescent="0.25">
      <c r="A266" s="22">
        <v>6437678</v>
      </c>
      <c r="B266" s="23">
        <v>4724417</v>
      </c>
      <c r="C266" s="23">
        <v>4724417</v>
      </c>
      <c r="D266" s="22">
        <f>VLOOKUP(A266,CXP!$A$2:$A$353,1,0)</f>
        <v>6437678</v>
      </c>
      <c r="E266" s="22">
        <f>VLOOKUP(A266,GLOSAS!$A$2:$A$413,1,0)</f>
        <v>6437678</v>
      </c>
      <c r="F266" s="22" t="e">
        <f>VLOOKUP(A266,CANCELADAS!$A$2:$A$811,1,0)</f>
        <v>#N/A</v>
      </c>
      <c r="G266" s="22" t="e">
        <f>VLOOKUP(A266,DEVOLUCIONES!$A$2:$A$453,1,0)</f>
        <v>#N/A</v>
      </c>
      <c r="H266" s="23">
        <f>VLOOKUP(A266,CXP!$A$2:$K$353,11,0)</f>
        <v>3978013</v>
      </c>
      <c r="I266" s="23"/>
      <c r="J266" s="23"/>
      <c r="K266" s="23"/>
      <c r="L266" s="23">
        <f>VLOOKUP(A266,GLOSAS!$A$2:$K$413,11,0)</f>
        <v>746404</v>
      </c>
      <c r="M266" s="23"/>
      <c r="N266" s="23"/>
      <c r="O266" s="23"/>
      <c r="P266" s="23"/>
      <c r="Q266" s="22"/>
      <c r="R266" s="22"/>
      <c r="S266" s="22"/>
      <c r="T266" s="24">
        <f t="shared" si="11"/>
        <v>0</v>
      </c>
    </row>
    <row r="267" spans="1:20" s="25" customFormat="1" x14ac:dyDescent="0.25">
      <c r="A267" s="22">
        <v>6440465</v>
      </c>
      <c r="B267" s="23">
        <v>7574347</v>
      </c>
      <c r="C267" s="23">
        <v>7574347</v>
      </c>
      <c r="D267" s="22" t="e">
        <f>VLOOKUP(A267,CXP!$A$2:$A$353,1,0)</f>
        <v>#N/A</v>
      </c>
      <c r="E267" s="22" t="e">
        <f>VLOOKUP(A267,GLOSAS!$A$2:$A$413,1,0)</f>
        <v>#N/A</v>
      </c>
      <c r="F267" s="22" t="e">
        <f>VLOOKUP(A267,CANCELADAS!$A$2:$A$811,1,0)</f>
        <v>#N/A</v>
      </c>
      <c r="G267" s="22">
        <f>VLOOKUP(A267,DEVOLUCIONES!$A$2:$A$453,1,0)</f>
        <v>6440465</v>
      </c>
      <c r="H267" s="23"/>
      <c r="I267" s="23">
        <f>+C267</f>
        <v>7574347</v>
      </c>
      <c r="J267" s="23"/>
      <c r="K267" s="23"/>
      <c r="L267" s="23"/>
      <c r="M267" s="23"/>
      <c r="N267" s="23"/>
      <c r="O267" s="23"/>
      <c r="P267" s="23"/>
      <c r="Q267" s="22" t="s">
        <v>834</v>
      </c>
      <c r="R267" s="22" t="s">
        <v>833</v>
      </c>
      <c r="S267" s="22"/>
      <c r="T267" s="24">
        <f t="shared" si="11"/>
        <v>0</v>
      </c>
    </row>
    <row r="268" spans="1:20" s="25" customFormat="1" x14ac:dyDescent="0.25">
      <c r="A268" s="22">
        <v>6443591</v>
      </c>
      <c r="B268" s="23">
        <v>3176664</v>
      </c>
      <c r="C268" s="23">
        <v>3176664</v>
      </c>
      <c r="D268" s="22">
        <f>VLOOKUP(A268,CXP!$A$2:$A$353,1,0)</f>
        <v>6443591</v>
      </c>
      <c r="E268" s="22" t="e">
        <f>VLOOKUP(A268,GLOSAS!$A$2:$A$413,1,0)</f>
        <v>#N/A</v>
      </c>
      <c r="F268" s="22" t="e">
        <f>VLOOKUP(A268,CANCELADAS!$A$2:$A$811,1,0)</f>
        <v>#N/A</v>
      </c>
      <c r="G268" s="22" t="e">
        <f>VLOOKUP(A268,DEVOLUCIONES!$A$2:$A$453,1,0)</f>
        <v>#N/A</v>
      </c>
      <c r="H268" s="23">
        <f>VLOOKUP(A268,CXP!$A$2:$K$353,11,0)</f>
        <v>3176664</v>
      </c>
      <c r="I268" s="23"/>
      <c r="J268" s="23"/>
      <c r="K268" s="23"/>
      <c r="L268" s="23"/>
      <c r="M268" s="23"/>
      <c r="N268" s="23"/>
      <c r="O268" s="23"/>
      <c r="P268" s="23"/>
      <c r="Q268" s="22"/>
      <c r="R268" s="22"/>
      <c r="S268" s="22"/>
      <c r="T268" s="24">
        <f t="shared" si="11"/>
        <v>0</v>
      </c>
    </row>
    <row r="269" spans="1:20" s="25" customFormat="1" x14ac:dyDescent="0.25">
      <c r="A269" s="22">
        <v>6444533</v>
      </c>
      <c r="B269" s="23">
        <v>19300314</v>
      </c>
      <c r="C269" s="23">
        <v>19300314</v>
      </c>
      <c r="D269" s="22">
        <f>VLOOKUP(A269,CXP!$A$2:$A$353,1,0)</f>
        <v>6444533</v>
      </c>
      <c r="E269" s="22">
        <f>VLOOKUP(A269,GLOSAS!$A$2:$A$413,1,0)</f>
        <v>6444533</v>
      </c>
      <c r="F269" s="22" t="e">
        <f>VLOOKUP(A269,CANCELADAS!$A$2:$A$811,1,0)</f>
        <v>#N/A</v>
      </c>
      <c r="G269" s="22" t="e">
        <f>VLOOKUP(A269,DEVOLUCIONES!$A$2:$A$453,1,0)</f>
        <v>#N/A</v>
      </c>
      <c r="H269" s="23">
        <f>VLOOKUP(A269,CXP!$A$2:$K$353,11,0)</f>
        <v>15704236</v>
      </c>
      <c r="I269" s="23"/>
      <c r="J269" s="23"/>
      <c r="K269" s="23"/>
      <c r="L269" s="23">
        <f>VLOOKUP(A269,GLOSAS!$A$2:$K$413,11,0)</f>
        <v>3596078</v>
      </c>
      <c r="M269" s="23"/>
      <c r="N269" s="23"/>
      <c r="O269" s="23"/>
      <c r="P269" s="23"/>
      <c r="Q269" s="22"/>
      <c r="R269" s="22"/>
      <c r="S269" s="22"/>
      <c r="T269" s="24">
        <f t="shared" si="11"/>
        <v>0</v>
      </c>
    </row>
    <row r="270" spans="1:20" s="25" customFormat="1" x14ac:dyDescent="0.25">
      <c r="A270" s="22">
        <v>6445004</v>
      </c>
      <c r="B270" s="23">
        <v>8249790</v>
      </c>
      <c r="C270" s="23">
        <v>8249790</v>
      </c>
      <c r="D270" s="22">
        <f>VLOOKUP(A270,CXP!$A$2:$A$353,1,0)</f>
        <v>6445004</v>
      </c>
      <c r="E270" s="22">
        <f>VLOOKUP(A270,GLOSAS!$A$2:$A$413,1,0)</f>
        <v>6445004</v>
      </c>
      <c r="F270" s="22" t="e">
        <f>VLOOKUP(A270,CANCELADAS!$A$2:$A$811,1,0)</f>
        <v>#N/A</v>
      </c>
      <c r="G270" s="22" t="e">
        <f>VLOOKUP(A270,DEVOLUCIONES!$A$2:$A$453,1,0)</f>
        <v>#N/A</v>
      </c>
      <c r="H270" s="23">
        <f>VLOOKUP(A270,CXP!$A$2:$K$353,11,0)</f>
        <v>7040619</v>
      </c>
      <c r="I270" s="23"/>
      <c r="J270" s="23"/>
      <c r="K270" s="23"/>
      <c r="L270" s="23">
        <f>VLOOKUP(A270,GLOSAS!$A$2:$K$413,11,0)</f>
        <v>1209171</v>
      </c>
      <c r="M270" s="23"/>
      <c r="N270" s="23"/>
      <c r="O270" s="23"/>
      <c r="P270" s="23"/>
      <c r="Q270" s="22"/>
      <c r="R270" s="22"/>
      <c r="S270" s="22"/>
      <c r="T270" s="24">
        <f t="shared" si="11"/>
        <v>0</v>
      </c>
    </row>
    <row r="271" spans="1:20" s="25" customFormat="1" x14ac:dyDescent="0.25">
      <c r="A271" s="22">
        <v>6445055</v>
      </c>
      <c r="B271" s="23">
        <v>10830240</v>
      </c>
      <c r="C271" s="23">
        <v>10830240</v>
      </c>
      <c r="D271" s="22">
        <f>VLOOKUP(A271,CXP!$A$2:$A$353,1,0)</f>
        <v>6445055</v>
      </c>
      <c r="E271" s="22">
        <f>VLOOKUP(A271,GLOSAS!$A$2:$A$413,1,0)</f>
        <v>6445055</v>
      </c>
      <c r="F271" s="22" t="e">
        <f>VLOOKUP(A271,CANCELADAS!$A$2:$A$811,1,0)</f>
        <v>#N/A</v>
      </c>
      <c r="G271" s="22" t="e">
        <f>VLOOKUP(A271,DEVOLUCIONES!$A$2:$A$453,1,0)</f>
        <v>#N/A</v>
      </c>
      <c r="H271" s="23">
        <f>VLOOKUP(A271,CXP!$A$2:$K$353,11,0)</f>
        <v>9724095</v>
      </c>
      <c r="I271" s="23"/>
      <c r="J271" s="23"/>
      <c r="K271" s="23"/>
      <c r="L271" s="23">
        <f>VLOOKUP(A271,GLOSAS!$A$2:$K$413,11,0)</f>
        <v>1106145</v>
      </c>
      <c r="M271" s="23"/>
      <c r="N271" s="23"/>
      <c r="O271" s="23"/>
      <c r="P271" s="23"/>
      <c r="Q271" s="22"/>
      <c r="R271" s="22"/>
      <c r="S271" s="22"/>
      <c r="T271" s="24">
        <f t="shared" si="11"/>
        <v>0</v>
      </c>
    </row>
    <row r="272" spans="1:20" s="25" customFormat="1" x14ac:dyDescent="0.25">
      <c r="A272" s="22">
        <v>6445485</v>
      </c>
      <c r="B272" s="23">
        <v>1063328</v>
      </c>
      <c r="C272" s="23">
        <v>1063328</v>
      </c>
      <c r="D272" s="22" t="e">
        <f>VLOOKUP(A272,CXP!$A$2:$A$353,1,0)</f>
        <v>#N/A</v>
      </c>
      <c r="E272" s="22" t="e">
        <f>VLOOKUP(A272,GLOSAS!$A$2:$A$413,1,0)</f>
        <v>#N/A</v>
      </c>
      <c r="F272" s="22" t="e">
        <f>VLOOKUP(A272,CANCELADAS!$A$2:$A$811,1,0)</f>
        <v>#N/A</v>
      </c>
      <c r="G272" s="22">
        <f>VLOOKUP(A272,DEVOLUCIONES!$A$2:$A$453,1,0)</f>
        <v>6445485</v>
      </c>
      <c r="H272" s="23"/>
      <c r="I272" s="23">
        <f t="shared" ref="I272:I273" si="18">+C272</f>
        <v>1063328</v>
      </c>
      <c r="J272" s="23"/>
      <c r="K272" s="23"/>
      <c r="L272" s="23"/>
      <c r="M272" s="23"/>
      <c r="N272" s="23"/>
      <c r="O272" s="23"/>
      <c r="P272" s="23"/>
      <c r="Q272" s="22" t="s">
        <v>1063</v>
      </c>
      <c r="R272" s="22" t="s">
        <v>1062</v>
      </c>
      <c r="S272" s="22"/>
      <c r="T272" s="24">
        <f t="shared" si="11"/>
        <v>0</v>
      </c>
    </row>
    <row r="273" spans="1:20" s="25" customFormat="1" x14ac:dyDescent="0.25">
      <c r="A273" s="22">
        <v>6446974</v>
      </c>
      <c r="B273" s="23">
        <v>6715729</v>
      </c>
      <c r="C273" s="23">
        <v>6715729</v>
      </c>
      <c r="D273" s="22" t="e">
        <f>VLOOKUP(A273,CXP!$A$2:$A$353,1,0)</f>
        <v>#N/A</v>
      </c>
      <c r="E273" s="22" t="e">
        <f>VLOOKUP(A273,GLOSAS!$A$2:$A$413,1,0)</f>
        <v>#N/A</v>
      </c>
      <c r="F273" s="22" t="e">
        <f>VLOOKUP(A273,CANCELADAS!$A$2:$A$811,1,0)</f>
        <v>#N/A</v>
      </c>
      <c r="G273" s="22">
        <f>VLOOKUP(A273,DEVOLUCIONES!$A$2:$A$453,1,0)</f>
        <v>6446974</v>
      </c>
      <c r="H273" s="23"/>
      <c r="I273" s="23">
        <f t="shared" si="18"/>
        <v>6715729</v>
      </c>
      <c r="J273" s="23"/>
      <c r="K273" s="23"/>
      <c r="L273" s="23"/>
      <c r="M273" s="23"/>
      <c r="N273" s="23"/>
      <c r="O273" s="23"/>
      <c r="P273" s="23"/>
      <c r="Q273" s="22" t="s">
        <v>1091</v>
      </c>
      <c r="R273" s="22" t="s">
        <v>1090</v>
      </c>
      <c r="S273" s="22"/>
      <c r="T273" s="24">
        <f t="shared" si="11"/>
        <v>0</v>
      </c>
    </row>
    <row r="274" spans="1:20" s="25" customFormat="1" x14ac:dyDescent="0.25">
      <c r="A274" s="22">
        <v>6448109</v>
      </c>
      <c r="B274" s="23">
        <v>1692268</v>
      </c>
      <c r="C274" s="23">
        <v>1692268</v>
      </c>
      <c r="D274" s="22">
        <f>VLOOKUP(A274,CXP!$A$2:$A$353,1,0)</f>
        <v>6448109</v>
      </c>
      <c r="E274" s="22">
        <f>VLOOKUP(A274,GLOSAS!$A$2:$A$413,1,0)</f>
        <v>6448109</v>
      </c>
      <c r="F274" s="22" t="e">
        <f>VLOOKUP(A274,CANCELADAS!$A$2:$A$811,1,0)</f>
        <v>#N/A</v>
      </c>
      <c r="G274" s="22" t="e">
        <f>VLOOKUP(A274,DEVOLUCIONES!$A$2:$A$453,1,0)</f>
        <v>#N/A</v>
      </c>
      <c r="H274" s="23">
        <f>VLOOKUP(A274,CXP!$A$2:$K$353,11,0)</f>
        <v>1586459</v>
      </c>
      <c r="I274" s="23"/>
      <c r="J274" s="23"/>
      <c r="K274" s="23"/>
      <c r="L274" s="23">
        <f>VLOOKUP(A274,GLOSAS!$A$2:$K$413,11,0)</f>
        <v>105809</v>
      </c>
      <c r="M274" s="23"/>
      <c r="N274" s="23"/>
      <c r="O274" s="23"/>
      <c r="P274" s="23"/>
      <c r="Q274" s="22"/>
      <c r="R274" s="22"/>
      <c r="S274" s="22"/>
      <c r="T274" s="24">
        <f t="shared" si="11"/>
        <v>0</v>
      </c>
    </row>
    <row r="275" spans="1:20" s="25" customFormat="1" x14ac:dyDescent="0.25">
      <c r="A275" s="22">
        <v>6448146</v>
      </c>
      <c r="B275" s="23">
        <v>240906</v>
      </c>
      <c r="C275" s="23">
        <v>240906</v>
      </c>
      <c r="D275" s="22">
        <f>VLOOKUP(A275,CXP!$A$2:$A$353,1,0)</f>
        <v>6448146</v>
      </c>
      <c r="E275" s="22" t="e">
        <f>VLOOKUP(A275,GLOSAS!$A$2:$A$413,1,0)</f>
        <v>#N/A</v>
      </c>
      <c r="F275" s="22" t="e">
        <f>VLOOKUP(A275,CANCELADAS!$A$2:$A$811,1,0)</f>
        <v>#N/A</v>
      </c>
      <c r="G275" s="22" t="e">
        <f>VLOOKUP(A275,DEVOLUCIONES!$A$2:$A$453,1,0)</f>
        <v>#N/A</v>
      </c>
      <c r="H275" s="23">
        <f>VLOOKUP(A275,CXP!$A$2:$K$353,11,0)</f>
        <v>240906</v>
      </c>
      <c r="I275" s="23"/>
      <c r="J275" s="23"/>
      <c r="K275" s="23"/>
      <c r="L275" s="23"/>
      <c r="M275" s="23"/>
      <c r="N275" s="23"/>
      <c r="O275" s="23"/>
      <c r="P275" s="23"/>
      <c r="Q275" s="22"/>
      <c r="R275" s="22"/>
      <c r="S275" s="22"/>
      <c r="T275" s="24">
        <f t="shared" si="11"/>
        <v>0</v>
      </c>
    </row>
    <row r="276" spans="1:20" s="25" customFormat="1" x14ac:dyDescent="0.25">
      <c r="A276" s="22">
        <v>6449404</v>
      </c>
      <c r="B276" s="23">
        <v>3551631</v>
      </c>
      <c r="C276" s="23">
        <v>3551631</v>
      </c>
      <c r="D276" s="22">
        <f>VLOOKUP(A276,CXP!$A$2:$A$353,1,0)</f>
        <v>6449404</v>
      </c>
      <c r="E276" s="22">
        <f>VLOOKUP(A276,GLOSAS!$A$2:$A$413,1,0)</f>
        <v>6449404</v>
      </c>
      <c r="F276" s="22" t="e">
        <f>VLOOKUP(A276,CANCELADAS!$A$2:$A$811,1,0)</f>
        <v>#N/A</v>
      </c>
      <c r="G276" s="22" t="e">
        <f>VLOOKUP(A276,DEVOLUCIONES!$A$2:$A$453,1,0)</f>
        <v>#N/A</v>
      </c>
      <c r="H276" s="23">
        <f>VLOOKUP(A276,CXP!$A$2:$K$353,11,0)</f>
        <v>3176621</v>
      </c>
      <c r="I276" s="23"/>
      <c r="J276" s="23"/>
      <c r="K276" s="23"/>
      <c r="L276" s="23">
        <f>VLOOKUP(A276,GLOSAS!$A$2:$K$413,11,0)</f>
        <v>375010</v>
      </c>
      <c r="M276" s="23"/>
      <c r="N276" s="23"/>
      <c r="O276" s="23"/>
      <c r="P276" s="23"/>
      <c r="Q276" s="22"/>
      <c r="R276" s="22"/>
      <c r="S276" s="22"/>
      <c r="T276" s="24">
        <f t="shared" si="11"/>
        <v>0</v>
      </c>
    </row>
    <row r="277" spans="1:20" s="25" customFormat="1" x14ac:dyDescent="0.25">
      <c r="A277" s="22">
        <v>6450304</v>
      </c>
      <c r="B277" s="23">
        <v>200208</v>
      </c>
      <c r="C277" s="23">
        <v>200208</v>
      </c>
      <c r="D277" s="22" t="e">
        <f>VLOOKUP(A277,CXP!$A$2:$A$353,1,0)</f>
        <v>#N/A</v>
      </c>
      <c r="E277" s="22" t="e">
        <f>VLOOKUP(A277,GLOSAS!$A$2:$A$413,1,0)</f>
        <v>#N/A</v>
      </c>
      <c r="F277" s="22" t="e">
        <f>VLOOKUP(A277,CANCELADAS!$A$2:$A$811,1,0)</f>
        <v>#N/A</v>
      </c>
      <c r="G277" s="22">
        <f>VLOOKUP(A277,DEVOLUCIONES!$A$2:$A$453,1,0)</f>
        <v>6450304</v>
      </c>
      <c r="H277" s="23"/>
      <c r="I277" s="23">
        <f t="shared" ref="I277:I278" si="19">+C277</f>
        <v>200208</v>
      </c>
      <c r="J277" s="23"/>
      <c r="K277" s="23"/>
      <c r="L277" s="23"/>
      <c r="M277" s="23"/>
      <c r="N277" s="23"/>
      <c r="O277" s="23"/>
      <c r="P277" s="23"/>
      <c r="Q277" s="22" t="s">
        <v>837</v>
      </c>
      <c r="R277" s="22" t="s">
        <v>836</v>
      </c>
      <c r="S277" s="22"/>
      <c r="T277" s="24">
        <f t="shared" si="11"/>
        <v>0</v>
      </c>
    </row>
    <row r="278" spans="1:20" s="25" customFormat="1" x14ac:dyDescent="0.25">
      <c r="A278" s="22">
        <v>6450795</v>
      </c>
      <c r="B278" s="23">
        <v>60709506</v>
      </c>
      <c r="C278" s="23">
        <v>60709506</v>
      </c>
      <c r="D278" s="22" t="e">
        <f>VLOOKUP(A278,CXP!$A$2:$A$353,1,0)</f>
        <v>#N/A</v>
      </c>
      <c r="E278" s="22" t="e">
        <f>VLOOKUP(A278,GLOSAS!$A$2:$A$413,1,0)</f>
        <v>#N/A</v>
      </c>
      <c r="F278" s="22" t="e">
        <f>VLOOKUP(A278,CANCELADAS!$A$2:$A$811,1,0)</f>
        <v>#N/A</v>
      </c>
      <c r="G278" s="22">
        <f>VLOOKUP(A278,DEVOLUCIONES!$A$2:$A$453,1,0)</f>
        <v>6450795</v>
      </c>
      <c r="H278" s="23"/>
      <c r="I278" s="23">
        <f t="shared" si="19"/>
        <v>60709506</v>
      </c>
      <c r="J278" s="23"/>
      <c r="K278" s="23"/>
      <c r="L278" s="23"/>
      <c r="M278" s="23"/>
      <c r="N278" s="23"/>
      <c r="O278" s="23"/>
      <c r="P278" s="23"/>
      <c r="Q278" s="22" t="s">
        <v>1031</v>
      </c>
      <c r="R278" s="22" t="s">
        <v>1030</v>
      </c>
      <c r="S278" s="22"/>
      <c r="T278" s="24">
        <f t="shared" si="11"/>
        <v>0</v>
      </c>
    </row>
    <row r="279" spans="1:20" s="25" customFormat="1" x14ac:dyDescent="0.25">
      <c r="A279" s="22">
        <v>6450937</v>
      </c>
      <c r="B279" s="23">
        <v>32756158</v>
      </c>
      <c r="C279" s="23">
        <v>32756158</v>
      </c>
      <c r="D279" s="22">
        <f>VLOOKUP(A279,CXP!$A$2:$A$353,1,0)</f>
        <v>6450937</v>
      </c>
      <c r="E279" s="22">
        <f>VLOOKUP(A279,GLOSAS!$A$2:$A$413,1,0)</f>
        <v>6450937</v>
      </c>
      <c r="F279" s="22" t="e">
        <f>VLOOKUP(A279,CANCELADAS!$A$2:$A$811,1,0)</f>
        <v>#N/A</v>
      </c>
      <c r="G279" s="22" t="e">
        <f>VLOOKUP(A279,DEVOLUCIONES!$A$2:$A$453,1,0)</f>
        <v>#N/A</v>
      </c>
      <c r="H279" s="23">
        <f>VLOOKUP(A279,CXP!$A$2:$K$353,11,0)</f>
        <v>30411217</v>
      </c>
      <c r="I279" s="23"/>
      <c r="J279" s="23"/>
      <c r="K279" s="23"/>
      <c r="L279" s="23">
        <f>VLOOKUP(A279,GLOSAS!$A$2:$K$413,11,0)</f>
        <v>2344941</v>
      </c>
      <c r="M279" s="23"/>
      <c r="N279" s="23"/>
      <c r="O279" s="23"/>
      <c r="P279" s="23"/>
      <c r="Q279" s="22"/>
      <c r="R279" s="22"/>
      <c r="S279" s="22"/>
      <c r="T279" s="24">
        <f t="shared" si="11"/>
        <v>0</v>
      </c>
    </row>
    <row r="280" spans="1:20" s="25" customFormat="1" x14ac:dyDescent="0.25">
      <c r="A280" s="22">
        <v>6451617</v>
      </c>
      <c r="B280" s="23">
        <v>32092264</v>
      </c>
      <c r="C280" s="23">
        <v>32092264</v>
      </c>
      <c r="D280" s="22" t="e">
        <f>VLOOKUP(A280,CXP!$A$2:$A$353,1,0)</f>
        <v>#N/A</v>
      </c>
      <c r="E280" s="22" t="e">
        <f>VLOOKUP(A280,GLOSAS!$A$2:$A$413,1,0)</f>
        <v>#N/A</v>
      </c>
      <c r="F280" s="22" t="e">
        <f>VLOOKUP(A280,CANCELADAS!$A$2:$A$811,1,0)</f>
        <v>#N/A</v>
      </c>
      <c r="G280" s="22">
        <f>VLOOKUP(A280,DEVOLUCIONES!$A$2:$A$453,1,0)</f>
        <v>6451617</v>
      </c>
      <c r="H280" s="23"/>
      <c r="I280" s="23">
        <f>+C280</f>
        <v>32092264</v>
      </c>
      <c r="J280" s="23"/>
      <c r="K280" s="23"/>
      <c r="L280" s="23"/>
      <c r="M280" s="23"/>
      <c r="N280" s="23"/>
      <c r="O280" s="23"/>
      <c r="P280" s="23"/>
      <c r="Q280" s="22" t="s">
        <v>825</v>
      </c>
      <c r="R280" s="22" t="s">
        <v>819</v>
      </c>
      <c r="S280" s="22"/>
      <c r="T280" s="24">
        <f t="shared" si="11"/>
        <v>0</v>
      </c>
    </row>
    <row r="281" spans="1:20" s="25" customFormat="1" x14ac:dyDescent="0.25">
      <c r="A281" s="22">
        <v>6452705</v>
      </c>
      <c r="B281" s="23">
        <v>5865067</v>
      </c>
      <c r="C281" s="23">
        <v>5865067</v>
      </c>
      <c r="D281" s="22">
        <f>VLOOKUP(A281,CXP!$A$2:$A$353,1,0)</f>
        <v>6452705</v>
      </c>
      <c r="E281" s="22">
        <f>VLOOKUP(A281,GLOSAS!$A$2:$A$413,1,0)</f>
        <v>6452705</v>
      </c>
      <c r="F281" s="22" t="e">
        <f>VLOOKUP(A281,CANCELADAS!$A$2:$A$811,1,0)</f>
        <v>#N/A</v>
      </c>
      <c r="G281" s="22" t="e">
        <f>VLOOKUP(A281,DEVOLUCIONES!$A$2:$A$453,1,0)</f>
        <v>#N/A</v>
      </c>
      <c r="H281" s="23">
        <f>VLOOKUP(A281,CXP!$A$2:$K$353,11,0)</f>
        <v>5742354</v>
      </c>
      <c r="I281" s="23"/>
      <c r="J281" s="23"/>
      <c r="K281" s="23"/>
      <c r="L281" s="23">
        <f>VLOOKUP(A281,GLOSAS!$A$2:$K$413,11,0)</f>
        <v>122713</v>
      </c>
      <c r="M281" s="23"/>
      <c r="N281" s="23"/>
      <c r="O281" s="23"/>
      <c r="P281" s="23"/>
      <c r="Q281" s="22"/>
      <c r="R281" s="22"/>
      <c r="S281" s="22"/>
      <c r="T281" s="24">
        <f t="shared" si="11"/>
        <v>0</v>
      </c>
    </row>
    <row r="282" spans="1:20" s="25" customFormat="1" x14ac:dyDescent="0.25">
      <c r="A282" s="22">
        <v>6452846</v>
      </c>
      <c r="B282" s="23">
        <v>3129681</v>
      </c>
      <c r="C282" s="23">
        <v>3129681</v>
      </c>
      <c r="D282" s="22">
        <f>VLOOKUP(A282,CXP!$A$2:$A$353,1,0)</f>
        <v>6452846</v>
      </c>
      <c r="E282" s="22">
        <f>VLOOKUP(A282,GLOSAS!$A$2:$A$413,1,0)</f>
        <v>6452846</v>
      </c>
      <c r="F282" s="22" t="e">
        <f>VLOOKUP(A282,CANCELADAS!$A$2:$A$811,1,0)</f>
        <v>#N/A</v>
      </c>
      <c r="G282" s="22" t="e">
        <f>VLOOKUP(A282,DEVOLUCIONES!$A$2:$A$453,1,0)</f>
        <v>#N/A</v>
      </c>
      <c r="H282" s="23">
        <f>VLOOKUP(A282,CXP!$A$2:$K$353,11,0)</f>
        <v>3100273</v>
      </c>
      <c r="I282" s="23"/>
      <c r="J282" s="23"/>
      <c r="K282" s="23"/>
      <c r="L282" s="23">
        <f>VLOOKUP(A282,GLOSAS!$A$2:$K$413,11,0)</f>
        <v>29408</v>
      </c>
      <c r="M282" s="23"/>
      <c r="N282" s="23"/>
      <c r="O282" s="23"/>
      <c r="P282" s="23"/>
      <c r="Q282" s="22"/>
      <c r="R282" s="22"/>
      <c r="S282" s="22"/>
      <c r="T282" s="24">
        <f t="shared" si="11"/>
        <v>0</v>
      </c>
    </row>
    <row r="283" spans="1:20" s="25" customFormat="1" x14ac:dyDescent="0.25">
      <c r="A283" s="22">
        <v>6453268</v>
      </c>
      <c r="B283" s="23">
        <v>1832460</v>
      </c>
      <c r="C283" s="23">
        <v>1832460</v>
      </c>
      <c r="D283" s="22">
        <f>VLOOKUP(A283,CXP!$A$2:$A$353,1,0)</f>
        <v>6453268</v>
      </c>
      <c r="E283" s="22">
        <f>VLOOKUP(A283,GLOSAS!$A$2:$A$413,1,0)</f>
        <v>6453268</v>
      </c>
      <c r="F283" s="22" t="e">
        <f>VLOOKUP(A283,CANCELADAS!$A$2:$A$811,1,0)</f>
        <v>#N/A</v>
      </c>
      <c r="G283" s="22" t="e">
        <f>VLOOKUP(A283,DEVOLUCIONES!$A$2:$A$453,1,0)</f>
        <v>#N/A</v>
      </c>
      <c r="H283" s="23">
        <f>VLOOKUP(A283,CXP!$A$2:$K$353,11,0)</f>
        <v>1749729</v>
      </c>
      <c r="I283" s="23"/>
      <c r="J283" s="23"/>
      <c r="K283" s="23"/>
      <c r="L283" s="23">
        <f>VLOOKUP(A283,GLOSAS!$A$2:$K$413,11,0)</f>
        <v>82731</v>
      </c>
      <c r="M283" s="23"/>
      <c r="N283" s="23"/>
      <c r="O283" s="23"/>
      <c r="P283" s="23"/>
      <c r="Q283" s="22"/>
      <c r="R283" s="22"/>
      <c r="S283" s="22"/>
      <c r="T283" s="24">
        <f t="shared" si="11"/>
        <v>0</v>
      </c>
    </row>
    <row r="284" spans="1:20" s="25" customFormat="1" x14ac:dyDescent="0.25">
      <c r="A284" s="22">
        <v>6454131</v>
      </c>
      <c r="B284" s="23">
        <v>1803735</v>
      </c>
      <c r="C284" s="23">
        <v>1803735</v>
      </c>
      <c r="D284" s="22">
        <f>VLOOKUP(A284,CXP!$A$2:$A$353,1,0)</f>
        <v>6454131</v>
      </c>
      <c r="E284" s="22">
        <f>VLOOKUP(A284,GLOSAS!$A$2:$A$413,1,0)</f>
        <v>6454131</v>
      </c>
      <c r="F284" s="22" t="e">
        <f>VLOOKUP(A284,CANCELADAS!$A$2:$A$811,1,0)</f>
        <v>#N/A</v>
      </c>
      <c r="G284" s="22" t="e">
        <f>VLOOKUP(A284,DEVOLUCIONES!$A$2:$A$453,1,0)</f>
        <v>#N/A</v>
      </c>
      <c r="H284" s="23">
        <f>VLOOKUP(A284,CXP!$A$2:$K$353,11,0)</f>
        <v>1788485</v>
      </c>
      <c r="I284" s="23"/>
      <c r="J284" s="23"/>
      <c r="K284" s="23"/>
      <c r="L284" s="23">
        <f>VLOOKUP(A284,GLOSAS!$A$2:$K$413,11,0)</f>
        <v>15250</v>
      </c>
      <c r="M284" s="23"/>
      <c r="N284" s="23"/>
      <c r="O284" s="23"/>
      <c r="P284" s="23"/>
      <c r="Q284" s="22"/>
      <c r="R284" s="22"/>
      <c r="S284" s="22"/>
      <c r="T284" s="24">
        <f t="shared" si="11"/>
        <v>0</v>
      </c>
    </row>
    <row r="285" spans="1:20" s="25" customFormat="1" x14ac:dyDescent="0.25">
      <c r="A285" s="22">
        <v>6454724</v>
      </c>
      <c r="B285" s="23">
        <v>9452060</v>
      </c>
      <c r="C285" s="23">
        <v>9452060</v>
      </c>
      <c r="D285" s="22">
        <f>VLOOKUP(A285,CXP!$A$2:$A$353,1,0)</f>
        <v>6454724</v>
      </c>
      <c r="E285" s="22">
        <f>VLOOKUP(A285,GLOSAS!$A$2:$A$413,1,0)</f>
        <v>6454724</v>
      </c>
      <c r="F285" s="22" t="e">
        <f>VLOOKUP(A285,CANCELADAS!$A$2:$A$811,1,0)</f>
        <v>#N/A</v>
      </c>
      <c r="G285" s="22" t="e">
        <f>VLOOKUP(A285,DEVOLUCIONES!$A$2:$A$453,1,0)</f>
        <v>#N/A</v>
      </c>
      <c r="H285" s="23">
        <f>VLOOKUP(A285,CXP!$A$2:$K$353,11,0)</f>
        <v>4571882</v>
      </c>
      <c r="I285" s="23"/>
      <c r="J285" s="23"/>
      <c r="K285" s="23"/>
      <c r="L285" s="23">
        <f>VLOOKUP(A285,GLOSAS!$A$2:$K$413,11,0)</f>
        <v>4880178</v>
      </c>
      <c r="M285" s="23"/>
      <c r="N285" s="23"/>
      <c r="O285" s="23"/>
      <c r="P285" s="23"/>
      <c r="Q285" s="22"/>
      <c r="R285" s="22"/>
      <c r="S285" s="22"/>
      <c r="T285" s="24">
        <f t="shared" si="11"/>
        <v>0</v>
      </c>
    </row>
    <row r="286" spans="1:20" s="25" customFormat="1" x14ac:dyDescent="0.25">
      <c r="A286" s="22">
        <v>6454906</v>
      </c>
      <c r="B286" s="23">
        <v>6396966</v>
      </c>
      <c r="C286" s="23">
        <v>6396966</v>
      </c>
      <c r="D286" s="22">
        <f>VLOOKUP(A286,CXP!$A$2:$A$353,1,0)</f>
        <v>6454906</v>
      </c>
      <c r="E286" s="22" t="e">
        <f>VLOOKUP(A286,GLOSAS!$A$2:$A$413,1,0)</f>
        <v>#N/A</v>
      </c>
      <c r="F286" s="22" t="e">
        <f>VLOOKUP(A286,CANCELADAS!$A$2:$A$811,1,0)</f>
        <v>#N/A</v>
      </c>
      <c r="G286" s="22" t="e">
        <f>VLOOKUP(A286,DEVOLUCIONES!$A$2:$A$453,1,0)</f>
        <v>#N/A</v>
      </c>
      <c r="H286" s="23">
        <f>VLOOKUP(A286,CXP!$A$2:$K$353,11,0)</f>
        <v>6396966</v>
      </c>
      <c r="I286" s="23"/>
      <c r="J286" s="23"/>
      <c r="K286" s="23"/>
      <c r="L286" s="23"/>
      <c r="M286" s="23"/>
      <c r="N286" s="23"/>
      <c r="O286" s="23"/>
      <c r="P286" s="23"/>
      <c r="Q286" s="22"/>
      <c r="R286" s="22"/>
      <c r="S286" s="22"/>
      <c r="T286" s="24">
        <f t="shared" si="11"/>
        <v>0</v>
      </c>
    </row>
    <row r="287" spans="1:20" s="25" customFormat="1" x14ac:dyDescent="0.25">
      <c r="A287" s="22">
        <v>6455184</v>
      </c>
      <c r="B287" s="23">
        <v>44490891</v>
      </c>
      <c r="C287" s="23">
        <v>44490891</v>
      </c>
      <c r="D287" s="22" t="e">
        <f>VLOOKUP(A287,CXP!$A$2:$A$353,1,0)</f>
        <v>#N/A</v>
      </c>
      <c r="E287" s="22" t="e">
        <f>VLOOKUP(A287,GLOSAS!$A$2:$A$413,1,0)</f>
        <v>#N/A</v>
      </c>
      <c r="F287" s="22" t="e">
        <f>VLOOKUP(A287,CANCELADAS!$A$2:$A$811,1,0)</f>
        <v>#N/A</v>
      </c>
      <c r="G287" s="22">
        <f>VLOOKUP(A287,DEVOLUCIONES!$A$2:$A$453,1,0)</f>
        <v>6455184</v>
      </c>
      <c r="H287" s="23"/>
      <c r="I287" s="23">
        <f>+C287</f>
        <v>44490891</v>
      </c>
      <c r="J287" s="23"/>
      <c r="K287" s="23"/>
      <c r="L287" s="23"/>
      <c r="M287" s="23"/>
      <c r="N287" s="23"/>
      <c r="O287" s="23"/>
      <c r="P287" s="23"/>
      <c r="Q287" s="22" t="s">
        <v>835</v>
      </c>
      <c r="R287" s="22" t="s">
        <v>833</v>
      </c>
      <c r="S287" s="22"/>
      <c r="T287" s="24">
        <f t="shared" si="11"/>
        <v>0</v>
      </c>
    </row>
    <row r="288" spans="1:20" s="25" customFormat="1" x14ac:dyDescent="0.25">
      <c r="A288" s="22">
        <v>6456978</v>
      </c>
      <c r="B288" s="23">
        <v>7677955</v>
      </c>
      <c r="C288" s="23">
        <v>7677955</v>
      </c>
      <c r="D288" s="22">
        <f>VLOOKUP(A288,CXP!$A$2:$A$353,1,0)</f>
        <v>6456978</v>
      </c>
      <c r="E288" s="22">
        <f>VLOOKUP(A288,GLOSAS!$A$2:$A$413,1,0)</f>
        <v>6456978</v>
      </c>
      <c r="F288" s="22" t="e">
        <f>VLOOKUP(A288,CANCELADAS!$A$2:$A$811,1,0)</f>
        <v>#N/A</v>
      </c>
      <c r="G288" s="22" t="e">
        <f>VLOOKUP(A288,DEVOLUCIONES!$A$2:$A$453,1,0)</f>
        <v>#N/A</v>
      </c>
      <c r="H288" s="23">
        <f>VLOOKUP(A288,CXP!$A$2:$K$353,11,0)</f>
        <v>4799595</v>
      </c>
      <c r="I288" s="23"/>
      <c r="J288" s="23"/>
      <c r="K288" s="23"/>
      <c r="L288" s="23">
        <f>VLOOKUP(A288,GLOSAS!$A$2:$K$413,11,0)</f>
        <v>2878360</v>
      </c>
      <c r="M288" s="23"/>
      <c r="N288" s="23"/>
      <c r="O288" s="23"/>
      <c r="P288" s="23"/>
      <c r="Q288" s="22"/>
      <c r="R288" s="22"/>
      <c r="S288" s="22"/>
      <c r="T288" s="24">
        <f t="shared" si="11"/>
        <v>0</v>
      </c>
    </row>
    <row r="289" spans="1:20" s="25" customFormat="1" x14ac:dyDescent="0.25">
      <c r="A289" s="22">
        <v>6457286</v>
      </c>
      <c r="B289" s="23">
        <v>26163650</v>
      </c>
      <c r="C289" s="23">
        <v>26163650</v>
      </c>
      <c r="D289" s="22" t="e">
        <f>VLOOKUP(A289,CXP!$A$2:$A$353,1,0)</f>
        <v>#N/A</v>
      </c>
      <c r="E289" s="22" t="e">
        <f>VLOOKUP(A289,GLOSAS!$A$2:$A$413,1,0)</f>
        <v>#N/A</v>
      </c>
      <c r="F289" s="22" t="e">
        <f>VLOOKUP(A289,CANCELADAS!$A$2:$A$811,1,0)</f>
        <v>#N/A</v>
      </c>
      <c r="G289" s="22">
        <f>VLOOKUP(A289,DEVOLUCIONES!$A$2:$A$453,1,0)</f>
        <v>6457286</v>
      </c>
      <c r="H289" s="23"/>
      <c r="I289" s="23">
        <f t="shared" ref="I289:I290" si="20">+C289</f>
        <v>26163650</v>
      </c>
      <c r="J289" s="23"/>
      <c r="K289" s="23"/>
      <c r="L289" s="23"/>
      <c r="M289" s="23"/>
      <c r="N289" s="23"/>
      <c r="O289" s="23"/>
      <c r="P289" s="23"/>
      <c r="Q289" s="22" t="s">
        <v>1029</v>
      </c>
      <c r="R289" s="22" t="s">
        <v>1028</v>
      </c>
      <c r="S289" s="22"/>
      <c r="T289" s="24">
        <f t="shared" si="11"/>
        <v>0</v>
      </c>
    </row>
    <row r="290" spans="1:20" s="25" customFormat="1" x14ac:dyDescent="0.25">
      <c r="A290" s="22">
        <v>6457287</v>
      </c>
      <c r="B290" s="23">
        <v>20838</v>
      </c>
      <c r="C290" s="23">
        <v>20838</v>
      </c>
      <c r="D290" s="22" t="e">
        <f>VLOOKUP(A290,CXP!$A$2:$A$353,1,0)</f>
        <v>#N/A</v>
      </c>
      <c r="E290" s="22" t="e">
        <f>VLOOKUP(A290,GLOSAS!$A$2:$A$413,1,0)</f>
        <v>#N/A</v>
      </c>
      <c r="F290" s="22" t="e">
        <f>VLOOKUP(A290,CANCELADAS!$A$2:$A$811,1,0)</f>
        <v>#N/A</v>
      </c>
      <c r="G290" s="22">
        <f>VLOOKUP(A290,DEVOLUCIONES!$A$2:$A$453,1,0)</f>
        <v>6457287</v>
      </c>
      <c r="H290" s="23"/>
      <c r="I290" s="23">
        <f t="shared" si="20"/>
        <v>20838</v>
      </c>
      <c r="J290" s="23"/>
      <c r="K290" s="23"/>
      <c r="L290" s="23"/>
      <c r="M290" s="23"/>
      <c r="N290" s="23"/>
      <c r="O290" s="23"/>
      <c r="P290" s="23"/>
      <c r="Q290" s="22" t="s">
        <v>832</v>
      </c>
      <c r="R290" s="22" t="s">
        <v>830</v>
      </c>
      <c r="S290" s="22"/>
      <c r="T290" s="24">
        <f t="shared" si="11"/>
        <v>0</v>
      </c>
    </row>
    <row r="291" spans="1:20" s="25" customFormat="1" x14ac:dyDescent="0.25">
      <c r="A291" s="22">
        <v>6458107</v>
      </c>
      <c r="B291" s="23">
        <v>32149078</v>
      </c>
      <c r="C291" s="23">
        <v>32149078</v>
      </c>
      <c r="D291" s="22">
        <f>VLOOKUP(A291,CXP!$A$2:$A$353,1,0)</f>
        <v>6458107</v>
      </c>
      <c r="E291" s="22">
        <f>VLOOKUP(A291,GLOSAS!$A$2:$A$413,1,0)</f>
        <v>6458107</v>
      </c>
      <c r="F291" s="22" t="e">
        <f>VLOOKUP(A291,CANCELADAS!$A$2:$A$811,1,0)</f>
        <v>#N/A</v>
      </c>
      <c r="G291" s="22" t="e">
        <f>VLOOKUP(A291,DEVOLUCIONES!$A$2:$A$453,1,0)</f>
        <v>#N/A</v>
      </c>
      <c r="H291" s="23">
        <f>VLOOKUP(A291,CXP!$A$2:$K$353,11,0)</f>
        <v>31391596</v>
      </c>
      <c r="I291" s="23"/>
      <c r="J291" s="23"/>
      <c r="K291" s="23"/>
      <c r="L291" s="23">
        <f>VLOOKUP(A291,GLOSAS!$A$2:$K$413,11,0)</f>
        <v>757482</v>
      </c>
      <c r="M291" s="23"/>
      <c r="N291" s="23"/>
      <c r="O291" s="23"/>
      <c r="P291" s="23"/>
      <c r="Q291" s="22"/>
      <c r="R291" s="22"/>
      <c r="S291" s="22"/>
      <c r="T291" s="24">
        <f t="shared" si="11"/>
        <v>0</v>
      </c>
    </row>
    <row r="292" spans="1:20" s="25" customFormat="1" x14ac:dyDescent="0.25">
      <c r="A292" s="22">
        <v>6458112</v>
      </c>
      <c r="B292" s="23">
        <v>349914</v>
      </c>
      <c r="C292" s="23">
        <v>349914</v>
      </c>
      <c r="D292" s="22" t="e">
        <f>VLOOKUP(A292,CXP!$A$2:$A$353,1,0)</f>
        <v>#N/A</v>
      </c>
      <c r="E292" s="22" t="e">
        <f>VLOOKUP(A292,GLOSAS!$A$2:$A$413,1,0)</f>
        <v>#N/A</v>
      </c>
      <c r="F292" s="22" t="e">
        <f>VLOOKUP(A292,CANCELADAS!$A$2:$A$811,1,0)</f>
        <v>#N/A</v>
      </c>
      <c r="G292" s="22">
        <f>VLOOKUP(A292,DEVOLUCIONES!$A$2:$A$453,1,0)</f>
        <v>6458112</v>
      </c>
      <c r="H292" s="23"/>
      <c r="I292" s="23">
        <f t="shared" ref="I292:I295" si="21">+C292</f>
        <v>349914</v>
      </c>
      <c r="J292" s="23"/>
      <c r="K292" s="23"/>
      <c r="L292" s="23"/>
      <c r="M292" s="23"/>
      <c r="N292" s="23"/>
      <c r="O292" s="23"/>
      <c r="P292" s="23"/>
      <c r="Q292" s="22" t="s">
        <v>993</v>
      </c>
      <c r="R292" s="22" t="s">
        <v>992</v>
      </c>
      <c r="S292" s="22"/>
      <c r="T292" s="24">
        <f t="shared" si="11"/>
        <v>0</v>
      </c>
    </row>
    <row r="293" spans="1:20" s="25" customFormat="1" x14ac:dyDescent="0.25">
      <c r="A293" s="22">
        <v>6459584</v>
      </c>
      <c r="B293" s="23">
        <v>20838</v>
      </c>
      <c r="C293" s="23">
        <v>20838</v>
      </c>
      <c r="D293" s="22" t="e">
        <f>VLOOKUP(A293,CXP!$A$2:$A$353,1,0)</f>
        <v>#N/A</v>
      </c>
      <c r="E293" s="22" t="e">
        <f>VLOOKUP(A293,GLOSAS!$A$2:$A$413,1,0)</f>
        <v>#N/A</v>
      </c>
      <c r="F293" s="22" t="e">
        <f>VLOOKUP(A293,CANCELADAS!$A$2:$A$811,1,0)</f>
        <v>#N/A</v>
      </c>
      <c r="G293" s="22">
        <f>VLOOKUP(A293,DEVOLUCIONES!$A$2:$A$453,1,0)</f>
        <v>6459584</v>
      </c>
      <c r="H293" s="23"/>
      <c r="I293" s="23">
        <f t="shared" si="21"/>
        <v>20838</v>
      </c>
      <c r="J293" s="23"/>
      <c r="K293" s="23"/>
      <c r="L293" s="23"/>
      <c r="M293" s="23"/>
      <c r="N293" s="23"/>
      <c r="O293" s="23"/>
      <c r="P293" s="23"/>
      <c r="Q293" s="22" t="s">
        <v>831</v>
      </c>
      <c r="R293" s="22" t="s">
        <v>830</v>
      </c>
      <c r="S293" s="22"/>
      <c r="T293" s="24">
        <f t="shared" si="11"/>
        <v>0</v>
      </c>
    </row>
    <row r="294" spans="1:20" s="25" customFormat="1" x14ac:dyDescent="0.25">
      <c r="A294" s="22">
        <v>6460739</v>
      </c>
      <c r="B294" s="23">
        <v>5760530</v>
      </c>
      <c r="C294" s="23">
        <v>5760530</v>
      </c>
      <c r="D294" s="22" t="e">
        <f>VLOOKUP(A294,CXP!$A$2:$A$353,1,0)</f>
        <v>#N/A</v>
      </c>
      <c r="E294" s="22" t="e">
        <f>VLOOKUP(A294,GLOSAS!$A$2:$A$413,1,0)</f>
        <v>#N/A</v>
      </c>
      <c r="F294" s="22" t="e">
        <f>VLOOKUP(A294,CANCELADAS!$A$2:$A$811,1,0)</f>
        <v>#N/A</v>
      </c>
      <c r="G294" s="22">
        <f>VLOOKUP(A294,DEVOLUCIONES!$A$2:$A$453,1,0)</f>
        <v>6460739</v>
      </c>
      <c r="H294" s="23"/>
      <c r="I294" s="23">
        <f t="shared" si="21"/>
        <v>5760530</v>
      </c>
      <c r="J294" s="23"/>
      <c r="K294" s="23"/>
      <c r="L294" s="23"/>
      <c r="M294" s="23"/>
      <c r="N294" s="23"/>
      <c r="O294" s="23"/>
      <c r="P294" s="23"/>
      <c r="Q294" s="22" t="s">
        <v>740</v>
      </c>
      <c r="R294" s="22" t="s">
        <v>739</v>
      </c>
      <c r="S294" s="22"/>
      <c r="T294" s="24">
        <f t="shared" si="11"/>
        <v>0</v>
      </c>
    </row>
    <row r="295" spans="1:20" s="25" customFormat="1" x14ac:dyDescent="0.25">
      <c r="A295" s="22">
        <v>6460842</v>
      </c>
      <c r="B295" s="23">
        <v>1396068</v>
      </c>
      <c r="C295" s="23">
        <v>1396068</v>
      </c>
      <c r="D295" s="22" t="e">
        <f>VLOOKUP(A295,CXP!$A$2:$A$353,1,0)</f>
        <v>#N/A</v>
      </c>
      <c r="E295" s="22" t="e">
        <f>VLOOKUP(A295,GLOSAS!$A$2:$A$413,1,0)</f>
        <v>#N/A</v>
      </c>
      <c r="F295" s="22" t="e">
        <f>VLOOKUP(A295,CANCELADAS!$A$2:$A$811,1,0)</f>
        <v>#N/A</v>
      </c>
      <c r="G295" s="22">
        <f>VLOOKUP(A295,DEVOLUCIONES!$A$2:$A$453,1,0)</f>
        <v>6460842</v>
      </c>
      <c r="H295" s="23"/>
      <c r="I295" s="23">
        <f t="shared" si="21"/>
        <v>1396068</v>
      </c>
      <c r="J295" s="23"/>
      <c r="K295" s="23"/>
      <c r="L295" s="23"/>
      <c r="M295" s="23"/>
      <c r="N295" s="23"/>
      <c r="O295" s="23"/>
      <c r="P295" s="23"/>
      <c r="Q295" s="22" t="s">
        <v>742</v>
      </c>
      <c r="R295" s="22" t="s">
        <v>741</v>
      </c>
      <c r="S295" s="22"/>
      <c r="T295" s="24">
        <f t="shared" si="11"/>
        <v>0</v>
      </c>
    </row>
    <row r="296" spans="1:20" s="25" customFormat="1" x14ac:dyDescent="0.25">
      <c r="A296" s="22">
        <v>6461444</v>
      </c>
      <c r="B296" s="26">
        <v>3097696</v>
      </c>
      <c r="C296" s="26">
        <v>2883196</v>
      </c>
      <c r="D296" s="22" t="e">
        <f>VLOOKUP(A296,CXP!$A$2:$A$353,1,0)</f>
        <v>#N/A</v>
      </c>
      <c r="E296" s="22" t="e">
        <f>VLOOKUP(A296,GLOSAS!$A$2:$A$413,1,0)</f>
        <v>#N/A</v>
      </c>
      <c r="F296" s="22" t="e">
        <f>VLOOKUP(A296,CANCELADAS!$A$2:$A$811,1,0)</f>
        <v>#N/A</v>
      </c>
      <c r="G296" s="22" t="e">
        <f>VLOOKUP(A296,DEVOLUCIONES!$A$2:$A$453,1,0)</f>
        <v>#N/A</v>
      </c>
      <c r="H296" s="23"/>
      <c r="I296" s="23"/>
      <c r="J296" s="23"/>
      <c r="K296" s="23"/>
      <c r="L296" s="23"/>
      <c r="M296" s="23"/>
      <c r="N296" s="23"/>
      <c r="O296" s="23"/>
      <c r="P296" s="23"/>
      <c r="Q296" s="22"/>
      <c r="R296" s="22"/>
      <c r="S296" s="22"/>
      <c r="T296" s="6">
        <f t="shared" si="11"/>
        <v>2883196</v>
      </c>
    </row>
    <row r="297" spans="1:20" s="25" customFormat="1" x14ac:dyDescent="0.25">
      <c r="A297" s="22">
        <v>6461963</v>
      </c>
      <c r="B297" s="23">
        <v>7497412</v>
      </c>
      <c r="C297" s="23">
        <v>7497412</v>
      </c>
      <c r="D297" s="22" t="e">
        <f>VLOOKUP(A297,CXP!$A$2:$A$353,1,0)</f>
        <v>#N/A</v>
      </c>
      <c r="E297" s="22" t="e">
        <f>VLOOKUP(A297,GLOSAS!$A$2:$A$413,1,0)</f>
        <v>#N/A</v>
      </c>
      <c r="F297" s="22" t="e">
        <f>VLOOKUP(A297,CANCELADAS!$A$2:$A$811,1,0)</f>
        <v>#N/A</v>
      </c>
      <c r="G297" s="22">
        <f>VLOOKUP(A297,DEVOLUCIONES!$A$2:$A$453,1,0)</f>
        <v>6461963</v>
      </c>
      <c r="H297" s="23"/>
      <c r="I297" s="23">
        <f t="shared" ref="I297:I305" si="22">+C297</f>
        <v>7497412</v>
      </c>
      <c r="J297" s="23"/>
      <c r="K297" s="23"/>
      <c r="L297" s="23"/>
      <c r="M297" s="23"/>
      <c r="N297" s="23"/>
      <c r="O297" s="23"/>
      <c r="P297" s="23"/>
      <c r="Q297" s="22" t="s">
        <v>738</v>
      </c>
      <c r="R297" s="22" t="s">
        <v>737</v>
      </c>
      <c r="S297" s="22"/>
      <c r="T297" s="24">
        <f t="shared" si="11"/>
        <v>0</v>
      </c>
    </row>
    <row r="298" spans="1:20" s="25" customFormat="1" x14ac:dyDescent="0.25">
      <c r="A298" s="22">
        <v>6462135</v>
      </c>
      <c r="B298" s="23">
        <v>1855869</v>
      </c>
      <c r="C298" s="23">
        <v>1855869</v>
      </c>
      <c r="D298" s="22" t="e">
        <f>VLOOKUP(A298,CXP!$A$2:$A$353,1,0)</f>
        <v>#N/A</v>
      </c>
      <c r="E298" s="22" t="e">
        <f>VLOOKUP(A298,GLOSAS!$A$2:$A$413,1,0)</f>
        <v>#N/A</v>
      </c>
      <c r="F298" s="22" t="e">
        <f>VLOOKUP(A298,CANCELADAS!$A$2:$A$811,1,0)</f>
        <v>#N/A</v>
      </c>
      <c r="G298" s="22">
        <f>VLOOKUP(A298,DEVOLUCIONES!$A$2:$A$453,1,0)</f>
        <v>6462135</v>
      </c>
      <c r="H298" s="23"/>
      <c r="I298" s="23">
        <f t="shared" si="22"/>
        <v>1855869</v>
      </c>
      <c r="J298" s="23"/>
      <c r="K298" s="23"/>
      <c r="L298" s="23"/>
      <c r="M298" s="23"/>
      <c r="N298" s="23"/>
      <c r="O298" s="23"/>
      <c r="P298" s="23"/>
      <c r="Q298" s="22" t="s">
        <v>734</v>
      </c>
      <c r="R298" s="22" t="s">
        <v>733</v>
      </c>
      <c r="S298" s="22"/>
      <c r="T298" s="24">
        <f t="shared" si="11"/>
        <v>0</v>
      </c>
    </row>
    <row r="299" spans="1:20" s="25" customFormat="1" x14ac:dyDescent="0.25">
      <c r="A299" s="22">
        <v>6462444</v>
      </c>
      <c r="B299" s="23">
        <v>2235490</v>
      </c>
      <c r="C299" s="23">
        <v>2235490</v>
      </c>
      <c r="D299" s="22" t="e">
        <f>VLOOKUP(A299,CXP!$A$2:$A$353,1,0)</f>
        <v>#N/A</v>
      </c>
      <c r="E299" s="22" t="e">
        <f>VLOOKUP(A299,GLOSAS!$A$2:$A$413,1,0)</f>
        <v>#N/A</v>
      </c>
      <c r="F299" s="22" t="e">
        <f>VLOOKUP(A299,CANCELADAS!$A$2:$A$811,1,0)</f>
        <v>#N/A</v>
      </c>
      <c r="G299" s="22">
        <f>VLOOKUP(A299,DEVOLUCIONES!$A$2:$A$453,1,0)</f>
        <v>6462444</v>
      </c>
      <c r="H299" s="23"/>
      <c r="I299" s="23">
        <f t="shared" si="22"/>
        <v>2235490</v>
      </c>
      <c r="J299" s="23"/>
      <c r="K299" s="23"/>
      <c r="L299" s="23"/>
      <c r="M299" s="23"/>
      <c r="N299" s="23"/>
      <c r="O299" s="23"/>
      <c r="P299" s="23"/>
      <c r="Q299" s="22" t="s">
        <v>728</v>
      </c>
      <c r="R299" s="22" t="s">
        <v>727</v>
      </c>
      <c r="S299" s="22"/>
      <c r="T299" s="24">
        <f t="shared" si="11"/>
        <v>0</v>
      </c>
    </row>
    <row r="300" spans="1:20" s="25" customFormat="1" x14ac:dyDescent="0.25">
      <c r="A300" s="22">
        <v>6463243</v>
      </c>
      <c r="B300" s="23">
        <v>41569297</v>
      </c>
      <c r="C300" s="23">
        <v>41569297</v>
      </c>
      <c r="D300" s="22" t="e">
        <f>VLOOKUP(A300,CXP!$A$2:$A$353,1,0)</f>
        <v>#N/A</v>
      </c>
      <c r="E300" s="22" t="e">
        <f>VLOOKUP(A300,GLOSAS!$A$2:$A$413,1,0)</f>
        <v>#N/A</v>
      </c>
      <c r="F300" s="22" t="e">
        <f>VLOOKUP(A300,CANCELADAS!$A$2:$A$811,1,0)</f>
        <v>#N/A</v>
      </c>
      <c r="G300" s="22">
        <f>VLOOKUP(A300,DEVOLUCIONES!$A$2:$A$453,1,0)</f>
        <v>6463243</v>
      </c>
      <c r="H300" s="23"/>
      <c r="I300" s="23">
        <f t="shared" si="22"/>
        <v>41569297</v>
      </c>
      <c r="J300" s="23"/>
      <c r="K300" s="23"/>
      <c r="L300" s="23"/>
      <c r="M300" s="23"/>
      <c r="N300" s="23"/>
      <c r="O300" s="23"/>
      <c r="P300" s="23"/>
      <c r="Q300" s="22" t="s">
        <v>824</v>
      </c>
      <c r="R300" s="22" t="s">
        <v>819</v>
      </c>
      <c r="S300" s="22"/>
      <c r="T300" s="24">
        <f t="shared" si="11"/>
        <v>0</v>
      </c>
    </row>
    <row r="301" spans="1:20" s="25" customFormat="1" x14ac:dyDescent="0.25">
      <c r="A301" s="22">
        <v>6463244</v>
      </c>
      <c r="B301" s="23">
        <v>1686122</v>
      </c>
      <c r="C301" s="23">
        <v>1686122</v>
      </c>
      <c r="D301" s="22" t="e">
        <f>VLOOKUP(A301,CXP!$A$2:$A$353,1,0)</f>
        <v>#N/A</v>
      </c>
      <c r="E301" s="22" t="e">
        <f>VLOOKUP(A301,GLOSAS!$A$2:$A$413,1,0)</f>
        <v>#N/A</v>
      </c>
      <c r="F301" s="22" t="e">
        <f>VLOOKUP(A301,CANCELADAS!$A$2:$A$811,1,0)</f>
        <v>#N/A</v>
      </c>
      <c r="G301" s="22">
        <f>VLOOKUP(A301,DEVOLUCIONES!$A$2:$A$453,1,0)</f>
        <v>6463244</v>
      </c>
      <c r="H301" s="23"/>
      <c r="I301" s="23">
        <f t="shared" si="22"/>
        <v>1686122</v>
      </c>
      <c r="J301" s="23"/>
      <c r="K301" s="23"/>
      <c r="L301" s="23"/>
      <c r="M301" s="23"/>
      <c r="N301" s="23"/>
      <c r="O301" s="23"/>
      <c r="P301" s="23"/>
      <c r="Q301" s="22" t="s">
        <v>746</v>
      </c>
      <c r="R301" s="22" t="s">
        <v>745</v>
      </c>
      <c r="S301" s="22"/>
      <c r="T301" s="24">
        <f t="shared" si="11"/>
        <v>0</v>
      </c>
    </row>
    <row r="302" spans="1:20" s="25" customFormat="1" x14ac:dyDescent="0.25">
      <c r="A302" s="22">
        <v>6463407</v>
      </c>
      <c r="B302" s="23">
        <v>3754741</v>
      </c>
      <c r="C302" s="23">
        <v>3754741</v>
      </c>
      <c r="D302" s="22" t="e">
        <f>VLOOKUP(A302,CXP!$A$2:$A$353,1,0)</f>
        <v>#N/A</v>
      </c>
      <c r="E302" s="22" t="e">
        <f>VLOOKUP(A302,GLOSAS!$A$2:$A$413,1,0)</f>
        <v>#N/A</v>
      </c>
      <c r="F302" s="22" t="e">
        <f>VLOOKUP(A302,CANCELADAS!$A$2:$A$811,1,0)</f>
        <v>#N/A</v>
      </c>
      <c r="G302" s="22">
        <f>VLOOKUP(A302,DEVOLUCIONES!$A$2:$A$453,1,0)</f>
        <v>6463407</v>
      </c>
      <c r="H302" s="23"/>
      <c r="I302" s="23">
        <f t="shared" si="22"/>
        <v>3754741</v>
      </c>
      <c r="J302" s="23"/>
      <c r="K302" s="23"/>
      <c r="L302" s="23"/>
      <c r="M302" s="23"/>
      <c r="N302" s="23"/>
      <c r="O302" s="23"/>
      <c r="P302" s="23"/>
      <c r="Q302" s="22" t="s">
        <v>744</v>
      </c>
      <c r="R302" s="22" t="s">
        <v>743</v>
      </c>
      <c r="S302" s="22"/>
      <c r="T302" s="24">
        <f t="shared" si="11"/>
        <v>0</v>
      </c>
    </row>
    <row r="303" spans="1:20" s="25" customFormat="1" x14ac:dyDescent="0.25">
      <c r="A303" s="22">
        <v>6463727</v>
      </c>
      <c r="B303" s="23">
        <v>6121869</v>
      </c>
      <c r="C303" s="23">
        <v>6121869</v>
      </c>
      <c r="D303" s="22" t="e">
        <f>VLOOKUP(A303,CXP!$A$2:$A$353,1,0)</f>
        <v>#N/A</v>
      </c>
      <c r="E303" s="22" t="e">
        <f>VLOOKUP(A303,GLOSAS!$A$2:$A$413,1,0)</f>
        <v>#N/A</v>
      </c>
      <c r="F303" s="22" t="e">
        <f>VLOOKUP(A303,CANCELADAS!$A$2:$A$811,1,0)</f>
        <v>#N/A</v>
      </c>
      <c r="G303" s="22">
        <f>VLOOKUP(A303,DEVOLUCIONES!$A$2:$A$453,1,0)</f>
        <v>6463727</v>
      </c>
      <c r="H303" s="23"/>
      <c r="I303" s="23">
        <f t="shared" si="22"/>
        <v>6121869</v>
      </c>
      <c r="J303" s="23"/>
      <c r="K303" s="23"/>
      <c r="L303" s="23"/>
      <c r="M303" s="23"/>
      <c r="N303" s="23"/>
      <c r="O303" s="23"/>
      <c r="P303" s="23"/>
      <c r="Q303" s="22" t="s">
        <v>732</v>
      </c>
      <c r="R303" s="22" t="s">
        <v>731</v>
      </c>
      <c r="S303" s="22"/>
      <c r="T303" s="24">
        <f t="shared" si="11"/>
        <v>0</v>
      </c>
    </row>
    <row r="304" spans="1:20" s="25" customFormat="1" x14ac:dyDescent="0.25">
      <c r="A304" s="22">
        <v>6463828</v>
      </c>
      <c r="B304" s="23">
        <v>15730244</v>
      </c>
      <c r="C304" s="23">
        <v>15730244</v>
      </c>
      <c r="D304" s="22" t="e">
        <f>VLOOKUP(A304,CXP!$A$2:$A$353,1,0)</f>
        <v>#N/A</v>
      </c>
      <c r="E304" s="22" t="e">
        <f>VLOOKUP(A304,GLOSAS!$A$2:$A$413,1,0)</f>
        <v>#N/A</v>
      </c>
      <c r="F304" s="22" t="e">
        <f>VLOOKUP(A304,CANCELADAS!$A$2:$A$811,1,0)</f>
        <v>#N/A</v>
      </c>
      <c r="G304" s="22">
        <f>VLOOKUP(A304,DEVOLUCIONES!$A$2:$A$453,1,0)</f>
        <v>6463828</v>
      </c>
      <c r="H304" s="23"/>
      <c r="I304" s="23">
        <f t="shared" si="22"/>
        <v>15730244</v>
      </c>
      <c r="J304" s="23"/>
      <c r="K304" s="23"/>
      <c r="L304" s="23"/>
      <c r="M304" s="23"/>
      <c r="N304" s="23"/>
      <c r="O304" s="23"/>
      <c r="P304" s="23"/>
      <c r="Q304" s="22" t="s">
        <v>823</v>
      </c>
      <c r="R304" s="22" t="s">
        <v>822</v>
      </c>
      <c r="S304" s="22"/>
      <c r="T304" s="24">
        <f t="shared" si="11"/>
        <v>0</v>
      </c>
    </row>
    <row r="305" spans="1:20" s="25" customFormat="1" x14ac:dyDescent="0.25">
      <c r="A305" s="22">
        <v>6463859</v>
      </c>
      <c r="B305" s="23">
        <v>923838</v>
      </c>
      <c r="C305" s="23">
        <v>923838</v>
      </c>
      <c r="D305" s="22" t="e">
        <f>VLOOKUP(A305,CXP!$A$2:$A$353,1,0)</f>
        <v>#N/A</v>
      </c>
      <c r="E305" s="22" t="e">
        <f>VLOOKUP(A305,GLOSAS!$A$2:$A$413,1,0)</f>
        <v>#N/A</v>
      </c>
      <c r="F305" s="22" t="e">
        <f>VLOOKUP(A305,CANCELADAS!$A$2:$A$811,1,0)</f>
        <v>#N/A</v>
      </c>
      <c r="G305" s="22">
        <f>VLOOKUP(A305,DEVOLUCIONES!$A$2:$A$453,1,0)</f>
        <v>6463859</v>
      </c>
      <c r="H305" s="23"/>
      <c r="I305" s="23">
        <f t="shared" si="22"/>
        <v>923838</v>
      </c>
      <c r="J305" s="23"/>
      <c r="K305" s="23"/>
      <c r="L305" s="23"/>
      <c r="M305" s="23"/>
      <c r="N305" s="23"/>
      <c r="O305" s="23"/>
      <c r="P305" s="23"/>
      <c r="Q305" s="22" t="s">
        <v>1009</v>
      </c>
      <c r="R305" s="22" t="s">
        <v>1008</v>
      </c>
      <c r="S305" s="22"/>
      <c r="T305" s="24">
        <f t="shared" si="11"/>
        <v>0</v>
      </c>
    </row>
    <row r="306" spans="1:20" s="25" customFormat="1" x14ac:dyDescent="0.25">
      <c r="A306" s="22">
        <v>6465199</v>
      </c>
      <c r="B306" s="23">
        <v>798983</v>
      </c>
      <c r="C306" s="23">
        <v>798983</v>
      </c>
      <c r="D306" s="22">
        <f>VLOOKUP(A306,CXP!$A$2:$A$353,1,0)</f>
        <v>6465199</v>
      </c>
      <c r="E306" s="22" t="e">
        <f>VLOOKUP(A306,GLOSAS!$A$2:$A$413,1,0)</f>
        <v>#N/A</v>
      </c>
      <c r="F306" s="22" t="e">
        <f>VLOOKUP(A306,CANCELADAS!$A$2:$A$811,1,0)</f>
        <v>#N/A</v>
      </c>
      <c r="G306" s="22" t="e">
        <f>VLOOKUP(A306,DEVOLUCIONES!$A$2:$A$453,1,0)</f>
        <v>#N/A</v>
      </c>
      <c r="H306" s="23">
        <f>VLOOKUP(A306,CXP!$A$2:$K$353,11,0)</f>
        <v>798983</v>
      </c>
      <c r="I306" s="23"/>
      <c r="J306" s="23"/>
      <c r="K306" s="23"/>
      <c r="L306" s="23"/>
      <c r="M306" s="23"/>
      <c r="N306" s="23"/>
      <c r="O306" s="23"/>
      <c r="P306" s="23"/>
      <c r="Q306" s="22"/>
      <c r="R306" s="22"/>
      <c r="S306" s="22"/>
      <c r="T306" s="24">
        <f t="shared" si="11"/>
        <v>0</v>
      </c>
    </row>
    <row r="307" spans="1:20" s="25" customFormat="1" x14ac:dyDescent="0.25">
      <c r="A307" s="22">
        <v>6466126</v>
      </c>
      <c r="B307" s="23">
        <v>6413816</v>
      </c>
      <c r="C307" s="23">
        <v>6413816</v>
      </c>
      <c r="D307" s="22" t="e">
        <f>VLOOKUP(A307,CXP!$A$2:$A$353,1,0)</f>
        <v>#N/A</v>
      </c>
      <c r="E307" s="22" t="e">
        <f>VLOOKUP(A307,GLOSAS!$A$2:$A$413,1,0)</f>
        <v>#N/A</v>
      </c>
      <c r="F307" s="22" t="e">
        <f>VLOOKUP(A307,CANCELADAS!$A$2:$A$811,1,0)</f>
        <v>#N/A</v>
      </c>
      <c r="G307" s="22">
        <f>VLOOKUP(A307,DEVOLUCIONES!$A$2:$A$453,1,0)</f>
        <v>6466126</v>
      </c>
      <c r="H307" s="23"/>
      <c r="I307" s="23">
        <f t="shared" ref="I307:I322" si="23">+C307</f>
        <v>6413816</v>
      </c>
      <c r="J307" s="23"/>
      <c r="K307" s="23"/>
      <c r="L307" s="23"/>
      <c r="M307" s="23"/>
      <c r="N307" s="23"/>
      <c r="O307" s="23"/>
      <c r="P307" s="23"/>
      <c r="Q307" s="22" t="s">
        <v>730</v>
      </c>
      <c r="R307" s="22" t="s">
        <v>729</v>
      </c>
      <c r="S307" s="22"/>
      <c r="T307" s="24">
        <f t="shared" si="11"/>
        <v>0</v>
      </c>
    </row>
    <row r="308" spans="1:20" s="25" customFormat="1" x14ac:dyDescent="0.25">
      <c r="A308" s="22">
        <v>6466129</v>
      </c>
      <c r="B308" s="23">
        <v>44192566</v>
      </c>
      <c r="C308" s="23">
        <v>44192566</v>
      </c>
      <c r="D308" s="22" t="e">
        <f>VLOOKUP(A308,CXP!$A$2:$A$353,1,0)</f>
        <v>#N/A</v>
      </c>
      <c r="E308" s="22" t="e">
        <f>VLOOKUP(A308,GLOSAS!$A$2:$A$413,1,0)</f>
        <v>#N/A</v>
      </c>
      <c r="F308" s="22" t="e">
        <f>VLOOKUP(A308,CANCELADAS!$A$2:$A$811,1,0)</f>
        <v>#N/A</v>
      </c>
      <c r="G308" s="22">
        <f>VLOOKUP(A308,DEVOLUCIONES!$A$2:$A$453,1,0)</f>
        <v>6466129</v>
      </c>
      <c r="H308" s="23"/>
      <c r="I308" s="23">
        <f t="shared" si="23"/>
        <v>44192566</v>
      </c>
      <c r="J308" s="23"/>
      <c r="K308" s="23"/>
      <c r="L308" s="23"/>
      <c r="M308" s="23"/>
      <c r="N308" s="23"/>
      <c r="O308" s="23"/>
      <c r="P308" s="23"/>
      <c r="Q308" s="22" t="s">
        <v>821</v>
      </c>
      <c r="R308" s="22" t="s">
        <v>819</v>
      </c>
      <c r="S308" s="22"/>
      <c r="T308" s="24">
        <f t="shared" si="11"/>
        <v>0</v>
      </c>
    </row>
    <row r="309" spans="1:20" s="25" customFormat="1" x14ac:dyDescent="0.25">
      <c r="A309" s="22">
        <v>6466173</v>
      </c>
      <c r="B309" s="23">
        <v>16704246</v>
      </c>
      <c r="C309" s="23">
        <v>16704246</v>
      </c>
      <c r="D309" s="22" t="e">
        <f>VLOOKUP(A309,CXP!$A$2:$A$353,1,0)</f>
        <v>#N/A</v>
      </c>
      <c r="E309" s="22" t="e">
        <f>VLOOKUP(A309,GLOSAS!$A$2:$A$413,1,0)</f>
        <v>#N/A</v>
      </c>
      <c r="F309" s="22" t="e">
        <f>VLOOKUP(A309,CANCELADAS!$A$2:$A$811,1,0)</f>
        <v>#N/A</v>
      </c>
      <c r="G309" s="22">
        <f>VLOOKUP(A309,DEVOLUCIONES!$A$2:$A$453,1,0)</f>
        <v>6466173</v>
      </c>
      <c r="H309" s="23"/>
      <c r="I309" s="23">
        <f t="shared" si="23"/>
        <v>16704246</v>
      </c>
      <c r="J309" s="23"/>
      <c r="K309" s="23"/>
      <c r="L309" s="23"/>
      <c r="M309" s="23"/>
      <c r="N309" s="23"/>
      <c r="O309" s="23"/>
      <c r="P309" s="23"/>
      <c r="Q309" s="22" t="s">
        <v>820</v>
      </c>
      <c r="R309" s="22" t="s">
        <v>819</v>
      </c>
      <c r="S309" s="22"/>
      <c r="T309" s="24">
        <f t="shared" si="11"/>
        <v>0</v>
      </c>
    </row>
    <row r="310" spans="1:20" s="25" customFormat="1" x14ac:dyDescent="0.25">
      <c r="A310" s="22">
        <v>6466175</v>
      </c>
      <c r="B310" s="23">
        <v>371592</v>
      </c>
      <c r="C310" s="23">
        <v>371592</v>
      </c>
      <c r="D310" s="22" t="e">
        <f>VLOOKUP(A310,CXP!$A$2:$A$353,1,0)</f>
        <v>#N/A</v>
      </c>
      <c r="E310" s="22" t="e">
        <f>VLOOKUP(A310,GLOSAS!$A$2:$A$413,1,0)</f>
        <v>#N/A</v>
      </c>
      <c r="F310" s="22" t="e">
        <f>VLOOKUP(A310,CANCELADAS!$A$2:$A$811,1,0)</f>
        <v>#N/A</v>
      </c>
      <c r="G310" s="22">
        <f>VLOOKUP(A310,DEVOLUCIONES!$A$2:$A$453,1,0)</f>
        <v>6466175</v>
      </c>
      <c r="H310" s="23"/>
      <c r="I310" s="23">
        <f t="shared" si="23"/>
        <v>371592</v>
      </c>
      <c r="J310" s="23"/>
      <c r="K310" s="23"/>
      <c r="L310" s="23"/>
      <c r="M310" s="23"/>
      <c r="N310" s="23"/>
      <c r="O310" s="23"/>
      <c r="P310" s="23"/>
      <c r="Q310" s="22" t="s">
        <v>1006</v>
      </c>
      <c r="R310" s="22" t="s">
        <v>1004</v>
      </c>
      <c r="S310" s="22"/>
      <c r="T310" s="24">
        <f t="shared" si="11"/>
        <v>0</v>
      </c>
    </row>
    <row r="311" spans="1:20" s="25" customFormat="1" x14ac:dyDescent="0.25">
      <c r="A311" s="22">
        <v>6466389</v>
      </c>
      <c r="B311" s="23">
        <v>2057196</v>
      </c>
      <c r="C311" s="23">
        <v>2057196</v>
      </c>
      <c r="D311" s="22" t="e">
        <f>VLOOKUP(A311,CXP!$A$2:$A$353,1,0)</f>
        <v>#N/A</v>
      </c>
      <c r="E311" s="22" t="e">
        <f>VLOOKUP(A311,GLOSAS!$A$2:$A$413,1,0)</f>
        <v>#N/A</v>
      </c>
      <c r="F311" s="22" t="e">
        <f>VLOOKUP(A311,CANCELADAS!$A$2:$A$811,1,0)</f>
        <v>#N/A</v>
      </c>
      <c r="G311" s="22">
        <f>VLOOKUP(A311,DEVOLUCIONES!$A$2:$A$453,1,0)</f>
        <v>6466389</v>
      </c>
      <c r="H311" s="23"/>
      <c r="I311" s="23">
        <f t="shared" si="23"/>
        <v>2057196</v>
      </c>
      <c r="J311" s="23"/>
      <c r="K311" s="23"/>
      <c r="L311" s="23"/>
      <c r="M311" s="23"/>
      <c r="N311" s="23"/>
      <c r="O311" s="23"/>
      <c r="P311" s="23"/>
      <c r="Q311" s="22" t="s">
        <v>726</v>
      </c>
      <c r="R311" s="22" t="s">
        <v>724</v>
      </c>
      <c r="S311" s="22"/>
      <c r="T311" s="24">
        <f t="shared" si="11"/>
        <v>0</v>
      </c>
    </row>
    <row r="312" spans="1:20" s="25" customFormat="1" x14ac:dyDescent="0.25">
      <c r="A312" s="22">
        <v>6466647</v>
      </c>
      <c r="B312" s="23">
        <v>1339446</v>
      </c>
      <c r="C312" s="23">
        <v>1339446</v>
      </c>
      <c r="D312" s="22" t="e">
        <f>VLOOKUP(A312,CXP!$A$2:$A$353,1,0)</f>
        <v>#N/A</v>
      </c>
      <c r="E312" s="22" t="e">
        <f>VLOOKUP(A312,GLOSAS!$A$2:$A$413,1,0)</f>
        <v>#N/A</v>
      </c>
      <c r="F312" s="22" t="e">
        <f>VLOOKUP(A312,CANCELADAS!$A$2:$A$811,1,0)</f>
        <v>#N/A</v>
      </c>
      <c r="G312" s="22">
        <f>VLOOKUP(A312,DEVOLUCIONES!$A$2:$A$453,1,0)</f>
        <v>6466647</v>
      </c>
      <c r="H312" s="23"/>
      <c r="I312" s="23">
        <f t="shared" si="23"/>
        <v>1339446</v>
      </c>
      <c r="J312" s="23"/>
      <c r="K312" s="23"/>
      <c r="L312" s="23"/>
      <c r="M312" s="23"/>
      <c r="N312" s="23"/>
      <c r="O312" s="23"/>
      <c r="P312" s="23"/>
      <c r="Q312" s="22" t="s">
        <v>896</v>
      </c>
      <c r="R312" s="22" t="s">
        <v>894</v>
      </c>
      <c r="S312" s="22"/>
      <c r="T312" s="24">
        <f t="shared" si="11"/>
        <v>0</v>
      </c>
    </row>
    <row r="313" spans="1:20" s="25" customFormat="1" x14ac:dyDescent="0.25">
      <c r="A313" s="22">
        <v>6466899</v>
      </c>
      <c r="B313" s="23">
        <v>13638910</v>
      </c>
      <c r="C313" s="23">
        <v>13638910</v>
      </c>
      <c r="D313" s="22" t="e">
        <f>VLOOKUP(A313,CXP!$A$2:$A$353,1,0)</f>
        <v>#N/A</v>
      </c>
      <c r="E313" s="22" t="e">
        <f>VLOOKUP(A313,GLOSAS!$A$2:$A$413,1,0)</f>
        <v>#N/A</v>
      </c>
      <c r="F313" s="22" t="e">
        <f>VLOOKUP(A313,CANCELADAS!$A$2:$A$811,1,0)</f>
        <v>#N/A</v>
      </c>
      <c r="G313" s="22">
        <f>VLOOKUP(A313,DEVOLUCIONES!$A$2:$A$453,1,0)</f>
        <v>6466899</v>
      </c>
      <c r="H313" s="23"/>
      <c r="I313" s="23">
        <f t="shared" si="23"/>
        <v>13638910</v>
      </c>
      <c r="J313" s="23"/>
      <c r="K313" s="23"/>
      <c r="L313" s="23"/>
      <c r="M313" s="23"/>
      <c r="N313" s="23"/>
      <c r="O313" s="23"/>
      <c r="P313" s="23"/>
      <c r="Q313" s="22" t="s">
        <v>818</v>
      </c>
      <c r="R313" s="22" t="s">
        <v>812</v>
      </c>
      <c r="S313" s="22"/>
      <c r="T313" s="24">
        <f t="shared" si="11"/>
        <v>0</v>
      </c>
    </row>
    <row r="314" spans="1:20" s="25" customFormat="1" x14ac:dyDescent="0.25">
      <c r="A314" s="22">
        <v>6466901</v>
      </c>
      <c r="B314" s="23">
        <v>5640</v>
      </c>
      <c r="C314" s="23">
        <v>5640</v>
      </c>
      <c r="D314" s="22" t="e">
        <f>VLOOKUP(A314,CXP!$A$2:$A$353,1,0)</f>
        <v>#N/A</v>
      </c>
      <c r="E314" s="22" t="e">
        <f>VLOOKUP(A314,GLOSAS!$A$2:$A$413,1,0)</f>
        <v>#N/A</v>
      </c>
      <c r="F314" s="22" t="e">
        <f>VLOOKUP(A314,CANCELADAS!$A$2:$A$811,1,0)</f>
        <v>#N/A</v>
      </c>
      <c r="G314" s="22">
        <f>VLOOKUP(A314,DEVOLUCIONES!$A$2:$A$453,1,0)</f>
        <v>6466901</v>
      </c>
      <c r="H314" s="23"/>
      <c r="I314" s="23">
        <f t="shared" si="23"/>
        <v>5640</v>
      </c>
      <c r="J314" s="23"/>
      <c r="K314" s="23"/>
      <c r="L314" s="23"/>
      <c r="M314" s="23"/>
      <c r="N314" s="23"/>
      <c r="O314" s="23"/>
      <c r="P314" s="23"/>
      <c r="Q314" s="22" t="s">
        <v>811</v>
      </c>
      <c r="R314" s="22" t="s">
        <v>809</v>
      </c>
      <c r="S314" s="22"/>
      <c r="T314" s="24">
        <f t="shared" si="11"/>
        <v>0</v>
      </c>
    </row>
    <row r="315" spans="1:20" s="25" customFormat="1" x14ac:dyDescent="0.25">
      <c r="A315" s="22">
        <v>6467889</v>
      </c>
      <c r="B315" s="23">
        <v>75000</v>
      </c>
      <c r="C315" s="23">
        <v>75000</v>
      </c>
      <c r="D315" s="22" t="e">
        <f>VLOOKUP(A315,CXP!$A$2:$A$353,1,0)</f>
        <v>#N/A</v>
      </c>
      <c r="E315" s="22" t="e">
        <f>VLOOKUP(A315,GLOSAS!$A$2:$A$413,1,0)</f>
        <v>#N/A</v>
      </c>
      <c r="F315" s="22" t="e">
        <f>VLOOKUP(A315,CANCELADAS!$A$2:$A$811,1,0)</f>
        <v>#N/A</v>
      </c>
      <c r="G315" s="22">
        <f>VLOOKUP(A315,DEVOLUCIONES!$A$2:$A$453,1,0)</f>
        <v>6467889</v>
      </c>
      <c r="H315" s="23"/>
      <c r="I315" s="23">
        <f t="shared" si="23"/>
        <v>75000</v>
      </c>
      <c r="J315" s="23"/>
      <c r="K315" s="23"/>
      <c r="L315" s="23"/>
      <c r="M315" s="23"/>
      <c r="N315" s="23"/>
      <c r="O315" s="23"/>
      <c r="P315" s="23"/>
      <c r="Q315" s="22" t="s">
        <v>810</v>
      </c>
      <c r="R315" s="22" t="s">
        <v>809</v>
      </c>
      <c r="S315" s="22"/>
      <c r="T315" s="24">
        <f t="shared" si="11"/>
        <v>0</v>
      </c>
    </row>
    <row r="316" spans="1:20" s="25" customFormat="1" x14ac:dyDescent="0.25">
      <c r="A316" s="22">
        <v>6468475</v>
      </c>
      <c r="B316" s="23">
        <v>14311165</v>
      </c>
      <c r="C316" s="23">
        <v>14311165</v>
      </c>
      <c r="D316" s="22" t="e">
        <f>VLOOKUP(A316,CXP!$A$2:$A$353,1,0)</f>
        <v>#N/A</v>
      </c>
      <c r="E316" s="22" t="e">
        <f>VLOOKUP(A316,GLOSAS!$A$2:$A$413,1,0)</f>
        <v>#N/A</v>
      </c>
      <c r="F316" s="22" t="e">
        <f>VLOOKUP(A316,CANCELADAS!$A$2:$A$811,1,0)</f>
        <v>#N/A</v>
      </c>
      <c r="G316" s="22">
        <f>VLOOKUP(A316,DEVOLUCIONES!$A$2:$A$453,1,0)</f>
        <v>6468475</v>
      </c>
      <c r="H316" s="23"/>
      <c r="I316" s="23">
        <f t="shared" si="23"/>
        <v>14311165</v>
      </c>
      <c r="J316" s="23"/>
      <c r="K316" s="23"/>
      <c r="L316" s="23"/>
      <c r="M316" s="23"/>
      <c r="N316" s="23"/>
      <c r="O316" s="23"/>
      <c r="P316" s="23"/>
      <c r="Q316" s="22" t="s">
        <v>817</v>
      </c>
      <c r="R316" s="22" t="s">
        <v>812</v>
      </c>
      <c r="S316" s="22"/>
      <c r="T316" s="24">
        <f t="shared" si="11"/>
        <v>0</v>
      </c>
    </row>
    <row r="317" spans="1:20" s="25" customFormat="1" x14ac:dyDescent="0.25">
      <c r="A317" s="22">
        <v>6468476</v>
      </c>
      <c r="B317" s="23">
        <v>1405954</v>
      </c>
      <c r="C317" s="23">
        <v>1405954</v>
      </c>
      <c r="D317" s="22" t="e">
        <f>VLOOKUP(A317,CXP!$A$2:$A$353,1,0)</f>
        <v>#N/A</v>
      </c>
      <c r="E317" s="22" t="e">
        <f>VLOOKUP(A317,GLOSAS!$A$2:$A$413,1,0)</f>
        <v>#N/A</v>
      </c>
      <c r="F317" s="22" t="e">
        <f>VLOOKUP(A317,CANCELADAS!$A$2:$A$811,1,0)</f>
        <v>#N/A</v>
      </c>
      <c r="G317" s="22">
        <f>VLOOKUP(A317,DEVOLUCIONES!$A$2:$A$453,1,0)</f>
        <v>6468476</v>
      </c>
      <c r="H317" s="23"/>
      <c r="I317" s="23">
        <f t="shared" si="23"/>
        <v>1405954</v>
      </c>
      <c r="J317" s="23"/>
      <c r="K317" s="23"/>
      <c r="L317" s="23"/>
      <c r="M317" s="23"/>
      <c r="N317" s="23"/>
      <c r="O317" s="23"/>
      <c r="P317" s="23"/>
      <c r="Q317" s="22" t="s">
        <v>808</v>
      </c>
      <c r="R317" s="22" t="s">
        <v>807</v>
      </c>
      <c r="S317" s="22"/>
      <c r="T317" s="24">
        <f t="shared" si="11"/>
        <v>0</v>
      </c>
    </row>
    <row r="318" spans="1:20" s="25" customFormat="1" x14ac:dyDescent="0.25">
      <c r="A318" s="22">
        <v>6468644</v>
      </c>
      <c r="B318" s="23">
        <v>29546640</v>
      </c>
      <c r="C318" s="23">
        <v>29546640</v>
      </c>
      <c r="D318" s="22" t="e">
        <f>VLOOKUP(A318,CXP!$A$2:$A$353,1,0)</f>
        <v>#N/A</v>
      </c>
      <c r="E318" s="22" t="e">
        <f>VLOOKUP(A318,GLOSAS!$A$2:$A$413,1,0)</f>
        <v>#N/A</v>
      </c>
      <c r="F318" s="22" t="e">
        <f>VLOOKUP(A318,CANCELADAS!$A$2:$A$811,1,0)</f>
        <v>#N/A</v>
      </c>
      <c r="G318" s="22">
        <f>VLOOKUP(A318,DEVOLUCIONES!$A$2:$A$453,1,0)</f>
        <v>6468644</v>
      </c>
      <c r="H318" s="23"/>
      <c r="I318" s="23">
        <f t="shared" si="23"/>
        <v>29546640</v>
      </c>
      <c r="J318" s="23"/>
      <c r="K318" s="23"/>
      <c r="L318" s="23"/>
      <c r="M318" s="23"/>
      <c r="N318" s="23"/>
      <c r="O318" s="23"/>
      <c r="P318" s="23"/>
      <c r="Q318" s="22" t="s">
        <v>816</v>
      </c>
      <c r="R318" s="22" t="s">
        <v>812</v>
      </c>
      <c r="S318" s="22"/>
      <c r="T318" s="24">
        <f t="shared" si="11"/>
        <v>0</v>
      </c>
    </row>
    <row r="319" spans="1:20" s="25" customFormat="1" x14ac:dyDescent="0.25">
      <c r="A319" s="22">
        <v>6468645</v>
      </c>
      <c r="B319" s="23">
        <v>5276400</v>
      </c>
      <c r="C319" s="23">
        <v>5276400</v>
      </c>
      <c r="D319" s="22" t="e">
        <f>VLOOKUP(A319,CXP!$A$2:$A$353,1,0)</f>
        <v>#N/A</v>
      </c>
      <c r="E319" s="22" t="e">
        <f>VLOOKUP(A319,GLOSAS!$A$2:$A$413,1,0)</f>
        <v>#N/A</v>
      </c>
      <c r="F319" s="22" t="e">
        <f>VLOOKUP(A319,CANCELADAS!$A$2:$A$811,1,0)</f>
        <v>#N/A</v>
      </c>
      <c r="G319" s="22">
        <f>VLOOKUP(A319,DEVOLUCIONES!$A$2:$A$453,1,0)</f>
        <v>6468645</v>
      </c>
      <c r="H319" s="23"/>
      <c r="I319" s="23">
        <f t="shared" si="23"/>
        <v>5276400</v>
      </c>
      <c r="J319" s="23"/>
      <c r="K319" s="23"/>
      <c r="L319" s="23"/>
      <c r="M319" s="23"/>
      <c r="N319" s="23"/>
      <c r="O319" s="23"/>
      <c r="P319" s="23"/>
      <c r="Q319" s="22" t="s">
        <v>1005</v>
      </c>
      <c r="R319" s="22" t="s">
        <v>1004</v>
      </c>
      <c r="S319" s="22"/>
      <c r="T319" s="24">
        <f t="shared" si="11"/>
        <v>0</v>
      </c>
    </row>
    <row r="320" spans="1:20" s="25" customFormat="1" x14ac:dyDescent="0.25">
      <c r="A320" s="22">
        <v>6470003</v>
      </c>
      <c r="B320" s="23">
        <v>77803444</v>
      </c>
      <c r="C320" s="23">
        <v>77803444</v>
      </c>
      <c r="D320" s="22" t="e">
        <f>VLOOKUP(A320,CXP!$A$2:$A$353,1,0)</f>
        <v>#N/A</v>
      </c>
      <c r="E320" s="22" t="e">
        <f>VLOOKUP(A320,GLOSAS!$A$2:$A$413,1,0)</f>
        <v>#N/A</v>
      </c>
      <c r="F320" s="22" t="e">
        <f>VLOOKUP(A320,CANCELADAS!$A$2:$A$811,1,0)</f>
        <v>#N/A</v>
      </c>
      <c r="G320" s="22">
        <f>VLOOKUP(A320,DEVOLUCIONES!$A$2:$A$453,1,0)</f>
        <v>6470003</v>
      </c>
      <c r="H320" s="23"/>
      <c r="I320" s="23">
        <f t="shared" si="23"/>
        <v>77803444</v>
      </c>
      <c r="J320" s="23"/>
      <c r="K320" s="23"/>
      <c r="L320" s="23"/>
      <c r="M320" s="23"/>
      <c r="N320" s="23"/>
      <c r="O320" s="23"/>
      <c r="P320" s="23"/>
      <c r="Q320" s="22" t="s">
        <v>815</v>
      </c>
      <c r="R320" s="22" t="s">
        <v>812</v>
      </c>
      <c r="S320" s="22"/>
      <c r="T320" s="24">
        <f t="shared" si="11"/>
        <v>0</v>
      </c>
    </row>
    <row r="321" spans="1:20" s="25" customFormat="1" x14ac:dyDescent="0.25">
      <c r="A321" s="22">
        <v>6470007</v>
      </c>
      <c r="B321" s="23">
        <v>20411580</v>
      </c>
      <c r="C321" s="23">
        <v>20411580</v>
      </c>
      <c r="D321" s="22" t="e">
        <f>VLOOKUP(A321,CXP!$A$2:$A$353,1,0)</f>
        <v>#N/A</v>
      </c>
      <c r="E321" s="22" t="e">
        <f>VLOOKUP(A321,GLOSAS!$A$2:$A$413,1,0)</f>
        <v>#N/A</v>
      </c>
      <c r="F321" s="22" t="e">
        <f>VLOOKUP(A321,CANCELADAS!$A$2:$A$811,1,0)</f>
        <v>#N/A</v>
      </c>
      <c r="G321" s="22">
        <f>VLOOKUP(A321,DEVOLUCIONES!$A$2:$A$453,1,0)</f>
        <v>6470007</v>
      </c>
      <c r="H321" s="23"/>
      <c r="I321" s="23">
        <f t="shared" si="23"/>
        <v>20411580</v>
      </c>
      <c r="J321" s="23"/>
      <c r="K321" s="23"/>
      <c r="L321" s="23"/>
      <c r="M321" s="23"/>
      <c r="N321" s="23"/>
      <c r="O321" s="23"/>
      <c r="P321" s="23"/>
      <c r="Q321" s="22" t="s">
        <v>806</v>
      </c>
      <c r="R321" s="22" t="s">
        <v>804</v>
      </c>
      <c r="S321" s="22"/>
      <c r="T321" s="24">
        <f t="shared" si="11"/>
        <v>0</v>
      </c>
    </row>
    <row r="322" spans="1:20" s="25" customFormat="1" x14ac:dyDescent="0.25">
      <c r="A322" s="22">
        <v>6470039</v>
      </c>
      <c r="B322" s="23">
        <v>8754239</v>
      </c>
      <c r="C322" s="23">
        <v>8754239</v>
      </c>
      <c r="D322" s="22" t="e">
        <f>VLOOKUP(A322,CXP!$A$2:$A$353,1,0)</f>
        <v>#N/A</v>
      </c>
      <c r="E322" s="22" t="e">
        <f>VLOOKUP(A322,GLOSAS!$A$2:$A$413,1,0)</f>
        <v>#N/A</v>
      </c>
      <c r="F322" s="22" t="e">
        <f>VLOOKUP(A322,CANCELADAS!$A$2:$A$811,1,0)</f>
        <v>#N/A</v>
      </c>
      <c r="G322" s="22">
        <f>VLOOKUP(A322,DEVOLUCIONES!$A$2:$A$453,1,0)</f>
        <v>6470039</v>
      </c>
      <c r="H322" s="23"/>
      <c r="I322" s="23">
        <f t="shared" si="23"/>
        <v>8754239</v>
      </c>
      <c r="J322" s="23"/>
      <c r="K322" s="23"/>
      <c r="L322" s="23"/>
      <c r="M322" s="23"/>
      <c r="N322" s="23"/>
      <c r="O322" s="23"/>
      <c r="P322" s="23"/>
      <c r="Q322" s="22" t="s">
        <v>987</v>
      </c>
      <c r="R322" s="22" t="s">
        <v>986</v>
      </c>
      <c r="S322" s="22"/>
      <c r="T322" s="24">
        <f t="shared" si="11"/>
        <v>0</v>
      </c>
    </row>
    <row r="323" spans="1:20" s="25" customFormat="1" x14ac:dyDescent="0.25">
      <c r="A323" s="22">
        <v>6471866</v>
      </c>
      <c r="B323" s="23">
        <v>2852181</v>
      </c>
      <c r="C323" s="23">
        <v>2852181</v>
      </c>
      <c r="D323" s="22" t="e">
        <f>VLOOKUP(A323,CXP!$A$2:$A$353,1,0)</f>
        <v>#N/A</v>
      </c>
      <c r="E323" s="22" t="e">
        <f>VLOOKUP(A323,GLOSAS!$A$2:$A$413,1,0)</f>
        <v>#N/A</v>
      </c>
      <c r="F323" s="22" t="e">
        <f>VLOOKUP(A323,CANCELADAS!$A$2:$A$811,1,0)</f>
        <v>#N/A</v>
      </c>
      <c r="G323" s="22" t="e">
        <f>VLOOKUP(A323,DEVOLUCIONES!$A$2:$A$453,1,0)</f>
        <v>#N/A</v>
      </c>
      <c r="H323" s="23"/>
      <c r="I323" s="23"/>
      <c r="J323" s="23"/>
      <c r="K323" s="23">
        <f t="shared" ref="K323:K328" si="24">+C323</f>
        <v>2852181</v>
      </c>
      <c r="L323" s="23"/>
      <c r="M323" s="23"/>
      <c r="N323" s="23"/>
      <c r="O323" s="23"/>
      <c r="P323" s="23"/>
      <c r="Q323" s="22"/>
      <c r="R323" s="22" t="s">
        <v>5400</v>
      </c>
      <c r="S323" s="22"/>
      <c r="T323" s="24">
        <f t="shared" si="11"/>
        <v>0</v>
      </c>
    </row>
    <row r="324" spans="1:20" s="25" customFormat="1" x14ac:dyDescent="0.25">
      <c r="A324" s="22">
        <v>6474453</v>
      </c>
      <c r="B324" s="23">
        <v>10885285</v>
      </c>
      <c r="C324" s="23">
        <v>10885285</v>
      </c>
      <c r="D324" s="22" t="e">
        <f>VLOOKUP(A324,CXP!$A$2:$A$353,1,0)</f>
        <v>#N/A</v>
      </c>
      <c r="E324" s="22" t="e">
        <f>VLOOKUP(A324,GLOSAS!$A$2:$A$413,1,0)</f>
        <v>#N/A</v>
      </c>
      <c r="F324" s="22" t="e">
        <f>VLOOKUP(A324,CANCELADAS!$A$2:$A$811,1,0)</f>
        <v>#N/A</v>
      </c>
      <c r="G324" s="22" t="e">
        <f>VLOOKUP(A324,DEVOLUCIONES!$A$2:$A$453,1,0)</f>
        <v>#N/A</v>
      </c>
      <c r="H324" s="23"/>
      <c r="I324" s="23"/>
      <c r="J324" s="23"/>
      <c r="K324" s="23">
        <f t="shared" si="24"/>
        <v>10885285</v>
      </c>
      <c r="L324" s="23"/>
      <c r="M324" s="23"/>
      <c r="N324" s="23"/>
      <c r="O324" s="23"/>
      <c r="P324" s="23"/>
      <c r="Q324" s="22"/>
      <c r="R324" s="22" t="s">
        <v>5400</v>
      </c>
      <c r="S324" s="22"/>
      <c r="T324" s="24">
        <f t="shared" si="11"/>
        <v>0</v>
      </c>
    </row>
    <row r="325" spans="1:20" s="25" customFormat="1" x14ac:dyDescent="0.25">
      <c r="A325" s="22">
        <v>6479307</v>
      </c>
      <c r="B325" s="23">
        <v>12811872</v>
      </c>
      <c r="C325" s="23">
        <v>12811872</v>
      </c>
      <c r="D325" s="22" t="e">
        <f>VLOOKUP(A325,CXP!$A$2:$A$353,1,0)</f>
        <v>#N/A</v>
      </c>
      <c r="E325" s="22" t="e">
        <f>VLOOKUP(A325,GLOSAS!$A$2:$A$413,1,0)</f>
        <v>#N/A</v>
      </c>
      <c r="F325" s="22" t="e">
        <f>VLOOKUP(A325,CANCELADAS!$A$2:$A$811,1,0)</f>
        <v>#N/A</v>
      </c>
      <c r="G325" s="22" t="e">
        <f>VLOOKUP(A325,DEVOLUCIONES!$A$2:$A$453,1,0)</f>
        <v>#N/A</v>
      </c>
      <c r="H325" s="23"/>
      <c r="I325" s="23"/>
      <c r="J325" s="23"/>
      <c r="K325" s="23">
        <f t="shared" si="24"/>
        <v>12811872</v>
      </c>
      <c r="L325" s="23"/>
      <c r="M325" s="23"/>
      <c r="N325" s="23"/>
      <c r="O325" s="23"/>
      <c r="P325" s="23"/>
      <c r="Q325" s="22"/>
      <c r="R325" s="22" t="s">
        <v>5400</v>
      </c>
      <c r="S325" s="22"/>
      <c r="T325" s="24">
        <f t="shared" si="11"/>
        <v>0</v>
      </c>
    </row>
    <row r="326" spans="1:20" s="25" customFormat="1" x14ac:dyDescent="0.25">
      <c r="A326" s="22">
        <v>6480962</v>
      </c>
      <c r="B326" s="23">
        <v>1443293</v>
      </c>
      <c r="C326" s="23">
        <v>1443293</v>
      </c>
      <c r="D326" s="22" t="e">
        <f>VLOOKUP(A326,CXP!$A$2:$A$353,1,0)</f>
        <v>#N/A</v>
      </c>
      <c r="E326" s="22" t="e">
        <f>VLOOKUP(A326,GLOSAS!$A$2:$A$413,1,0)</f>
        <v>#N/A</v>
      </c>
      <c r="F326" s="22" t="e">
        <f>VLOOKUP(A326,CANCELADAS!$A$2:$A$811,1,0)</f>
        <v>#N/A</v>
      </c>
      <c r="G326" s="22" t="e">
        <f>VLOOKUP(A326,DEVOLUCIONES!$A$2:$A$453,1,0)</f>
        <v>#N/A</v>
      </c>
      <c r="H326" s="23"/>
      <c r="I326" s="23"/>
      <c r="J326" s="23"/>
      <c r="K326" s="23">
        <f t="shared" si="24"/>
        <v>1443293</v>
      </c>
      <c r="L326" s="23"/>
      <c r="M326" s="23"/>
      <c r="N326" s="23"/>
      <c r="O326" s="23"/>
      <c r="P326" s="23"/>
      <c r="Q326" s="22"/>
      <c r="R326" s="22" t="s">
        <v>5400</v>
      </c>
      <c r="S326" s="22"/>
      <c r="T326" s="24">
        <f t="shared" si="11"/>
        <v>0</v>
      </c>
    </row>
    <row r="327" spans="1:20" s="25" customFormat="1" x14ac:dyDescent="0.25">
      <c r="A327" s="22">
        <v>6481095</v>
      </c>
      <c r="B327" s="23">
        <v>89552</v>
      </c>
      <c r="C327" s="23">
        <v>89552</v>
      </c>
      <c r="D327" s="22" t="e">
        <f>VLOOKUP(A327,CXP!$A$2:$A$353,1,0)</f>
        <v>#N/A</v>
      </c>
      <c r="E327" s="22" t="e">
        <f>VLOOKUP(A327,GLOSAS!$A$2:$A$413,1,0)</f>
        <v>#N/A</v>
      </c>
      <c r="F327" s="22" t="e">
        <f>VLOOKUP(A327,CANCELADAS!$A$2:$A$811,1,0)</f>
        <v>#N/A</v>
      </c>
      <c r="G327" s="22" t="e">
        <f>VLOOKUP(A327,DEVOLUCIONES!$A$2:$A$453,1,0)</f>
        <v>#N/A</v>
      </c>
      <c r="H327" s="23"/>
      <c r="I327" s="23"/>
      <c r="J327" s="23"/>
      <c r="K327" s="23">
        <f t="shared" si="24"/>
        <v>89552</v>
      </c>
      <c r="L327" s="23"/>
      <c r="M327" s="23"/>
      <c r="N327" s="23"/>
      <c r="O327" s="23"/>
      <c r="P327" s="23"/>
      <c r="Q327" s="22"/>
      <c r="R327" s="22" t="s">
        <v>5400</v>
      </c>
      <c r="S327" s="22"/>
      <c r="T327" s="24">
        <f t="shared" si="11"/>
        <v>0</v>
      </c>
    </row>
    <row r="328" spans="1:20" s="25" customFormat="1" x14ac:dyDescent="0.25">
      <c r="A328" s="22">
        <v>6481096</v>
      </c>
      <c r="B328" s="23">
        <v>1002182</v>
      </c>
      <c r="C328" s="23">
        <v>1002182</v>
      </c>
      <c r="D328" s="22" t="e">
        <f>VLOOKUP(A328,CXP!$A$2:$A$353,1,0)</f>
        <v>#N/A</v>
      </c>
      <c r="E328" s="22" t="e">
        <f>VLOOKUP(A328,GLOSAS!$A$2:$A$413,1,0)</f>
        <v>#N/A</v>
      </c>
      <c r="F328" s="22" t="e">
        <f>VLOOKUP(A328,CANCELADAS!$A$2:$A$811,1,0)</f>
        <v>#N/A</v>
      </c>
      <c r="G328" s="22" t="e">
        <f>VLOOKUP(A328,DEVOLUCIONES!$A$2:$A$453,1,0)</f>
        <v>#N/A</v>
      </c>
      <c r="H328" s="23"/>
      <c r="I328" s="23"/>
      <c r="J328" s="23"/>
      <c r="K328" s="23">
        <f t="shared" si="24"/>
        <v>1002182</v>
      </c>
      <c r="L328" s="23"/>
      <c r="M328" s="23"/>
      <c r="N328" s="23"/>
      <c r="O328" s="23"/>
      <c r="P328" s="23"/>
      <c r="Q328" s="22"/>
      <c r="R328" s="22" t="s">
        <v>5400</v>
      </c>
      <c r="S328" s="22"/>
      <c r="T328" s="24">
        <f t="shared" si="11"/>
        <v>0</v>
      </c>
    </row>
    <row r="329" spans="1:20" s="25" customFormat="1" x14ac:dyDescent="0.25">
      <c r="A329" s="22">
        <v>6482163</v>
      </c>
      <c r="B329" s="23">
        <v>55124812</v>
      </c>
      <c r="C329" s="23">
        <v>55124812</v>
      </c>
      <c r="D329" s="22" t="e">
        <f>VLOOKUP(A329,CXP!$A$2:$A$353,1,0)</f>
        <v>#N/A</v>
      </c>
      <c r="E329" s="22" t="e">
        <f>VLOOKUP(A329,GLOSAS!$A$2:$A$413,1,0)</f>
        <v>#N/A</v>
      </c>
      <c r="F329" s="22" t="e">
        <f>VLOOKUP(A329,CANCELADAS!$A$2:$A$811,1,0)</f>
        <v>#N/A</v>
      </c>
      <c r="G329" s="22">
        <f>VLOOKUP(A329,DEVOLUCIONES!$A$2:$A$453,1,0)</f>
        <v>6482163</v>
      </c>
      <c r="H329" s="23"/>
      <c r="I329" s="23">
        <f t="shared" ref="I329:I330" si="25">+C329</f>
        <v>55124812</v>
      </c>
      <c r="J329" s="23"/>
      <c r="K329" s="23"/>
      <c r="L329" s="23"/>
      <c r="M329" s="23"/>
      <c r="N329" s="23"/>
      <c r="O329" s="23"/>
      <c r="P329" s="23"/>
      <c r="Q329" s="22" t="s">
        <v>803</v>
      </c>
      <c r="R329" s="22" t="s">
        <v>802</v>
      </c>
      <c r="S329" s="22"/>
      <c r="T329" s="24">
        <f t="shared" si="11"/>
        <v>0</v>
      </c>
    </row>
    <row r="330" spans="1:20" s="25" customFormat="1" x14ac:dyDescent="0.25">
      <c r="A330" s="22">
        <v>6482176</v>
      </c>
      <c r="B330" s="23">
        <v>419778</v>
      </c>
      <c r="C330" s="23">
        <v>419778</v>
      </c>
      <c r="D330" s="22" t="e">
        <f>VLOOKUP(A330,CXP!$A$2:$A$353,1,0)</f>
        <v>#N/A</v>
      </c>
      <c r="E330" s="22" t="e">
        <f>VLOOKUP(A330,GLOSAS!$A$2:$A$413,1,0)</f>
        <v>#N/A</v>
      </c>
      <c r="F330" s="22" t="e">
        <f>VLOOKUP(A330,CANCELADAS!$A$2:$A$811,1,0)</f>
        <v>#N/A</v>
      </c>
      <c r="G330" s="22">
        <f>VLOOKUP(A330,DEVOLUCIONES!$A$2:$A$453,1,0)</f>
        <v>6482176</v>
      </c>
      <c r="H330" s="23"/>
      <c r="I330" s="23">
        <f t="shared" si="25"/>
        <v>419778</v>
      </c>
      <c r="J330" s="23"/>
      <c r="K330" s="23"/>
      <c r="L330" s="23"/>
      <c r="M330" s="23"/>
      <c r="N330" s="23"/>
      <c r="O330" s="23"/>
      <c r="P330" s="23"/>
      <c r="Q330" s="22" t="s">
        <v>985</v>
      </c>
      <c r="R330" s="22" t="s">
        <v>984</v>
      </c>
      <c r="S330" s="22"/>
      <c r="T330" s="24">
        <f t="shared" si="11"/>
        <v>0</v>
      </c>
    </row>
    <row r="331" spans="1:20" s="25" customFormat="1" x14ac:dyDescent="0.25">
      <c r="A331" s="22">
        <v>6482667</v>
      </c>
      <c r="B331" s="23">
        <v>17203998</v>
      </c>
      <c r="C331" s="23">
        <v>17203998</v>
      </c>
      <c r="D331" s="22" t="e">
        <f>VLOOKUP(A331,CXP!$A$2:$A$353,1,0)</f>
        <v>#N/A</v>
      </c>
      <c r="E331" s="22" t="e">
        <f>VLOOKUP(A331,GLOSAS!$A$2:$A$413,1,0)</f>
        <v>#N/A</v>
      </c>
      <c r="F331" s="22" t="e">
        <f>VLOOKUP(A331,CANCELADAS!$A$2:$A$811,1,0)</f>
        <v>#N/A</v>
      </c>
      <c r="G331" s="22" t="e">
        <f>VLOOKUP(A331,DEVOLUCIONES!$A$2:$A$453,1,0)</f>
        <v>#N/A</v>
      </c>
      <c r="H331" s="23"/>
      <c r="I331" s="23"/>
      <c r="J331" s="23"/>
      <c r="K331" s="23">
        <f t="shared" ref="K331:K338" si="26">+C331</f>
        <v>17203998</v>
      </c>
      <c r="L331" s="23"/>
      <c r="M331" s="23"/>
      <c r="N331" s="23"/>
      <c r="O331" s="23"/>
      <c r="P331" s="23"/>
      <c r="Q331" s="22"/>
      <c r="R331" s="22" t="s">
        <v>5400</v>
      </c>
      <c r="S331" s="22"/>
      <c r="T331" s="24">
        <f t="shared" si="11"/>
        <v>0</v>
      </c>
    </row>
    <row r="332" spans="1:20" s="25" customFormat="1" x14ac:dyDescent="0.25">
      <c r="A332" s="22">
        <v>6488308</v>
      </c>
      <c r="B332" s="23">
        <v>163737</v>
      </c>
      <c r="C332" s="23">
        <v>163737</v>
      </c>
      <c r="D332" s="22" t="e">
        <f>VLOOKUP(A332,CXP!$A$2:$A$353,1,0)</f>
        <v>#N/A</v>
      </c>
      <c r="E332" s="22" t="e">
        <f>VLOOKUP(A332,GLOSAS!$A$2:$A$413,1,0)</f>
        <v>#N/A</v>
      </c>
      <c r="F332" s="22" t="e">
        <f>VLOOKUP(A332,CANCELADAS!$A$2:$A$811,1,0)</f>
        <v>#N/A</v>
      </c>
      <c r="G332" s="22" t="e">
        <f>VLOOKUP(A332,DEVOLUCIONES!$A$2:$A$453,1,0)</f>
        <v>#N/A</v>
      </c>
      <c r="H332" s="23"/>
      <c r="I332" s="23"/>
      <c r="J332" s="23"/>
      <c r="K332" s="23">
        <f t="shared" si="26"/>
        <v>163737</v>
      </c>
      <c r="L332" s="23"/>
      <c r="M332" s="23"/>
      <c r="N332" s="23"/>
      <c r="O332" s="23"/>
      <c r="P332" s="23"/>
      <c r="Q332" s="22"/>
      <c r="R332" s="22" t="s">
        <v>5400</v>
      </c>
      <c r="S332" s="22"/>
      <c r="T332" s="24">
        <f t="shared" si="11"/>
        <v>0</v>
      </c>
    </row>
    <row r="333" spans="1:20" s="25" customFormat="1" x14ac:dyDescent="0.25">
      <c r="A333" s="22">
        <v>6489482</v>
      </c>
      <c r="B333" s="23">
        <v>4398715</v>
      </c>
      <c r="C333" s="23">
        <v>4398715</v>
      </c>
      <c r="D333" s="22" t="e">
        <f>VLOOKUP(A333,CXP!$A$2:$A$353,1,0)</f>
        <v>#N/A</v>
      </c>
      <c r="E333" s="22" t="e">
        <f>VLOOKUP(A333,GLOSAS!$A$2:$A$413,1,0)</f>
        <v>#N/A</v>
      </c>
      <c r="F333" s="22" t="e">
        <f>VLOOKUP(A333,CANCELADAS!$A$2:$A$811,1,0)</f>
        <v>#N/A</v>
      </c>
      <c r="G333" s="22" t="e">
        <f>VLOOKUP(A333,DEVOLUCIONES!$A$2:$A$453,1,0)</f>
        <v>#N/A</v>
      </c>
      <c r="H333" s="23"/>
      <c r="I333" s="23"/>
      <c r="J333" s="23"/>
      <c r="K333" s="23">
        <f t="shared" si="26"/>
        <v>4398715</v>
      </c>
      <c r="L333" s="23"/>
      <c r="M333" s="23"/>
      <c r="N333" s="23"/>
      <c r="O333" s="23"/>
      <c r="P333" s="23"/>
      <c r="Q333" s="22"/>
      <c r="R333" s="22" t="s">
        <v>5400</v>
      </c>
      <c r="S333" s="22"/>
      <c r="T333" s="24">
        <f t="shared" si="11"/>
        <v>0</v>
      </c>
    </row>
    <row r="334" spans="1:20" s="25" customFormat="1" x14ac:dyDescent="0.25">
      <c r="A334" s="22">
        <v>6489483</v>
      </c>
      <c r="B334" s="23">
        <v>157652</v>
      </c>
      <c r="C334" s="23">
        <v>157652</v>
      </c>
      <c r="D334" s="22" t="e">
        <f>VLOOKUP(A334,CXP!$A$2:$A$353,1,0)</f>
        <v>#N/A</v>
      </c>
      <c r="E334" s="22" t="e">
        <f>VLOOKUP(A334,GLOSAS!$A$2:$A$413,1,0)</f>
        <v>#N/A</v>
      </c>
      <c r="F334" s="22" t="e">
        <f>VLOOKUP(A334,CANCELADAS!$A$2:$A$811,1,0)</f>
        <v>#N/A</v>
      </c>
      <c r="G334" s="22" t="e">
        <f>VLOOKUP(A334,DEVOLUCIONES!$A$2:$A$453,1,0)</f>
        <v>#N/A</v>
      </c>
      <c r="H334" s="23"/>
      <c r="I334" s="23"/>
      <c r="J334" s="23"/>
      <c r="K334" s="23">
        <f t="shared" si="26"/>
        <v>157652</v>
      </c>
      <c r="L334" s="23"/>
      <c r="M334" s="23"/>
      <c r="N334" s="23"/>
      <c r="O334" s="23"/>
      <c r="P334" s="23"/>
      <c r="Q334" s="22"/>
      <c r="R334" s="22" t="s">
        <v>5400</v>
      </c>
      <c r="S334" s="22"/>
      <c r="T334" s="24">
        <f t="shared" si="11"/>
        <v>0</v>
      </c>
    </row>
    <row r="335" spans="1:20" s="25" customFormat="1" x14ac:dyDescent="0.25">
      <c r="A335" s="22">
        <v>6489658</v>
      </c>
      <c r="B335" s="23">
        <v>12188681</v>
      </c>
      <c r="C335" s="23">
        <v>12188681</v>
      </c>
      <c r="D335" s="22" t="e">
        <f>VLOOKUP(A335,CXP!$A$2:$A$353,1,0)</f>
        <v>#N/A</v>
      </c>
      <c r="E335" s="22" t="e">
        <f>VLOOKUP(A335,GLOSAS!$A$2:$A$413,1,0)</f>
        <v>#N/A</v>
      </c>
      <c r="F335" s="22" t="e">
        <f>VLOOKUP(A335,CANCELADAS!$A$2:$A$811,1,0)</f>
        <v>#N/A</v>
      </c>
      <c r="G335" s="22" t="e">
        <f>VLOOKUP(A335,DEVOLUCIONES!$A$2:$A$453,1,0)</f>
        <v>#N/A</v>
      </c>
      <c r="H335" s="23"/>
      <c r="I335" s="23"/>
      <c r="J335" s="23"/>
      <c r="K335" s="23">
        <f t="shared" si="26"/>
        <v>12188681</v>
      </c>
      <c r="L335" s="23"/>
      <c r="M335" s="23"/>
      <c r="N335" s="23"/>
      <c r="O335" s="23"/>
      <c r="P335" s="23"/>
      <c r="Q335" s="22"/>
      <c r="R335" s="22" t="s">
        <v>5400</v>
      </c>
      <c r="S335" s="22"/>
      <c r="T335" s="24">
        <f t="shared" si="11"/>
        <v>0</v>
      </c>
    </row>
    <row r="336" spans="1:20" s="25" customFormat="1" x14ac:dyDescent="0.25">
      <c r="A336" s="22">
        <v>6489659</v>
      </c>
      <c r="B336" s="23">
        <v>312570</v>
      </c>
      <c r="C336" s="23">
        <v>312570</v>
      </c>
      <c r="D336" s="22" t="e">
        <f>VLOOKUP(A336,CXP!$A$2:$A$353,1,0)</f>
        <v>#N/A</v>
      </c>
      <c r="E336" s="22" t="e">
        <f>VLOOKUP(A336,GLOSAS!$A$2:$A$413,1,0)</f>
        <v>#N/A</v>
      </c>
      <c r="F336" s="22" t="e">
        <f>VLOOKUP(A336,CANCELADAS!$A$2:$A$811,1,0)</f>
        <v>#N/A</v>
      </c>
      <c r="G336" s="22" t="e">
        <f>VLOOKUP(A336,DEVOLUCIONES!$A$2:$A$453,1,0)</f>
        <v>#N/A</v>
      </c>
      <c r="H336" s="23"/>
      <c r="I336" s="23"/>
      <c r="J336" s="23"/>
      <c r="K336" s="23">
        <f t="shared" si="26"/>
        <v>312570</v>
      </c>
      <c r="L336" s="23"/>
      <c r="M336" s="23"/>
      <c r="N336" s="23"/>
      <c r="O336" s="23"/>
      <c r="P336" s="23"/>
      <c r="Q336" s="22"/>
      <c r="R336" s="22" t="s">
        <v>5400</v>
      </c>
      <c r="S336" s="22"/>
      <c r="T336" s="24">
        <f t="shared" si="11"/>
        <v>0</v>
      </c>
    </row>
    <row r="337" spans="1:20" s="25" customFormat="1" x14ac:dyDescent="0.25">
      <c r="A337" s="22">
        <v>6489794</v>
      </c>
      <c r="B337" s="23">
        <v>13340309</v>
      </c>
      <c r="C337" s="23">
        <v>13340309</v>
      </c>
      <c r="D337" s="22" t="e">
        <f>VLOOKUP(A337,CXP!$A$2:$A$353,1,0)</f>
        <v>#N/A</v>
      </c>
      <c r="E337" s="22" t="e">
        <f>VLOOKUP(A337,GLOSAS!$A$2:$A$413,1,0)</f>
        <v>#N/A</v>
      </c>
      <c r="F337" s="22" t="e">
        <f>VLOOKUP(A337,CANCELADAS!$A$2:$A$811,1,0)</f>
        <v>#N/A</v>
      </c>
      <c r="G337" s="22" t="e">
        <f>VLOOKUP(A337,DEVOLUCIONES!$A$2:$A$453,1,0)</f>
        <v>#N/A</v>
      </c>
      <c r="H337" s="23"/>
      <c r="I337" s="23"/>
      <c r="J337" s="23"/>
      <c r="K337" s="23">
        <f t="shared" si="26"/>
        <v>13340309</v>
      </c>
      <c r="L337" s="23"/>
      <c r="M337" s="23"/>
      <c r="N337" s="23"/>
      <c r="O337" s="23"/>
      <c r="P337" s="23"/>
      <c r="Q337" s="22"/>
      <c r="R337" s="22" t="s">
        <v>5400</v>
      </c>
      <c r="S337" s="22"/>
      <c r="T337" s="24">
        <f t="shared" si="11"/>
        <v>0</v>
      </c>
    </row>
    <row r="338" spans="1:20" s="25" customFormat="1" x14ac:dyDescent="0.25">
      <c r="A338" s="22">
        <v>6493389</v>
      </c>
      <c r="B338" s="23">
        <v>11141098</v>
      </c>
      <c r="C338" s="23">
        <v>11141098</v>
      </c>
      <c r="D338" s="22" t="e">
        <f>VLOOKUP(A338,CXP!$A$2:$A$353,1,0)</f>
        <v>#N/A</v>
      </c>
      <c r="E338" s="22" t="e">
        <f>VLOOKUP(A338,GLOSAS!$A$2:$A$413,1,0)</f>
        <v>#N/A</v>
      </c>
      <c r="F338" s="22" t="e">
        <f>VLOOKUP(A338,CANCELADAS!$A$2:$A$811,1,0)</f>
        <v>#N/A</v>
      </c>
      <c r="G338" s="22" t="e">
        <f>VLOOKUP(A338,DEVOLUCIONES!$A$2:$A$453,1,0)</f>
        <v>#N/A</v>
      </c>
      <c r="H338" s="23"/>
      <c r="I338" s="23"/>
      <c r="J338" s="23"/>
      <c r="K338" s="23">
        <f t="shared" si="26"/>
        <v>11141098</v>
      </c>
      <c r="L338" s="23"/>
      <c r="M338" s="23"/>
      <c r="N338" s="23"/>
      <c r="O338" s="23"/>
      <c r="P338" s="23"/>
      <c r="Q338" s="22"/>
      <c r="R338" s="22" t="s">
        <v>5400</v>
      </c>
      <c r="S338" s="22"/>
      <c r="T338" s="24">
        <f t="shared" si="11"/>
        <v>0</v>
      </c>
    </row>
    <row r="339" spans="1:20" s="25" customFormat="1" x14ac:dyDescent="0.25">
      <c r="A339" s="2">
        <v>5150589</v>
      </c>
      <c r="B339" s="26">
        <v>413000</v>
      </c>
      <c r="C339" s="26">
        <v>182924</v>
      </c>
      <c r="D339" s="2" t="e">
        <f>VLOOKUP(A339,CXP!$A$2:$A$353,1,0)</f>
        <v>#N/A</v>
      </c>
      <c r="E339" s="2" t="e">
        <f>VLOOKUP(A339,GLOSAS!$A$2:$A$413,1,0)</f>
        <v>#N/A</v>
      </c>
      <c r="F339" s="2" t="e">
        <f>VLOOKUP(A339,CANCELADAS!$A$2:$A$811,1,0)</f>
        <v>#N/A</v>
      </c>
      <c r="G339" s="2" t="e">
        <f>VLOOKUP(A339,DEVOLUCIONES!$A$2:$A$453,1,0)</f>
        <v>#N/A</v>
      </c>
      <c r="H339" s="26"/>
      <c r="I339" s="26"/>
      <c r="J339" s="26"/>
      <c r="K339" s="26"/>
      <c r="L339" s="26"/>
      <c r="M339" s="26"/>
      <c r="N339" s="26"/>
      <c r="O339" s="26"/>
      <c r="P339" s="26">
        <f t="shared" ref="P339:P341" si="27">+C339</f>
        <v>182924</v>
      </c>
      <c r="Q339" s="2"/>
      <c r="R339" s="2" t="s">
        <v>4308</v>
      </c>
      <c r="S339" s="2"/>
      <c r="T339" s="6">
        <f t="shared" ref="T339:T341" si="28">+C339-SUM(H339:O339)-P339</f>
        <v>0</v>
      </c>
    </row>
    <row r="340" spans="1:20" s="25" customFormat="1" x14ac:dyDescent="0.25">
      <c r="A340" s="2">
        <v>5330776</v>
      </c>
      <c r="B340" s="26">
        <v>62400</v>
      </c>
      <c r="C340" s="26">
        <v>43680</v>
      </c>
      <c r="D340" s="2" t="e">
        <f>VLOOKUP(A340,CXP!$A$2:$A$353,1,0)</f>
        <v>#N/A</v>
      </c>
      <c r="E340" s="2" t="e">
        <f>VLOOKUP(A340,GLOSAS!$A$2:$A$413,1,0)</f>
        <v>#N/A</v>
      </c>
      <c r="F340" s="2" t="e">
        <f>VLOOKUP(A340,CANCELADAS!$A$2:$A$811,1,0)</f>
        <v>#N/A</v>
      </c>
      <c r="G340" s="2" t="e">
        <f>VLOOKUP(A340,DEVOLUCIONES!$A$2:$A$453,1,0)</f>
        <v>#N/A</v>
      </c>
      <c r="H340" s="26"/>
      <c r="I340" s="26"/>
      <c r="J340" s="26"/>
      <c r="K340" s="26"/>
      <c r="L340" s="26"/>
      <c r="M340" s="26"/>
      <c r="N340" s="26"/>
      <c r="O340" s="26"/>
      <c r="P340" s="26">
        <f t="shared" si="27"/>
        <v>43680</v>
      </c>
      <c r="Q340" s="2"/>
      <c r="R340" s="2" t="s">
        <v>4308</v>
      </c>
      <c r="S340" s="2"/>
      <c r="T340" s="6">
        <f t="shared" si="28"/>
        <v>0</v>
      </c>
    </row>
    <row r="341" spans="1:20" s="25" customFormat="1" x14ac:dyDescent="0.25">
      <c r="A341" s="2">
        <v>5350218</v>
      </c>
      <c r="B341" s="26">
        <v>85000</v>
      </c>
      <c r="C341" s="26">
        <v>30940</v>
      </c>
      <c r="D341" s="2" t="e">
        <f>VLOOKUP(A341,CXP!$A$2:$A$353,1,0)</f>
        <v>#N/A</v>
      </c>
      <c r="E341" s="2" t="e">
        <f>VLOOKUP(A341,GLOSAS!$A$2:$A$413,1,0)</f>
        <v>#N/A</v>
      </c>
      <c r="F341" s="2" t="e">
        <f>VLOOKUP(A341,CANCELADAS!$A$2:$A$811,1,0)</f>
        <v>#N/A</v>
      </c>
      <c r="G341" s="2" t="e">
        <f>VLOOKUP(A341,DEVOLUCIONES!$A$2:$A$453,1,0)</f>
        <v>#N/A</v>
      </c>
      <c r="H341" s="26"/>
      <c r="I341" s="26"/>
      <c r="J341" s="26"/>
      <c r="K341" s="26"/>
      <c r="L341" s="26"/>
      <c r="M341" s="26"/>
      <c r="N341" s="26"/>
      <c r="O341" s="26"/>
      <c r="P341" s="26">
        <f t="shared" si="27"/>
        <v>30940</v>
      </c>
      <c r="Q341" s="2"/>
      <c r="R341" s="2" t="s">
        <v>4308</v>
      </c>
      <c r="S341" s="2"/>
      <c r="T341" s="6">
        <f t="shared" si="28"/>
        <v>0</v>
      </c>
    </row>
    <row r="342" spans="1:20" s="25" customFormat="1" x14ac:dyDescent="0.25">
      <c r="A342" s="22">
        <v>6088142</v>
      </c>
      <c r="B342" s="23">
        <v>198525</v>
      </c>
      <c r="C342" s="23">
        <v>198525</v>
      </c>
      <c r="D342" s="22" t="e">
        <f>VLOOKUP(A342,CXP!$A$2:$A$353,1,0)</f>
        <v>#N/A</v>
      </c>
      <c r="E342" s="22" t="e">
        <f>VLOOKUP(A342,GLOSAS!$A$2:$A$413,1,0)</f>
        <v>#N/A</v>
      </c>
      <c r="F342" s="22" t="e">
        <f>VLOOKUP(A342,CANCELADAS!$A$2:$A$811,1,0)</f>
        <v>#N/A</v>
      </c>
      <c r="G342" s="22">
        <f>VLOOKUP(A342,DEVOLUCIONES!$A$2:$A$453,1,0)</f>
        <v>6088142</v>
      </c>
      <c r="H342" s="23"/>
      <c r="I342" s="23">
        <f t="shared" ref="I342:I343" si="29">+C342</f>
        <v>198525</v>
      </c>
      <c r="J342" s="23"/>
      <c r="K342" s="23"/>
      <c r="L342" s="23"/>
      <c r="M342" s="23"/>
      <c r="N342" s="23"/>
      <c r="O342" s="23"/>
      <c r="P342" s="23"/>
      <c r="Q342" s="22" t="s">
        <v>1186</v>
      </c>
      <c r="R342" s="22" t="s">
        <v>1184</v>
      </c>
      <c r="S342" s="22"/>
      <c r="T342" s="24">
        <f t="shared" si="11"/>
        <v>0</v>
      </c>
    </row>
    <row r="343" spans="1:20" s="25" customFormat="1" x14ac:dyDescent="0.25">
      <c r="A343" s="22">
        <v>6098162</v>
      </c>
      <c r="B343" s="23">
        <v>1300000</v>
      </c>
      <c r="C343" s="23">
        <v>1300000</v>
      </c>
      <c r="D343" s="22" t="e">
        <f>VLOOKUP(A343,CXP!$A$2:$A$353,1,0)</f>
        <v>#N/A</v>
      </c>
      <c r="E343" s="22" t="e">
        <f>VLOOKUP(A343,GLOSAS!$A$2:$A$413,1,0)</f>
        <v>#N/A</v>
      </c>
      <c r="F343" s="22" t="e">
        <f>VLOOKUP(A343,CANCELADAS!$A$2:$A$811,1,0)</f>
        <v>#N/A</v>
      </c>
      <c r="G343" s="22">
        <f>VLOOKUP(A343,DEVOLUCIONES!$A$2:$A$453,1,0)</f>
        <v>6098162</v>
      </c>
      <c r="H343" s="23"/>
      <c r="I343" s="23">
        <f t="shared" si="29"/>
        <v>1300000</v>
      </c>
      <c r="J343" s="23"/>
      <c r="K343" s="23"/>
      <c r="L343" s="23"/>
      <c r="M343" s="23"/>
      <c r="N343" s="23"/>
      <c r="O343" s="23"/>
      <c r="P343" s="23"/>
      <c r="Q343" s="22" t="s">
        <v>1179</v>
      </c>
      <c r="R343" s="22" t="s">
        <v>1177</v>
      </c>
      <c r="S343" s="22"/>
      <c r="T343" s="24">
        <f t="shared" si="11"/>
        <v>0</v>
      </c>
    </row>
    <row r="344" spans="1:20" s="25" customFormat="1" x14ac:dyDescent="0.25">
      <c r="A344" s="22">
        <v>6107432</v>
      </c>
      <c r="B344" s="23">
        <v>1300000</v>
      </c>
      <c r="C344" s="23">
        <v>1300000</v>
      </c>
      <c r="D344" s="22" t="e">
        <f>VLOOKUP(A344,CXP!$A$2:$A$353,1,0)</f>
        <v>#N/A</v>
      </c>
      <c r="E344" s="22" t="e">
        <f>VLOOKUP(A344,GLOSAS!$A$2:$A$413,1,0)</f>
        <v>#N/A</v>
      </c>
      <c r="F344" s="22">
        <f>VLOOKUP(A344,CANCELADAS!$A$2:$A$811,1,0)</f>
        <v>6107432</v>
      </c>
      <c r="G344" s="22" t="e">
        <f>VLOOKUP(A344,DEVOLUCIONES!$A$2:$A$453,1,0)</f>
        <v>#N/A</v>
      </c>
      <c r="H344" s="23"/>
      <c r="I344" s="23"/>
      <c r="J344" s="23"/>
      <c r="K344" s="23"/>
      <c r="L344" s="23"/>
      <c r="M344" s="23"/>
      <c r="N344" s="23"/>
      <c r="O344" s="23">
        <f>-VLOOKUP(A344,CANCELADAS!$A$2:$K$811,11,0)</f>
        <v>1300000</v>
      </c>
      <c r="P344" s="23"/>
      <c r="Q344" s="22">
        <v>2000317854</v>
      </c>
      <c r="R344" s="22"/>
      <c r="S344" s="22"/>
      <c r="T344" s="24">
        <f t="shared" si="11"/>
        <v>0</v>
      </c>
    </row>
    <row r="345" spans="1:20" s="25" customFormat="1" x14ac:dyDescent="0.25">
      <c r="A345" s="22">
        <v>6111224</v>
      </c>
      <c r="B345" s="23">
        <v>1300000</v>
      </c>
      <c r="C345" s="23">
        <v>1300000</v>
      </c>
      <c r="D345" s="22" t="e">
        <f>VLOOKUP(A345,CXP!$A$2:$A$353,1,0)</f>
        <v>#N/A</v>
      </c>
      <c r="E345" s="22" t="e">
        <f>VLOOKUP(A345,GLOSAS!$A$2:$A$413,1,0)</f>
        <v>#N/A</v>
      </c>
      <c r="F345" s="22">
        <f>VLOOKUP(A345,CANCELADAS!$A$2:$A$811,1,0)</f>
        <v>6111224</v>
      </c>
      <c r="G345" s="22" t="e">
        <f>VLOOKUP(A345,DEVOLUCIONES!$A$2:$A$453,1,0)</f>
        <v>#N/A</v>
      </c>
      <c r="H345" s="23"/>
      <c r="I345" s="23"/>
      <c r="J345" s="23"/>
      <c r="K345" s="23"/>
      <c r="L345" s="23"/>
      <c r="M345" s="23"/>
      <c r="N345" s="23"/>
      <c r="O345" s="23">
        <f>-VLOOKUP(A345,CANCELADAS!$A$2:$K$811,11,0)+974883</f>
        <v>1300000</v>
      </c>
      <c r="P345" s="23"/>
      <c r="Q345" s="22" t="s">
        <v>4306</v>
      </c>
      <c r="R345" s="22"/>
      <c r="S345" s="22"/>
      <c r="T345" s="24">
        <f t="shared" si="11"/>
        <v>0</v>
      </c>
    </row>
    <row r="346" spans="1:20" s="25" customFormat="1" x14ac:dyDescent="0.25">
      <c r="A346" s="22">
        <v>6269581</v>
      </c>
      <c r="B346" s="23">
        <v>333136</v>
      </c>
      <c r="C346" s="23">
        <v>158719</v>
      </c>
      <c r="D346" s="22" t="e">
        <f>VLOOKUP(A346,CXP!$A$2:$A$353,1,0)</f>
        <v>#N/A</v>
      </c>
      <c r="E346" s="22">
        <f>VLOOKUP(A346,GLOSAS!$A$2:$A$413,1,0)</f>
        <v>6269581</v>
      </c>
      <c r="F346" s="22">
        <f>VLOOKUP(A346,CANCELADAS!$A$2:$A$811,1,0)</f>
        <v>6269581</v>
      </c>
      <c r="G346" s="22" t="e">
        <f>VLOOKUP(A346,DEVOLUCIONES!$A$2:$A$453,1,0)</f>
        <v>#N/A</v>
      </c>
      <c r="H346" s="23"/>
      <c r="I346" s="23"/>
      <c r="J346" s="23"/>
      <c r="K346" s="23"/>
      <c r="L346" s="23">
        <f>VLOOKUP(A346,GLOSAS!$A$2:$K$413,11,0)</f>
        <v>158719</v>
      </c>
      <c r="M346" s="23"/>
      <c r="N346" s="23"/>
      <c r="O346" s="23"/>
      <c r="P346" s="23"/>
      <c r="Q346" s="22"/>
      <c r="R346" s="22"/>
      <c r="S346" s="22"/>
      <c r="T346" s="24">
        <f t="shared" si="11"/>
        <v>0</v>
      </c>
    </row>
    <row r="347" spans="1:20" s="25" customFormat="1" x14ac:dyDescent="0.25">
      <c r="A347" s="22">
        <v>6269674</v>
      </c>
      <c r="B347" s="23">
        <v>343861</v>
      </c>
      <c r="C347" s="23">
        <v>108786</v>
      </c>
      <c r="D347" s="22" t="e">
        <f>VLOOKUP(A347,CXP!$A$2:$A$353,1,0)</f>
        <v>#N/A</v>
      </c>
      <c r="E347" s="22">
        <f>VLOOKUP(A347,GLOSAS!$A$2:$A$413,1,0)</f>
        <v>6269674</v>
      </c>
      <c r="F347" s="22">
        <f>VLOOKUP(A347,CANCELADAS!$A$2:$A$811,1,0)</f>
        <v>6269674</v>
      </c>
      <c r="G347" s="22" t="e">
        <f>VLOOKUP(A347,DEVOLUCIONES!$A$2:$A$453,1,0)</f>
        <v>#N/A</v>
      </c>
      <c r="H347" s="23"/>
      <c r="I347" s="23"/>
      <c r="J347" s="23"/>
      <c r="K347" s="23"/>
      <c r="L347" s="23">
        <f>VLOOKUP(A347,GLOSAS!$A$2:$K$413,11,0)</f>
        <v>108786</v>
      </c>
      <c r="M347" s="23"/>
      <c r="N347" s="23"/>
      <c r="O347" s="23"/>
      <c r="P347" s="23"/>
      <c r="Q347" s="22"/>
      <c r="R347" s="22"/>
      <c r="S347" s="22"/>
      <c r="T347" s="24">
        <f t="shared" si="11"/>
        <v>0</v>
      </c>
    </row>
    <row r="348" spans="1:20" s="25" customFormat="1" x14ac:dyDescent="0.25">
      <c r="A348" s="22">
        <v>6314966</v>
      </c>
      <c r="B348" s="23">
        <v>2033166</v>
      </c>
      <c r="C348" s="23">
        <v>469720</v>
      </c>
      <c r="D348" s="22" t="e">
        <f>VLOOKUP(A348,CXP!$A$2:$A$353,1,0)</f>
        <v>#N/A</v>
      </c>
      <c r="E348" s="22">
        <f>VLOOKUP(A348,GLOSAS!$A$2:$A$413,1,0)</f>
        <v>6314966</v>
      </c>
      <c r="F348" s="22">
        <f>VLOOKUP(A348,CANCELADAS!$A$2:$A$811,1,0)</f>
        <v>6314966</v>
      </c>
      <c r="G348" s="22" t="e">
        <f>VLOOKUP(A348,DEVOLUCIONES!$A$2:$A$453,1,0)</f>
        <v>#N/A</v>
      </c>
      <c r="H348" s="23"/>
      <c r="I348" s="23"/>
      <c r="J348" s="23"/>
      <c r="K348" s="23"/>
      <c r="L348" s="23">
        <f>VLOOKUP(A348,GLOSAS!$A$2:$K$413,11,0)</f>
        <v>469720</v>
      </c>
      <c r="M348" s="23"/>
      <c r="N348" s="23"/>
      <c r="O348" s="23"/>
      <c r="P348" s="23"/>
      <c r="Q348" s="22"/>
      <c r="R348" s="22"/>
      <c r="S348" s="22"/>
      <c r="T348" s="24">
        <f t="shared" si="11"/>
        <v>0</v>
      </c>
    </row>
    <row r="349" spans="1:20" s="25" customFormat="1" x14ac:dyDescent="0.25">
      <c r="A349" s="22">
        <v>6334274</v>
      </c>
      <c r="B349" s="23">
        <v>150870</v>
      </c>
      <c r="C349" s="23">
        <v>5515</v>
      </c>
      <c r="D349" s="22" t="e">
        <f>VLOOKUP(A349,CXP!$A$2:$A$353,1,0)</f>
        <v>#N/A</v>
      </c>
      <c r="E349" s="22">
        <f>VLOOKUP(A349,GLOSAS!$A$2:$A$413,1,0)</f>
        <v>6334274</v>
      </c>
      <c r="F349" s="22">
        <f>VLOOKUP(A349,CANCELADAS!$A$2:$A$811,1,0)</f>
        <v>6334274</v>
      </c>
      <c r="G349" s="22" t="e">
        <f>VLOOKUP(A349,DEVOLUCIONES!$A$2:$A$453,1,0)</f>
        <v>#N/A</v>
      </c>
      <c r="H349" s="23"/>
      <c r="I349" s="23"/>
      <c r="J349" s="23"/>
      <c r="K349" s="23"/>
      <c r="L349" s="23">
        <f>VLOOKUP(A349,GLOSAS!$A$2:$K$413,11,0)</f>
        <v>5515</v>
      </c>
      <c r="M349" s="23"/>
      <c r="N349" s="23"/>
      <c r="O349" s="23"/>
      <c r="P349" s="23"/>
      <c r="Q349" s="22"/>
      <c r="R349" s="22"/>
      <c r="S349" s="22"/>
      <c r="T349" s="24">
        <f t="shared" si="11"/>
        <v>0</v>
      </c>
    </row>
    <row r="350" spans="1:20" s="25" customFormat="1" x14ac:dyDescent="0.25">
      <c r="A350" s="22">
        <v>6346054</v>
      </c>
      <c r="B350" s="23">
        <v>35670</v>
      </c>
      <c r="C350" s="23">
        <v>7360</v>
      </c>
      <c r="D350" s="22" t="e">
        <f>VLOOKUP(A350,CXP!$A$2:$A$353,1,0)</f>
        <v>#N/A</v>
      </c>
      <c r="E350" s="22">
        <f>VLOOKUP(A350,GLOSAS!$A$2:$A$413,1,0)</f>
        <v>6346054</v>
      </c>
      <c r="F350" s="22">
        <f>VLOOKUP(A350,CANCELADAS!$A$2:$A$811,1,0)</f>
        <v>6346054</v>
      </c>
      <c r="G350" s="22" t="e">
        <f>VLOOKUP(A350,DEVOLUCIONES!$A$2:$A$453,1,0)</f>
        <v>#N/A</v>
      </c>
      <c r="H350" s="23"/>
      <c r="I350" s="23"/>
      <c r="J350" s="23"/>
      <c r="K350" s="23"/>
      <c r="L350" s="23">
        <f>VLOOKUP(A350,GLOSAS!$A$2:$K$413,11,0)</f>
        <v>7360</v>
      </c>
      <c r="M350" s="23"/>
      <c r="N350" s="23"/>
      <c r="O350" s="23"/>
      <c r="P350" s="23"/>
      <c r="Q350" s="22"/>
      <c r="R350" s="22"/>
      <c r="S350" s="22"/>
      <c r="T350" s="24">
        <f t="shared" si="11"/>
        <v>0</v>
      </c>
    </row>
    <row r="351" spans="1:20" s="25" customFormat="1" x14ac:dyDescent="0.25">
      <c r="A351" s="22">
        <v>6353091</v>
      </c>
      <c r="B351" s="23">
        <v>541383</v>
      </c>
      <c r="C351" s="23">
        <v>157107</v>
      </c>
      <c r="D351" s="22" t="e">
        <f>VLOOKUP(A351,CXP!$A$2:$A$353,1,0)</f>
        <v>#N/A</v>
      </c>
      <c r="E351" s="22">
        <f>VLOOKUP(A351,GLOSAS!$A$2:$A$413,1,0)</f>
        <v>6353091</v>
      </c>
      <c r="F351" s="22">
        <f>VLOOKUP(A351,CANCELADAS!$A$2:$A$811,1,0)</f>
        <v>6353091</v>
      </c>
      <c r="G351" s="22" t="e">
        <f>VLOOKUP(A351,DEVOLUCIONES!$A$2:$A$453,1,0)</f>
        <v>#N/A</v>
      </c>
      <c r="H351" s="23"/>
      <c r="I351" s="23"/>
      <c r="J351" s="23"/>
      <c r="K351" s="23"/>
      <c r="L351" s="23">
        <f>VLOOKUP(A351,GLOSAS!$A$2:$K$413,11,0)</f>
        <v>157107</v>
      </c>
      <c r="M351" s="23"/>
      <c r="N351" s="23"/>
      <c r="O351" s="23"/>
      <c r="P351" s="23"/>
      <c r="Q351" s="22"/>
      <c r="R351" s="22"/>
      <c r="S351" s="22"/>
      <c r="T351" s="24">
        <f t="shared" si="11"/>
        <v>0</v>
      </c>
    </row>
    <row r="352" spans="1:20" s="25" customFormat="1" x14ac:dyDescent="0.25">
      <c r="A352" s="22">
        <v>6360369</v>
      </c>
      <c r="B352" s="23">
        <v>123215</v>
      </c>
      <c r="C352" s="23">
        <v>123215</v>
      </c>
      <c r="D352" s="22" t="e">
        <f>VLOOKUP(A352,CXP!$A$2:$A$353,1,0)</f>
        <v>#N/A</v>
      </c>
      <c r="E352" s="22" t="e">
        <f>VLOOKUP(A352,GLOSAS!$A$2:$A$413,1,0)</f>
        <v>#N/A</v>
      </c>
      <c r="F352" s="22" t="e">
        <f>VLOOKUP(A352,CANCELADAS!$A$2:$A$811,1,0)</f>
        <v>#N/A</v>
      </c>
      <c r="G352" s="22">
        <f>VLOOKUP(A352,DEVOLUCIONES!$A$2:$A$453,1,0)</f>
        <v>6360369</v>
      </c>
      <c r="H352" s="23"/>
      <c r="I352" s="23">
        <f t="shared" ref="I352:I355" si="30">+C352</f>
        <v>123215</v>
      </c>
      <c r="J352" s="23"/>
      <c r="K352" s="23"/>
      <c r="L352" s="23"/>
      <c r="M352" s="23"/>
      <c r="N352" s="23"/>
      <c r="O352" s="23"/>
      <c r="P352" s="23"/>
      <c r="Q352" s="22" t="s">
        <v>1110</v>
      </c>
      <c r="R352" s="22" t="s">
        <v>1108</v>
      </c>
      <c r="S352" s="22"/>
      <c r="T352" s="24">
        <f t="shared" si="11"/>
        <v>0</v>
      </c>
    </row>
    <row r="353" spans="1:20" s="25" customFormat="1" x14ac:dyDescent="0.25">
      <c r="A353" s="22">
        <v>6360686</v>
      </c>
      <c r="B353" s="23">
        <v>2000000</v>
      </c>
      <c r="C353" s="23">
        <v>2000000</v>
      </c>
      <c r="D353" s="22" t="e">
        <f>VLOOKUP(A353,CXP!$A$2:$A$353,1,0)</f>
        <v>#N/A</v>
      </c>
      <c r="E353" s="22" t="e">
        <f>VLOOKUP(A353,GLOSAS!$A$2:$A$413,1,0)</f>
        <v>#N/A</v>
      </c>
      <c r="F353" s="22" t="e">
        <f>VLOOKUP(A353,CANCELADAS!$A$2:$A$811,1,0)</f>
        <v>#N/A</v>
      </c>
      <c r="G353" s="22">
        <f>VLOOKUP(A353,DEVOLUCIONES!$A$2:$A$453,1,0)</f>
        <v>6360686</v>
      </c>
      <c r="H353" s="23"/>
      <c r="I353" s="23">
        <f t="shared" si="30"/>
        <v>2000000</v>
      </c>
      <c r="J353" s="23"/>
      <c r="K353" s="23"/>
      <c r="L353" s="23"/>
      <c r="M353" s="23"/>
      <c r="N353" s="23"/>
      <c r="O353" s="23"/>
      <c r="P353" s="23"/>
      <c r="Q353" s="22" t="s">
        <v>1167</v>
      </c>
      <c r="R353" s="22" t="s">
        <v>1165</v>
      </c>
      <c r="S353" s="22"/>
      <c r="T353" s="24">
        <f t="shared" si="11"/>
        <v>0</v>
      </c>
    </row>
    <row r="354" spans="1:20" s="25" customFormat="1" x14ac:dyDescent="0.25">
      <c r="A354" s="22">
        <v>6373007</v>
      </c>
      <c r="B354" s="23">
        <v>141386</v>
      </c>
      <c r="C354" s="23">
        <v>141386</v>
      </c>
      <c r="D354" s="22" t="e">
        <f>VLOOKUP(A354,CXP!$A$2:$A$353,1,0)</f>
        <v>#N/A</v>
      </c>
      <c r="E354" s="22" t="e">
        <f>VLOOKUP(A354,GLOSAS!$A$2:$A$413,1,0)</f>
        <v>#N/A</v>
      </c>
      <c r="F354" s="22" t="e">
        <f>VLOOKUP(A354,CANCELADAS!$A$2:$A$811,1,0)</f>
        <v>#N/A</v>
      </c>
      <c r="G354" s="22">
        <f>VLOOKUP(A354,DEVOLUCIONES!$A$2:$A$453,1,0)</f>
        <v>6373007</v>
      </c>
      <c r="H354" s="23"/>
      <c r="I354" s="23">
        <f t="shared" si="30"/>
        <v>141386</v>
      </c>
      <c r="J354" s="23"/>
      <c r="K354" s="23"/>
      <c r="L354" s="23"/>
      <c r="M354" s="23"/>
      <c r="N354" s="23"/>
      <c r="O354" s="23"/>
      <c r="P354" s="23"/>
      <c r="Q354" s="22" t="s">
        <v>772</v>
      </c>
      <c r="R354" s="22" t="s">
        <v>767</v>
      </c>
      <c r="S354" s="22"/>
      <c r="T354" s="24">
        <f t="shared" ref="T354:T417" si="31">+C354-SUM(H354:O354)</f>
        <v>0</v>
      </c>
    </row>
    <row r="355" spans="1:20" s="25" customFormat="1" x14ac:dyDescent="0.25">
      <c r="A355" s="22">
        <v>6373043</v>
      </c>
      <c r="B355" s="23">
        <v>138873</v>
      </c>
      <c r="C355" s="23">
        <v>138873</v>
      </c>
      <c r="D355" s="22" t="e">
        <f>VLOOKUP(A355,CXP!$A$2:$A$353,1,0)</f>
        <v>#N/A</v>
      </c>
      <c r="E355" s="22" t="e">
        <f>VLOOKUP(A355,GLOSAS!$A$2:$A$413,1,0)</f>
        <v>#N/A</v>
      </c>
      <c r="F355" s="22" t="e">
        <f>VLOOKUP(A355,CANCELADAS!$A$2:$A$811,1,0)</f>
        <v>#N/A</v>
      </c>
      <c r="G355" s="22">
        <f>VLOOKUP(A355,DEVOLUCIONES!$A$2:$A$453,1,0)</f>
        <v>6373043</v>
      </c>
      <c r="H355" s="23"/>
      <c r="I355" s="23">
        <f t="shared" si="30"/>
        <v>138873</v>
      </c>
      <c r="J355" s="23"/>
      <c r="K355" s="23"/>
      <c r="L355" s="23"/>
      <c r="M355" s="23"/>
      <c r="N355" s="23"/>
      <c r="O355" s="23"/>
      <c r="P355" s="23"/>
      <c r="Q355" s="22" t="s">
        <v>771</v>
      </c>
      <c r="R355" s="22" t="s">
        <v>767</v>
      </c>
      <c r="S355" s="22"/>
      <c r="T355" s="24">
        <f t="shared" si="31"/>
        <v>0</v>
      </c>
    </row>
    <row r="356" spans="1:20" s="25" customFormat="1" x14ac:dyDescent="0.25">
      <c r="A356" s="22">
        <v>6373477</v>
      </c>
      <c r="B356" s="23">
        <v>31655</v>
      </c>
      <c r="C356" s="23">
        <v>31655</v>
      </c>
      <c r="D356" s="22">
        <f>VLOOKUP(A356,CXP!$A$2:$A$353,1,0)</f>
        <v>6373477</v>
      </c>
      <c r="E356" s="22" t="e">
        <f>VLOOKUP(A356,GLOSAS!$A$2:$A$413,1,0)</f>
        <v>#N/A</v>
      </c>
      <c r="F356" s="22" t="e">
        <f>VLOOKUP(A356,CANCELADAS!$A$2:$A$811,1,0)</f>
        <v>#N/A</v>
      </c>
      <c r="G356" s="22">
        <f>VLOOKUP(A356,DEVOLUCIONES!$A$2:$A$453,1,0)</f>
        <v>6373477</v>
      </c>
      <c r="H356" s="23">
        <f>VLOOKUP(A356,CXP!$A$2:$K$353,11,0)</f>
        <v>31655</v>
      </c>
      <c r="I356" s="23"/>
      <c r="J356" s="23"/>
      <c r="K356" s="23"/>
      <c r="L356" s="23"/>
      <c r="M356" s="23"/>
      <c r="N356" s="23"/>
      <c r="O356" s="23"/>
      <c r="P356" s="23"/>
      <c r="Q356" s="22"/>
      <c r="R356" s="22"/>
      <c r="S356" s="22"/>
      <c r="T356" s="24">
        <f t="shared" si="31"/>
        <v>0</v>
      </c>
    </row>
    <row r="357" spans="1:20" s="25" customFormat="1" x14ac:dyDescent="0.25">
      <c r="A357" s="22">
        <v>6373482</v>
      </c>
      <c r="B357" s="23">
        <v>27915</v>
      </c>
      <c r="C357" s="23">
        <v>27915</v>
      </c>
      <c r="D357" s="22">
        <f>VLOOKUP(A357,CXP!$A$2:$A$353,1,0)</f>
        <v>6373482</v>
      </c>
      <c r="E357" s="22" t="e">
        <f>VLOOKUP(A357,GLOSAS!$A$2:$A$413,1,0)</f>
        <v>#N/A</v>
      </c>
      <c r="F357" s="22" t="e">
        <f>VLOOKUP(A357,CANCELADAS!$A$2:$A$811,1,0)</f>
        <v>#N/A</v>
      </c>
      <c r="G357" s="22">
        <f>VLOOKUP(A357,DEVOLUCIONES!$A$2:$A$453,1,0)</f>
        <v>6373482</v>
      </c>
      <c r="H357" s="23">
        <f>VLOOKUP(A357,CXP!$A$2:$K$353,11,0)</f>
        <v>27915</v>
      </c>
      <c r="I357" s="23"/>
      <c r="J357" s="23"/>
      <c r="K357" s="23"/>
      <c r="L357" s="23"/>
      <c r="M357" s="23"/>
      <c r="N357" s="23"/>
      <c r="O357" s="23"/>
      <c r="P357" s="23"/>
      <c r="Q357" s="22"/>
      <c r="R357" s="22"/>
      <c r="S357" s="22"/>
      <c r="T357" s="24">
        <f t="shared" si="31"/>
        <v>0</v>
      </c>
    </row>
    <row r="358" spans="1:20" s="25" customFormat="1" x14ac:dyDescent="0.25">
      <c r="A358" s="22">
        <v>6373487</v>
      </c>
      <c r="B358" s="23">
        <v>37770</v>
      </c>
      <c r="C358" s="23">
        <v>37770</v>
      </c>
      <c r="D358" s="22">
        <f>VLOOKUP(A358,CXP!$A$2:$A$353,1,0)</f>
        <v>6373487</v>
      </c>
      <c r="E358" s="22" t="e">
        <f>VLOOKUP(A358,GLOSAS!$A$2:$A$413,1,0)</f>
        <v>#N/A</v>
      </c>
      <c r="F358" s="22" t="e">
        <f>VLOOKUP(A358,CANCELADAS!$A$2:$A$811,1,0)</f>
        <v>#N/A</v>
      </c>
      <c r="G358" s="22">
        <f>VLOOKUP(A358,DEVOLUCIONES!$A$2:$A$453,1,0)</f>
        <v>6373487</v>
      </c>
      <c r="H358" s="23">
        <f>VLOOKUP(A358,CXP!$A$2:$K$353,11,0)</f>
        <v>37770</v>
      </c>
      <c r="I358" s="23"/>
      <c r="J358" s="23"/>
      <c r="K358" s="23"/>
      <c r="L358" s="23"/>
      <c r="M358" s="23"/>
      <c r="N358" s="23"/>
      <c r="O358" s="23"/>
      <c r="P358" s="23"/>
      <c r="Q358" s="22"/>
      <c r="R358" s="22"/>
      <c r="S358" s="22"/>
      <c r="T358" s="24">
        <f t="shared" si="31"/>
        <v>0</v>
      </c>
    </row>
    <row r="359" spans="1:20" s="25" customFormat="1" x14ac:dyDescent="0.25">
      <c r="A359" s="22">
        <v>6377135</v>
      </c>
      <c r="B359" s="23">
        <v>11015</v>
      </c>
      <c r="C359" s="23">
        <v>11015</v>
      </c>
      <c r="D359" s="22">
        <f>VLOOKUP(A359,CXP!$A$2:$A$353,1,0)</f>
        <v>6377135</v>
      </c>
      <c r="E359" s="22">
        <f>VLOOKUP(A359,GLOSAS!$A$2:$A$413,1,0)</f>
        <v>6377135</v>
      </c>
      <c r="F359" s="22" t="e">
        <f>VLOOKUP(A359,CANCELADAS!$A$2:$A$811,1,0)</f>
        <v>#N/A</v>
      </c>
      <c r="G359" s="22">
        <f>VLOOKUP(A359,DEVOLUCIONES!$A$2:$A$453,1,0)</f>
        <v>6377135</v>
      </c>
      <c r="H359" s="23">
        <f>VLOOKUP(A359,CXP!$A$2:$K$353,11,0)</f>
        <v>7615</v>
      </c>
      <c r="I359" s="23"/>
      <c r="J359" s="23"/>
      <c r="K359" s="23"/>
      <c r="L359" s="23">
        <f>VLOOKUP(A359,GLOSAS!$A$2:$K$413,11,0)</f>
        <v>3400</v>
      </c>
      <c r="M359" s="23"/>
      <c r="N359" s="23"/>
      <c r="O359" s="23"/>
      <c r="P359" s="23"/>
      <c r="Q359" s="22"/>
      <c r="R359" s="22"/>
      <c r="S359" s="22"/>
      <c r="T359" s="24">
        <f t="shared" si="31"/>
        <v>0</v>
      </c>
    </row>
    <row r="360" spans="1:20" s="25" customFormat="1" x14ac:dyDescent="0.25">
      <c r="A360" s="22">
        <v>6382253</v>
      </c>
      <c r="B360" s="23">
        <v>51366</v>
      </c>
      <c r="C360" s="23">
        <v>51366</v>
      </c>
      <c r="D360" s="22" t="e">
        <f>VLOOKUP(A360,CXP!$A$2:$A$353,1,0)</f>
        <v>#N/A</v>
      </c>
      <c r="E360" s="22" t="e">
        <f>VLOOKUP(A360,GLOSAS!$A$2:$A$413,1,0)</f>
        <v>#N/A</v>
      </c>
      <c r="F360" s="22">
        <f>VLOOKUP(A360,CANCELADAS!$A$2:$A$811,1,0)</f>
        <v>6382253</v>
      </c>
      <c r="G360" s="22" t="e">
        <f>VLOOKUP(A360,DEVOLUCIONES!$A$2:$A$453,1,0)</f>
        <v>#N/A</v>
      </c>
      <c r="H360" s="23"/>
      <c r="I360" s="23"/>
      <c r="J360" s="23"/>
      <c r="K360" s="23"/>
      <c r="L360" s="23"/>
      <c r="M360" s="23"/>
      <c r="N360" s="23"/>
      <c r="O360" s="23">
        <f>-VLOOKUP(A360,CANCELADAS!$A$2:$K$811,11,0)</f>
        <v>51366</v>
      </c>
      <c r="P360" s="23"/>
      <c r="Q360" s="22">
        <v>2000345690</v>
      </c>
      <c r="R360" s="22"/>
      <c r="S360" s="22"/>
      <c r="T360" s="24">
        <f t="shared" si="31"/>
        <v>0</v>
      </c>
    </row>
    <row r="361" spans="1:20" s="25" customFormat="1" x14ac:dyDescent="0.25">
      <c r="A361" s="22">
        <v>6384218</v>
      </c>
      <c r="B361" s="23">
        <v>2000000</v>
      </c>
      <c r="C361" s="23">
        <v>2000000</v>
      </c>
      <c r="D361" s="22" t="e">
        <f>VLOOKUP(A361,CXP!$A$2:$A$353,1,0)</f>
        <v>#N/A</v>
      </c>
      <c r="E361" s="22" t="e">
        <f>VLOOKUP(A361,GLOSAS!$A$2:$A$413,1,0)</f>
        <v>#N/A</v>
      </c>
      <c r="F361" s="22" t="e">
        <f>VLOOKUP(A361,CANCELADAS!$A$2:$A$811,1,0)</f>
        <v>#N/A</v>
      </c>
      <c r="G361" s="22">
        <f>VLOOKUP(A361,DEVOLUCIONES!$A$2:$A$453,1,0)</f>
        <v>6384218</v>
      </c>
      <c r="H361" s="23"/>
      <c r="I361" s="23">
        <f>+C361</f>
        <v>2000000</v>
      </c>
      <c r="J361" s="23"/>
      <c r="K361" s="23"/>
      <c r="L361" s="23"/>
      <c r="M361" s="23"/>
      <c r="N361" s="23"/>
      <c r="O361" s="23"/>
      <c r="P361" s="23"/>
      <c r="Q361" s="22" t="s">
        <v>917</v>
      </c>
      <c r="R361" s="22" t="s">
        <v>916</v>
      </c>
      <c r="S361" s="22"/>
      <c r="T361" s="24">
        <f t="shared" si="31"/>
        <v>0</v>
      </c>
    </row>
    <row r="362" spans="1:20" s="25" customFormat="1" x14ac:dyDescent="0.25">
      <c r="A362" s="22">
        <v>6387467</v>
      </c>
      <c r="B362" s="23">
        <v>55939</v>
      </c>
      <c r="C362" s="23">
        <v>55939</v>
      </c>
      <c r="D362" s="22" t="e">
        <f>VLOOKUP(A362,CXP!$A$2:$A$353,1,0)</f>
        <v>#N/A</v>
      </c>
      <c r="E362" s="22" t="e">
        <f>VLOOKUP(A362,GLOSAS!$A$2:$A$413,1,0)</f>
        <v>#N/A</v>
      </c>
      <c r="F362" s="22">
        <f>VLOOKUP(A362,CANCELADAS!$A$2:$A$811,1,0)</f>
        <v>6387467</v>
      </c>
      <c r="G362" s="22" t="e">
        <f>VLOOKUP(A362,DEVOLUCIONES!$A$2:$A$453,1,0)</f>
        <v>#N/A</v>
      </c>
      <c r="H362" s="23"/>
      <c r="I362" s="23"/>
      <c r="J362" s="23"/>
      <c r="K362" s="23"/>
      <c r="L362" s="23"/>
      <c r="M362" s="23"/>
      <c r="N362" s="23"/>
      <c r="O362" s="23">
        <f>-VLOOKUP(A362,CANCELADAS!$A$2:$K$811,11,0)</f>
        <v>55939</v>
      </c>
      <c r="P362" s="23"/>
      <c r="Q362" s="22">
        <v>2000345690</v>
      </c>
      <c r="R362" s="22"/>
      <c r="S362" s="22"/>
      <c r="T362" s="24">
        <f t="shared" si="31"/>
        <v>0</v>
      </c>
    </row>
    <row r="363" spans="1:20" s="25" customFormat="1" x14ac:dyDescent="0.25">
      <c r="A363" s="22">
        <v>6387566</v>
      </c>
      <c r="B363" s="23">
        <v>229963</v>
      </c>
      <c r="C363" s="23">
        <v>229963</v>
      </c>
      <c r="D363" s="22" t="e">
        <f>VLOOKUP(A363,CXP!$A$2:$A$353,1,0)</f>
        <v>#N/A</v>
      </c>
      <c r="E363" s="22">
        <f>VLOOKUP(A363,GLOSAS!$A$2:$A$413,1,0)</f>
        <v>6387566</v>
      </c>
      <c r="F363" s="22">
        <f>VLOOKUP(A363,CANCELADAS!$A$2:$A$811,1,0)</f>
        <v>6387566</v>
      </c>
      <c r="G363" s="22" t="e">
        <f>VLOOKUP(A363,DEVOLUCIONES!$A$2:$A$453,1,0)</f>
        <v>#N/A</v>
      </c>
      <c r="H363" s="23"/>
      <c r="I363" s="23"/>
      <c r="J363" s="23"/>
      <c r="K363" s="23"/>
      <c r="L363" s="23">
        <f>VLOOKUP(A363,GLOSAS!$A$2:$K$413,11,0)</f>
        <v>57381</v>
      </c>
      <c r="M363" s="23"/>
      <c r="N363" s="23"/>
      <c r="O363" s="23">
        <f>-VLOOKUP(A363,CANCELADAS!$A$2:$K$811,11,0)</f>
        <v>172582</v>
      </c>
      <c r="P363" s="23"/>
      <c r="Q363" s="22">
        <v>2000345690</v>
      </c>
      <c r="R363" s="22"/>
      <c r="S363" s="22"/>
      <c r="T363" s="24">
        <f t="shared" si="31"/>
        <v>0</v>
      </c>
    </row>
    <row r="364" spans="1:20" s="25" customFormat="1" x14ac:dyDescent="0.25">
      <c r="A364" s="22">
        <v>6390501</v>
      </c>
      <c r="B364" s="23">
        <v>321111</v>
      </c>
      <c r="C364" s="23">
        <v>321111</v>
      </c>
      <c r="D364" s="22" t="e">
        <f>VLOOKUP(A364,CXP!$A$2:$A$353,1,0)</f>
        <v>#N/A</v>
      </c>
      <c r="E364" s="22">
        <f>VLOOKUP(A364,GLOSAS!$A$2:$A$413,1,0)</f>
        <v>6390501</v>
      </c>
      <c r="F364" s="22">
        <f>VLOOKUP(A364,CANCELADAS!$A$2:$A$811,1,0)</f>
        <v>6390501</v>
      </c>
      <c r="G364" s="22" t="e">
        <f>VLOOKUP(A364,DEVOLUCIONES!$A$2:$A$453,1,0)</f>
        <v>#N/A</v>
      </c>
      <c r="H364" s="23"/>
      <c r="I364" s="23"/>
      <c r="J364" s="23"/>
      <c r="K364" s="23"/>
      <c r="L364" s="23">
        <f>VLOOKUP(A364,GLOSAS!$A$2:$K$413,11,0)</f>
        <v>5232</v>
      </c>
      <c r="M364" s="23"/>
      <c r="N364" s="23"/>
      <c r="O364" s="23">
        <f>-VLOOKUP(A364,CANCELADAS!$A$2:$K$811,11,0)</f>
        <v>315879</v>
      </c>
      <c r="P364" s="23"/>
      <c r="Q364" s="22">
        <v>2000345690</v>
      </c>
      <c r="R364" s="22"/>
      <c r="S364" s="22"/>
      <c r="T364" s="24">
        <f t="shared" si="31"/>
        <v>0</v>
      </c>
    </row>
    <row r="365" spans="1:20" s="25" customFormat="1" x14ac:dyDescent="0.25">
      <c r="A365" s="22">
        <v>6391631</v>
      </c>
      <c r="B365" s="23">
        <v>392632</v>
      </c>
      <c r="C365" s="23">
        <v>392632</v>
      </c>
      <c r="D365" s="22" t="e">
        <f>VLOOKUP(A365,CXP!$A$2:$A$353,1,0)</f>
        <v>#N/A</v>
      </c>
      <c r="E365" s="22" t="e">
        <f>VLOOKUP(A365,GLOSAS!$A$2:$A$413,1,0)</f>
        <v>#N/A</v>
      </c>
      <c r="F365" s="22">
        <f>VLOOKUP(A365,CANCELADAS!$A$2:$A$811,1,0)</f>
        <v>6391631</v>
      </c>
      <c r="G365" s="22" t="e">
        <f>VLOOKUP(A365,DEVOLUCIONES!$A$2:$A$453,1,0)</f>
        <v>#N/A</v>
      </c>
      <c r="H365" s="23"/>
      <c r="I365" s="23"/>
      <c r="J365" s="23"/>
      <c r="K365" s="23"/>
      <c r="L365" s="23"/>
      <c r="M365" s="23"/>
      <c r="N365" s="23"/>
      <c r="O365" s="23">
        <f>-VLOOKUP(A365,CANCELADAS!$A$2:$K$811,11,0)</f>
        <v>392632</v>
      </c>
      <c r="P365" s="23"/>
      <c r="Q365" s="22">
        <v>2000345690</v>
      </c>
      <c r="R365" s="22"/>
      <c r="S365" s="22"/>
      <c r="T365" s="24">
        <f t="shared" si="31"/>
        <v>0</v>
      </c>
    </row>
    <row r="366" spans="1:20" s="25" customFormat="1" x14ac:dyDescent="0.25">
      <c r="A366" s="22">
        <v>6393031</v>
      </c>
      <c r="B366" s="23">
        <v>36499</v>
      </c>
      <c r="C366" s="23">
        <v>36499</v>
      </c>
      <c r="D366" s="22" t="e">
        <f>VLOOKUP(A366,CXP!$A$2:$A$353,1,0)</f>
        <v>#N/A</v>
      </c>
      <c r="E366" s="22" t="e">
        <f>VLOOKUP(A366,GLOSAS!$A$2:$A$413,1,0)</f>
        <v>#N/A</v>
      </c>
      <c r="F366" s="22">
        <f>VLOOKUP(A366,CANCELADAS!$A$2:$A$811,1,0)</f>
        <v>6393031</v>
      </c>
      <c r="G366" s="22" t="e">
        <f>VLOOKUP(A366,DEVOLUCIONES!$A$2:$A$453,1,0)</f>
        <v>#N/A</v>
      </c>
      <c r="H366" s="23"/>
      <c r="I366" s="23"/>
      <c r="J366" s="23"/>
      <c r="K366" s="23"/>
      <c r="L366" s="23"/>
      <c r="M366" s="23"/>
      <c r="N366" s="23"/>
      <c r="O366" s="23">
        <f>-VLOOKUP(A366,CANCELADAS!$A$2:$K$811,11,0)</f>
        <v>36499</v>
      </c>
      <c r="P366" s="23"/>
      <c r="Q366" s="22">
        <v>2000345690</v>
      </c>
      <c r="R366" s="22"/>
      <c r="S366" s="22"/>
      <c r="T366" s="24">
        <f t="shared" si="31"/>
        <v>0</v>
      </c>
    </row>
    <row r="367" spans="1:20" s="25" customFormat="1" x14ac:dyDescent="0.25">
      <c r="A367" s="22">
        <v>6394449</v>
      </c>
      <c r="B367" s="23">
        <v>33945</v>
      </c>
      <c r="C367" s="23">
        <v>33945</v>
      </c>
      <c r="D367" s="22" t="e">
        <f>VLOOKUP(A367,CXP!$A$2:$A$353,1,0)</f>
        <v>#N/A</v>
      </c>
      <c r="E367" s="22" t="e">
        <f>VLOOKUP(A367,GLOSAS!$A$2:$A$413,1,0)</f>
        <v>#N/A</v>
      </c>
      <c r="F367" s="22">
        <f>VLOOKUP(A367,CANCELADAS!$A$2:$A$811,1,0)</f>
        <v>6394449</v>
      </c>
      <c r="G367" s="22" t="e">
        <f>VLOOKUP(A367,DEVOLUCIONES!$A$2:$A$453,1,0)</f>
        <v>#N/A</v>
      </c>
      <c r="H367" s="23"/>
      <c r="I367" s="23"/>
      <c r="J367" s="23"/>
      <c r="K367" s="23"/>
      <c r="L367" s="23"/>
      <c r="M367" s="23"/>
      <c r="N367" s="23"/>
      <c r="O367" s="23">
        <f>-VLOOKUP(A367,CANCELADAS!$A$2:$K$811,11,0)</f>
        <v>33945</v>
      </c>
      <c r="P367" s="23"/>
      <c r="Q367" s="22">
        <v>2000345690</v>
      </c>
      <c r="R367" s="22"/>
      <c r="S367" s="22"/>
      <c r="T367" s="24">
        <f t="shared" si="31"/>
        <v>0</v>
      </c>
    </row>
    <row r="368" spans="1:20" s="25" customFormat="1" x14ac:dyDescent="0.25">
      <c r="A368" s="22">
        <v>6400287</v>
      </c>
      <c r="B368" s="23">
        <v>82195</v>
      </c>
      <c r="C368" s="23">
        <v>82195</v>
      </c>
      <c r="D368" s="22" t="e">
        <f>VLOOKUP(A368,CXP!$A$2:$A$353,1,0)</f>
        <v>#N/A</v>
      </c>
      <c r="E368" s="22" t="e">
        <f>VLOOKUP(A368,GLOSAS!$A$2:$A$413,1,0)</f>
        <v>#N/A</v>
      </c>
      <c r="F368" s="22">
        <f>VLOOKUP(A368,CANCELADAS!$A$2:$A$811,1,0)</f>
        <v>6400287</v>
      </c>
      <c r="G368" s="22" t="e">
        <f>VLOOKUP(A368,DEVOLUCIONES!$A$2:$A$453,1,0)</f>
        <v>#N/A</v>
      </c>
      <c r="H368" s="23"/>
      <c r="I368" s="23"/>
      <c r="J368" s="23"/>
      <c r="K368" s="23"/>
      <c r="L368" s="23"/>
      <c r="M368" s="23"/>
      <c r="N368" s="23"/>
      <c r="O368" s="23">
        <f>-VLOOKUP(A368,CANCELADAS!$A$2:$K$811,11,0)</f>
        <v>82195</v>
      </c>
      <c r="P368" s="23"/>
      <c r="Q368" s="22">
        <v>2000345690</v>
      </c>
      <c r="R368" s="22"/>
      <c r="S368" s="22"/>
      <c r="T368" s="24">
        <f t="shared" si="31"/>
        <v>0</v>
      </c>
    </row>
    <row r="369" spans="1:20" s="25" customFormat="1" x14ac:dyDescent="0.25">
      <c r="A369" s="22">
        <v>6400288</v>
      </c>
      <c r="B369" s="23">
        <v>14495</v>
      </c>
      <c r="C369" s="23">
        <v>14495</v>
      </c>
      <c r="D369" s="22" t="e">
        <f>VLOOKUP(A369,CXP!$A$2:$A$353,1,0)</f>
        <v>#N/A</v>
      </c>
      <c r="E369" s="22" t="e">
        <f>VLOOKUP(A369,GLOSAS!$A$2:$A$413,1,0)</f>
        <v>#N/A</v>
      </c>
      <c r="F369" s="22">
        <f>VLOOKUP(A369,CANCELADAS!$A$2:$A$811,1,0)</f>
        <v>6400288</v>
      </c>
      <c r="G369" s="22" t="e">
        <f>VLOOKUP(A369,DEVOLUCIONES!$A$2:$A$453,1,0)</f>
        <v>#N/A</v>
      </c>
      <c r="H369" s="23"/>
      <c r="I369" s="23"/>
      <c r="J369" s="23"/>
      <c r="K369" s="23"/>
      <c r="L369" s="23"/>
      <c r="M369" s="23"/>
      <c r="N369" s="23"/>
      <c r="O369" s="23">
        <f>-VLOOKUP(A369,CANCELADAS!$A$2:$K$811,11,0)</f>
        <v>14495</v>
      </c>
      <c r="P369" s="23"/>
      <c r="Q369" s="22">
        <v>2000345690</v>
      </c>
      <c r="R369" s="22"/>
      <c r="S369" s="22"/>
      <c r="T369" s="24">
        <f t="shared" si="31"/>
        <v>0</v>
      </c>
    </row>
    <row r="370" spans="1:20" s="25" customFormat="1" x14ac:dyDescent="0.25">
      <c r="A370" s="22">
        <v>6400289</v>
      </c>
      <c r="B370" s="23">
        <v>58430</v>
      </c>
      <c r="C370" s="23">
        <v>58430</v>
      </c>
      <c r="D370" s="22" t="e">
        <f>VLOOKUP(A370,CXP!$A$2:$A$353,1,0)</f>
        <v>#N/A</v>
      </c>
      <c r="E370" s="22" t="e">
        <f>VLOOKUP(A370,GLOSAS!$A$2:$A$413,1,0)</f>
        <v>#N/A</v>
      </c>
      <c r="F370" s="22">
        <f>VLOOKUP(A370,CANCELADAS!$A$2:$A$811,1,0)</f>
        <v>6400289</v>
      </c>
      <c r="G370" s="22" t="e">
        <f>VLOOKUP(A370,DEVOLUCIONES!$A$2:$A$453,1,0)</f>
        <v>#N/A</v>
      </c>
      <c r="H370" s="23"/>
      <c r="I370" s="23"/>
      <c r="J370" s="23"/>
      <c r="K370" s="23"/>
      <c r="L370" s="23"/>
      <c r="M370" s="23"/>
      <c r="N370" s="23"/>
      <c r="O370" s="23">
        <f>-VLOOKUP(A370,CANCELADAS!$A$2:$K$811,11,0)</f>
        <v>58430</v>
      </c>
      <c r="P370" s="23"/>
      <c r="Q370" s="22">
        <v>2000345690</v>
      </c>
      <c r="R370" s="22"/>
      <c r="S370" s="22"/>
      <c r="T370" s="24">
        <f t="shared" si="31"/>
        <v>0</v>
      </c>
    </row>
    <row r="371" spans="1:20" s="25" customFormat="1" x14ac:dyDescent="0.25">
      <c r="A371" s="22">
        <v>6400292</v>
      </c>
      <c r="B371" s="23">
        <v>6760</v>
      </c>
      <c r="C371" s="23">
        <v>6760</v>
      </c>
      <c r="D371" s="22" t="e">
        <f>VLOOKUP(A371,CXP!$A$2:$A$353,1,0)</f>
        <v>#N/A</v>
      </c>
      <c r="E371" s="22">
        <f>VLOOKUP(A371,GLOSAS!$A$2:$A$413,1,0)</f>
        <v>6400292</v>
      </c>
      <c r="F371" s="22">
        <f>VLOOKUP(A371,CANCELADAS!$A$2:$A$811,1,0)</f>
        <v>6400292</v>
      </c>
      <c r="G371" s="22" t="e">
        <f>VLOOKUP(A371,DEVOLUCIONES!$A$2:$A$453,1,0)</f>
        <v>#N/A</v>
      </c>
      <c r="H371" s="23"/>
      <c r="I371" s="23"/>
      <c r="J371" s="23"/>
      <c r="K371" s="23"/>
      <c r="L371" s="23">
        <f>VLOOKUP(A371,GLOSAS!$A$2:$K$413,11,0)</f>
        <v>676</v>
      </c>
      <c r="M371" s="23"/>
      <c r="N371" s="23"/>
      <c r="O371" s="23">
        <f>-VLOOKUP(A371,CANCELADAS!$A$2:$K$811,11,0)</f>
        <v>6084</v>
      </c>
      <c r="P371" s="23"/>
      <c r="Q371" s="22">
        <v>2000345690</v>
      </c>
      <c r="R371" s="22"/>
      <c r="S371" s="22"/>
      <c r="T371" s="24">
        <f t="shared" si="31"/>
        <v>0</v>
      </c>
    </row>
    <row r="372" spans="1:20" s="25" customFormat="1" x14ac:dyDescent="0.25">
      <c r="A372" s="22">
        <v>6400298</v>
      </c>
      <c r="B372" s="23">
        <v>105615</v>
      </c>
      <c r="C372" s="23">
        <v>105615</v>
      </c>
      <c r="D372" s="22" t="e">
        <f>VLOOKUP(A372,CXP!$A$2:$A$353,1,0)</f>
        <v>#N/A</v>
      </c>
      <c r="E372" s="22" t="e">
        <f>VLOOKUP(A372,GLOSAS!$A$2:$A$413,1,0)</f>
        <v>#N/A</v>
      </c>
      <c r="F372" s="22">
        <f>VLOOKUP(A372,CANCELADAS!$A$2:$A$811,1,0)</f>
        <v>6400298</v>
      </c>
      <c r="G372" s="22" t="e">
        <f>VLOOKUP(A372,DEVOLUCIONES!$A$2:$A$453,1,0)</f>
        <v>#N/A</v>
      </c>
      <c r="H372" s="23"/>
      <c r="I372" s="23"/>
      <c r="J372" s="23"/>
      <c r="K372" s="23"/>
      <c r="L372" s="23"/>
      <c r="M372" s="23"/>
      <c r="N372" s="23"/>
      <c r="O372" s="23">
        <f>-VLOOKUP(A372,CANCELADAS!$A$2:$K$811,11,0)</f>
        <v>105615</v>
      </c>
      <c r="P372" s="23"/>
      <c r="Q372" s="22">
        <v>2000345690</v>
      </c>
      <c r="R372" s="22"/>
      <c r="S372" s="22"/>
      <c r="T372" s="24">
        <f t="shared" si="31"/>
        <v>0</v>
      </c>
    </row>
    <row r="373" spans="1:20" s="25" customFormat="1" x14ac:dyDescent="0.25">
      <c r="A373" s="22">
        <v>6400299</v>
      </c>
      <c r="B373" s="23">
        <v>17505</v>
      </c>
      <c r="C373" s="23">
        <v>17505</v>
      </c>
      <c r="D373" s="22" t="e">
        <f>VLOOKUP(A373,CXP!$A$2:$A$353,1,0)</f>
        <v>#N/A</v>
      </c>
      <c r="E373" s="22">
        <f>VLOOKUP(A373,GLOSAS!$A$2:$A$413,1,0)</f>
        <v>6400299</v>
      </c>
      <c r="F373" s="22">
        <f>VLOOKUP(A373,CANCELADAS!$A$2:$A$811,1,0)</f>
        <v>6400299</v>
      </c>
      <c r="G373" s="22" t="e">
        <f>VLOOKUP(A373,DEVOLUCIONES!$A$2:$A$453,1,0)</f>
        <v>#N/A</v>
      </c>
      <c r="H373" s="23"/>
      <c r="I373" s="23"/>
      <c r="J373" s="23"/>
      <c r="K373" s="23"/>
      <c r="L373" s="23">
        <f>VLOOKUP(A373,GLOSAS!$A$2:$K$413,11,0)</f>
        <v>5835</v>
      </c>
      <c r="M373" s="23"/>
      <c r="N373" s="23"/>
      <c r="O373" s="23">
        <f>-VLOOKUP(A373,CANCELADAS!$A$2:$K$811,11,0)</f>
        <v>11670</v>
      </c>
      <c r="P373" s="23"/>
      <c r="Q373" s="22">
        <v>2000345690</v>
      </c>
      <c r="R373" s="22"/>
      <c r="S373" s="22"/>
      <c r="T373" s="24">
        <f t="shared" si="31"/>
        <v>0</v>
      </c>
    </row>
    <row r="374" spans="1:20" s="25" customFormat="1" x14ac:dyDescent="0.25">
      <c r="A374" s="22">
        <v>6403998</v>
      </c>
      <c r="B374" s="23">
        <v>50082</v>
      </c>
      <c r="C374" s="23">
        <v>50082</v>
      </c>
      <c r="D374" s="22">
        <f>VLOOKUP(A374,CXP!$A$2:$A$353,1,0)</f>
        <v>6403998</v>
      </c>
      <c r="E374" s="22" t="e">
        <f>VLOOKUP(A374,GLOSAS!$A$2:$A$413,1,0)</f>
        <v>#N/A</v>
      </c>
      <c r="F374" s="22" t="e">
        <f>VLOOKUP(A374,CANCELADAS!$A$2:$A$811,1,0)</f>
        <v>#N/A</v>
      </c>
      <c r="G374" s="22" t="e">
        <f>VLOOKUP(A374,DEVOLUCIONES!$A$2:$A$453,1,0)</f>
        <v>#N/A</v>
      </c>
      <c r="H374" s="23">
        <f>VLOOKUP(A374,CXP!$A$2:$K$353,11,0)</f>
        <v>50082</v>
      </c>
      <c r="I374" s="23"/>
      <c r="J374" s="23"/>
      <c r="K374" s="23"/>
      <c r="L374" s="23"/>
      <c r="M374" s="23"/>
      <c r="N374" s="23"/>
      <c r="O374" s="23"/>
      <c r="P374" s="23"/>
      <c r="Q374" s="22"/>
      <c r="R374" s="22"/>
      <c r="S374" s="22"/>
      <c r="T374" s="24">
        <f t="shared" si="31"/>
        <v>0</v>
      </c>
    </row>
    <row r="375" spans="1:20" s="25" customFormat="1" x14ac:dyDescent="0.25">
      <c r="A375" s="22">
        <v>6410765</v>
      </c>
      <c r="B375" s="23">
        <v>723580</v>
      </c>
      <c r="C375" s="23">
        <v>723580</v>
      </c>
      <c r="D375" s="22">
        <f>VLOOKUP(A375,CXP!$A$2:$A$353,1,0)</f>
        <v>6410765</v>
      </c>
      <c r="E375" s="22" t="e">
        <f>VLOOKUP(A375,GLOSAS!$A$2:$A$413,1,0)</f>
        <v>#N/A</v>
      </c>
      <c r="F375" s="22" t="e">
        <f>VLOOKUP(A375,CANCELADAS!$A$2:$A$811,1,0)</f>
        <v>#N/A</v>
      </c>
      <c r="G375" s="22" t="e">
        <f>VLOOKUP(A375,DEVOLUCIONES!$A$2:$A$453,1,0)</f>
        <v>#N/A</v>
      </c>
      <c r="H375" s="23">
        <f>VLOOKUP(A375,CXP!$A$2:$K$353,11,0)</f>
        <v>723580</v>
      </c>
      <c r="I375" s="23"/>
      <c r="J375" s="23"/>
      <c r="K375" s="23"/>
      <c r="L375" s="23"/>
      <c r="M375" s="23"/>
      <c r="N375" s="23"/>
      <c r="O375" s="23"/>
      <c r="P375" s="23"/>
      <c r="Q375" s="22"/>
      <c r="R375" s="22"/>
      <c r="S375" s="22"/>
      <c r="T375" s="24">
        <f t="shared" si="31"/>
        <v>0</v>
      </c>
    </row>
    <row r="376" spans="1:20" s="25" customFormat="1" x14ac:dyDescent="0.25">
      <c r="A376" s="22">
        <v>6410807</v>
      </c>
      <c r="B376" s="23">
        <v>18665</v>
      </c>
      <c r="C376" s="23">
        <v>18665</v>
      </c>
      <c r="D376" s="22">
        <f>VLOOKUP(A376,CXP!$A$2:$A$353,1,0)</f>
        <v>6410807</v>
      </c>
      <c r="E376" s="22" t="e">
        <f>VLOOKUP(A376,GLOSAS!$A$2:$A$413,1,0)</f>
        <v>#N/A</v>
      </c>
      <c r="F376" s="22" t="e">
        <f>VLOOKUP(A376,CANCELADAS!$A$2:$A$811,1,0)</f>
        <v>#N/A</v>
      </c>
      <c r="G376" s="22" t="e">
        <f>VLOOKUP(A376,DEVOLUCIONES!$A$2:$A$453,1,0)</f>
        <v>#N/A</v>
      </c>
      <c r="H376" s="23">
        <f>VLOOKUP(A376,CXP!$A$2:$K$353,11,0)</f>
        <v>18665</v>
      </c>
      <c r="I376" s="23"/>
      <c r="J376" s="23"/>
      <c r="K376" s="23"/>
      <c r="L376" s="23"/>
      <c r="M376" s="23"/>
      <c r="N376" s="23"/>
      <c r="O376" s="23"/>
      <c r="P376" s="23"/>
      <c r="Q376" s="22"/>
      <c r="R376" s="22"/>
      <c r="S376" s="22"/>
      <c r="T376" s="24">
        <f t="shared" si="31"/>
        <v>0</v>
      </c>
    </row>
    <row r="377" spans="1:20" s="25" customFormat="1" x14ac:dyDescent="0.25">
      <c r="A377" s="22">
        <v>6410822</v>
      </c>
      <c r="B377" s="23">
        <v>20870</v>
      </c>
      <c r="C377" s="23">
        <v>20870</v>
      </c>
      <c r="D377" s="22">
        <f>VLOOKUP(A377,CXP!$A$2:$A$353,1,0)</f>
        <v>6410822</v>
      </c>
      <c r="E377" s="22" t="e">
        <f>VLOOKUP(A377,GLOSAS!$A$2:$A$413,1,0)</f>
        <v>#N/A</v>
      </c>
      <c r="F377" s="22" t="e">
        <f>VLOOKUP(A377,CANCELADAS!$A$2:$A$811,1,0)</f>
        <v>#N/A</v>
      </c>
      <c r="G377" s="22" t="e">
        <f>VLOOKUP(A377,DEVOLUCIONES!$A$2:$A$453,1,0)</f>
        <v>#N/A</v>
      </c>
      <c r="H377" s="23">
        <f>VLOOKUP(A377,CXP!$A$2:$K$353,11,0)</f>
        <v>20870</v>
      </c>
      <c r="I377" s="23"/>
      <c r="J377" s="23"/>
      <c r="K377" s="23"/>
      <c r="L377" s="23"/>
      <c r="M377" s="23"/>
      <c r="N377" s="23"/>
      <c r="O377" s="23"/>
      <c r="P377" s="23"/>
      <c r="Q377" s="22"/>
      <c r="R377" s="22"/>
      <c r="S377" s="22"/>
      <c r="T377" s="24">
        <f t="shared" si="31"/>
        <v>0</v>
      </c>
    </row>
    <row r="378" spans="1:20" s="25" customFormat="1" x14ac:dyDescent="0.25">
      <c r="A378" s="22">
        <v>6411180</v>
      </c>
      <c r="B378" s="23">
        <v>37390</v>
      </c>
      <c r="C378" s="23">
        <v>37390</v>
      </c>
      <c r="D378" s="22">
        <f>VLOOKUP(A378,CXP!$A$2:$A$353,1,0)</f>
        <v>6411180</v>
      </c>
      <c r="E378" s="22" t="e">
        <f>VLOOKUP(A378,GLOSAS!$A$2:$A$413,1,0)</f>
        <v>#N/A</v>
      </c>
      <c r="F378" s="22" t="e">
        <f>VLOOKUP(A378,CANCELADAS!$A$2:$A$811,1,0)</f>
        <v>#N/A</v>
      </c>
      <c r="G378" s="22" t="e">
        <f>VLOOKUP(A378,DEVOLUCIONES!$A$2:$A$453,1,0)</f>
        <v>#N/A</v>
      </c>
      <c r="H378" s="23">
        <f>VLOOKUP(A378,CXP!$A$2:$K$353,11,0)</f>
        <v>37390</v>
      </c>
      <c r="I378" s="23"/>
      <c r="J378" s="23"/>
      <c r="K378" s="23"/>
      <c r="L378" s="23"/>
      <c r="M378" s="23"/>
      <c r="N378" s="23"/>
      <c r="O378" s="23"/>
      <c r="P378" s="23"/>
      <c r="Q378" s="22"/>
      <c r="R378" s="22"/>
      <c r="S378" s="22"/>
      <c r="T378" s="24">
        <f t="shared" si="31"/>
        <v>0</v>
      </c>
    </row>
    <row r="379" spans="1:20" s="25" customFormat="1" x14ac:dyDescent="0.25">
      <c r="A379" s="22">
        <v>6411214</v>
      </c>
      <c r="B379" s="23">
        <v>36499</v>
      </c>
      <c r="C379" s="23">
        <v>36499</v>
      </c>
      <c r="D379" s="22" t="e">
        <f>VLOOKUP(A379,CXP!$A$2:$A$353,1,0)</f>
        <v>#N/A</v>
      </c>
      <c r="E379" s="22" t="e">
        <f>VLOOKUP(A379,GLOSAS!$A$2:$A$413,1,0)</f>
        <v>#N/A</v>
      </c>
      <c r="F379" s="22" t="e">
        <f>VLOOKUP(A379,CANCELADAS!$A$2:$A$811,1,0)</f>
        <v>#N/A</v>
      </c>
      <c r="G379" s="22">
        <f>VLOOKUP(A379,DEVOLUCIONES!$A$2:$A$453,1,0)</f>
        <v>6411214</v>
      </c>
      <c r="H379" s="23"/>
      <c r="I379" s="23">
        <f>+C379</f>
        <v>36499</v>
      </c>
      <c r="J379" s="23"/>
      <c r="K379" s="23"/>
      <c r="L379" s="23"/>
      <c r="M379" s="23"/>
      <c r="N379" s="23"/>
      <c r="O379" s="23"/>
      <c r="P379" s="23"/>
      <c r="Q379" s="22" t="s">
        <v>911</v>
      </c>
      <c r="R379" s="22" t="s">
        <v>910</v>
      </c>
      <c r="S379" s="22"/>
      <c r="T379" s="24">
        <f t="shared" si="31"/>
        <v>0</v>
      </c>
    </row>
    <row r="380" spans="1:20" s="25" customFormat="1" x14ac:dyDescent="0.25">
      <c r="A380" s="22">
        <v>6413508</v>
      </c>
      <c r="B380" s="23">
        <v>48545</v>
      </c>
      <c r="C380" s="23">
        <v>48545</v>
      </c>
      <c r="D380" s="22">
        <f>VLOOKUP(A380,CXP!$A$2:$A$353,1,0)</f>
        <v>6413508</v>
      </c>
      <c r="E380" s="22">
        <f>VLOOKUP(A380,GLOSAS!$A$2:$A$413,1,0)</f>
        <v>6413508</v>
      </c>
      <c r="F380" s="22" t="e">
        <f>VLOOKUP(A380,CANCELADAS!$A$2:$A$811,1,0)</f>
        <v>#N/A</v>
      </c>
      <c r="G380" s="22" t="e">
        <f>VLOOKUP(A380,DEVOLUCIONES!$A$2:$A$453,1,0)</f>
        <v>#N/A</v>
      </c>
      <c r="H380" s="23">
        <f>VLOOKUP(A380,CXP!$A$2:$K$353,11,0)</f>
        <v>45145</v>
      </c>
      <c r="I380" s="23"/>
      <c r="J380" s="23"/>
      <c r="K380" s="23"/>
      <c r="L380" s="23">
        <f>VLOOKUP(A380,GLOSAS!$A$2:$K$413,11,0)</f>
        <v>3400</v>
      </c>
      <c r="M380" s="23"/>
      <c r="N380" s="23"/>
      <c r="O380" s="23"/>
      <c r="P380" s="23"/>
      <c r="Q380" s="22"/>
      <c r="R380" s="22"/>
      <c r="S380" s="22"/>
      <c r="T380" s="24">
        <f t="shared" si="31"/>
        <v>0</v>
      </c>
    </row>
    <row r="381" spans="1:20" s="25" customFormat="1" x14ac:dyDescent="0.25">
      <c r="A381" s="22">
        <v>6415180</v>
      </c>
      <c r="B381" s="23">
        <v>11015</v>
      </c>
      <c r="C381" s="23">
        <v>11015</v>
      </c>
      <c r="D381" s="22">
        <f>VLOOKUP(A381,CXP!$A$2:$A$353,1,0)</f>
        <v>6415180</v>
      </c>
      <c r="E381" s="22" t="e">
        <f>VLOOKUP(A381,GLOSAS!$A$2:$A$413,1,0)</f>
        <v>#N/A</v>
      </c>
      <c r="F381" s="22" t="e">
        <f>VLOOKUP(A381,CANCELADAS!$A$2:$A$811,1,0)</f>
        <v>#N/A</v>
      </c>
      <c r="G381" s="22" t="e">
        <f>VLOOKUP(A381,DEVOLUCIONES!$A$2:$A$453,1,0)</f>
        <v>#N/A</v>
      </c>
      <c r="H381" s="23">
        <f>VLOOKUP(A381,CXP!$A$2:$K$353,11,0)</f>
        <v>11015</v>
      </c>
      <c r="I381" s="23"/>
      <c r="J381" s="23"/>
      <c r="K381" s="23"/>
      <c r="L381" s="23"/>
      <c r="M381" s="23"/>
      <c r="N381" s="23"/>
      <c r="O381" s="23"/>
      <c r="P381" s="23"/>
      <c r="Q381" s="22"/>
      <c r="R381" s="22"/>
      <c r="S381" s="22"/>
      <c r="T381" s="24">
        <f t="shared" si="31"/>
        <v>0</v>
      </c>
    </row>
    <row r="382" spans="1:20" s="25" customFormat="1" x14ac:dyDescent="0.25">
      <c r="A382" s="22">
        <v>6415241</v>
      </c>
      <c r="B382" s="23">
        <v>20870</v>
      </c>
      <c r="C382" s="23">
        <v>20870</v>
      </c>
      <c r="D382" s="22">
        <f>VLOOKUP(A382,CXP!$A$2:$A$353,1,0)</f>
        <v>6415241</v>
      </c>
      <c r="E382" s="22" t="e">
        <f>VLOOKUP(A382,GLOSAS!$A$2:$A$413,1,0)</f>
        <v>#N/A</v>
      </c>
      <c r="F382" s="22" t="e">
        <f>VLOOKUP(A382,CANCELADAS!$A$2:$A$811,1,0)</f>
        <v>#N/A</v>
      </c>
      <c r="G382" s="22" t="e">
        <f>VLOOKUP(A382,DEVOLUCIONES!$A$2:$A$453,1,0)</f>
        <v>#N/A</v>
      </c>
      <c r="H382" s="23">
        <f>VLOOKUP(A382,CXP!$A$2:$K$353,11,0)</f>
        <v>20870</v>
      </c>
      <c r="I382" s="23"/>
      <c r="J382" s="23"/>
      <c r="K382" s="23"/>
      <c r="L382" s="23"/>
      <c r="M382" s="23"/>
      <c r="N382" s="23"/>
      <c r="O382" s="23"/>
      <c r="P382" s="23"/>
      <c r="Q382" s="22"/>
      <c r="R382" s="22"/>
      <c r="S382" s="22"/>
      <c r="T382" s="24">
        <f t="shared" si="31"/>
        <v>0</v>
      </c>
    </row>
    <row r="383" spans="1:20" s="25" customFormat="1" x14ac:dyDescent="0.25">
      <c r="A383" s="22">
        <v>6415349</v>
      </c>
      <c r="B383" s="23">
        <v>27915</v>
      </c>
      <c r="C383" s="23">
        <v>27915</v>
      </c>
      <c r="D383" s="22">
        <f>VLOOKUP(A383,CXP!$A$2:$A$353,1,0)</f>
        <v>6415349</v>
      </c>
      <c r="E383" s="22" t="e">
        <f>VLOOKUP(A383,GLOSAS!$A$2:$A$413,1,0)</f>
        <v>#N/A</v>
      </c>
      <c r="F383" s="22" t="e">
        <f>VLOOKUP(A383,CANCELADAS!$A$2:$A$811,1,0)</f>
        <v>#N/A</v>
      </c>
      <c r="G383" s="22" t="e">
        <f>VLOOKUP(A383,DEVOLUCIONES!$A$2:$A$453,1,0)</f>
        <v>#N/A</v>
      </c>
      <c r="H383" s="23">
        <f>VLOOKUP(A383,CXP!$A$2:$K$353,11,0)</f>
        <v>27915</v>
      </c>
      <c r="I383" s="23"/>
      <c r="J383" s="23"/>
      <c r="K383" s="23"/>
      <c r="L383" s="23"/>
      <c r="M383" s="23"/>
      <c r="N383" s="23"/>
      <c r="O383" s="23"/>
      <c r="P383" s="23"/>
      <c r="Q383" s="22"/>
      <c r="R383" s="22"/>
      <c r="S383" s="22"/>
      <c r="T383" s="24">
        <f t="shared" si="31"/>
        <v>0</v>
      </c>
    </row>
    <row r="384" spans="1:20" s="25" customFormat="1" x14ac:dyDescent="0.25">
      <c r="A384" s="22">
        <v>6415507</v>
      </c>
      <c r="B384" s="23">
        <v>35122</v>
      </c>
      <c r="C384" s="23">
        <v>35122</v>
      </c>
      <c r="D384" s="22">
        <f>VLOOKUP(A384,CXP!$A$2:$A$353,1,0)</f>
        <v>6415507</v>
      </c>
      <c r="E384" s="22" t="e">
        <f>VLOOKUP(A384,GLOSAS!$A$2:$A$413,1,0)</f>
        <v>#N/A</v>
      </c>
      <c r="F384" s="22" t="e">
        <f>VLOOKUP(A384,CANCELADAS!$A$2:$A$811,1,0)</f>
        <v>#N/A</v>
      </c>
      <c r="G384" s="22" t="e">
        <f>VLOOKUP(A384,DEVOLUCIONES!$A$2:$A$453,1,0)</f>
        <v>#N/A</v>
      </c>
      <c r="H384" s="23">
        <f>VLOOKUP(A384,CXP!$A$2:$K$353,11,0)</f>
        <v>35122</v>
      </c>
      <c r="I384" s="23"/>
      <c r="J384" s="23"/>
      <c r="K384" s="23"/>
      <c r="L384" s="23"/>
      <c r="M384" s="23"/>
      <c r="N384" s="23"/>
      <c r="O384" s="23"/>
      <c r="P384" s="23"/>
      <c r="Q384" s="22"/>
      <c r="R384" s="22"/>
      <c r="S384" s="22"/>
      <c r="T384" s="24">
        <f t="shared" si="31"/>
        <v>0</v>
      </c>
    </row>
    <row r="385" spans="1:20" s="25" customFormat="1" x14ac:dyDescent="0.25">
      <c r="A385" s="22">
        <v>6416534</v>
      </c>
      <c r="B385" s="23">
        <v>162640</v>
      </c>
      <c r="C385" s="23">
        <v>162640</v>
      </c>
      <c r="D385" s="22" t="e">
        <f>VLOOKUP(A385,CXP!$A$2:$A$353,1,0)</f>
        <v>#N/A</v>
      </c>
      <c r="E385" s="22" t="e">
        <f>VLOOKUP(A385,GLOSAS!$A$2:$A$413,1,0)</f>
        <v>#N/A</v>
      </c>
      <c r="F385" s="22" t="e">
        <f>VLOOKUP(A385,CANCELADAS!$A$2:$A$811,1,0)</f>
        <v>#N/A</v>
      </c>
      <c r="G385" s="22">
        <f>VLOOKUP(A385,DEVOLUCIONES!$A$2:$A$453,1,0)</f>
        <v>6416534</v>
      </c>
      <c r="H385" s="23"/>
      <c r="I385" s="23">
        <f>+C385</f>
        <v>162640</v>
      </c>
      <c r="J385" s="23"/>
      <c r="K385" s="23"/>
      <c r="L385" s="23"/>
      <c r="M385" s="23"/>
      <c r="N385" s="23"/>
      <c r="O385" s="23"/>
      <c r="P385" s="23"/>
      <c r="Q385" s="22" t="s">
        <v>756</v>
      </c>
      <c r="R385" s="22" t="s">
        <v>755</v>
      </c>
      <c r="S385" s="22"/>
      <c r="T385" s="24">
        <f t="shared" si="31"/>
        <v>0</v>
      </c>
    </row>
    <row r="386" spans="1:20" s="25" customFormat="1" x14ac:dyDescent="0.25">
      <c r="A386" s="22">
        <v>6416609</v>
      </c>
      <c r="B386" s="23">
        <v>32105</v>
      </c>
      <c r="C386" s="23">
        <v>32105</v>
      </c>
      <c r="D386" s="22">
        <f>VLOOKUP(A386,CXP!$A$2:$A$353,1,0)</f>
        <v>6416609</v>
      </c>
      <c r="E386" s="22" t="e">
        <f>VLOOKUP(A386,GLOSAS!$A$2:$A$413,1,0)</f>
        <v>#N/A</v>
      </c>
      <c r="F386" s="22" t="e">
        <f>VLOOKUP(A386,CANCELADAS!$A$2:$A$811,1,0)</f>
        <v>#N/A</v>
      </c>
      <c r="G386" s="22" t="e">
        <f>VLOOKUP(A386,DEVOLUCIONES!$A$2:$A$453,1,0)</f>
        <v>#N/A</v>
      </c>
      <c r="H386" s="23">
        <f>VLOOKUP(A386,CXP!$A$2:$K$353,11,0)</f>
        <v>32105</v>
      </c>
      <c r="I386" s="23"/>
      <c r="J386" s="23"/>
      <c r="K386" s="23"/>
      <c r="L386" s="23"/>
      <c r="M386" s="23"/>
      <c r="N386" s="23"/>
      <c r="O386" s="23"/>
      <c r="P386" s="23"/>
      <c r="Q386" s="22"/>
      <c r="R386" s="22"/>
      <c r="S386" s="22"/>
      <c r="T386" s="24">
        <f t="shared" si="31"/>
        <v>0</v>
      </c>
    </row>
    <row r="387" spans="1:20" s="25" customFormat="1" x14ac:dyDescent="0.25">
      <c r="A387" s="22">
        <v>6416639</v>
      </c>
      <c r="B387" s="23">
        <v>58055</v>
      </c>
      <c r="C387" s="23">
        <v>58055</v>
      </c>
      <c r="D387" s="22">
        <f>VLOOKUP(A387,CXP!$A$2:$A$353,1,0)</f>
        <v>6416639</v>
      </c>
      <c r="E387" s="22" t="e">
        <f>VLOOKUP(A387,GLOSAS!$A$2:$A$413,1,0)</f>
        <v>#N/A</v>
      </c>
      <c r="F387" s="22" t="e">
        <f>VLOOKUP(A387,CANCELADAS!$A$2:$A$811,1,0)</f>
        <v>#N/A</v>
      </c>
      <c r="G387" s="22" t="e">
        <f>VLOOKUP(A387,DEVOLUCIONES!$A$2:$A$453,1,0)</f>
        <v>#N/A</v>
      </c>
      <c r="H387" s="23">
        <f>VLOOKUP(A387,CXP!$A$2:$K$353,11,0)</f>
        <v>58055</v>
      </c>
      <c r="I387" s="23"/>
      <c r="J387" s="23"/>
      <c r="K387" s="23"/>
      <c r="L387" s="23"/>
      <c r="M387" s="23"/>
      <c r="N387" s="23"/>
      <c r="O387" s="23"/>
      <c r="P387" s="23"/>
      <c r="Q387" s="22"/>
      <c r="R387" s="22"/>
      <c r="S387" s="22"/>
      <c r="T387" s="24">
        <f t="shared" si="31"/>
        <v>0</v>
      </c>
    </row>
    <row r="388" spans="1:20" s="25" customFormat="1" x14ac:dyDescent="0.25">
      <c r="A388" s="22">
        <v>6418071</v>
      </c>
      <c r="B388" s="23">
        <v>3095</v>
      </c>
      <c r="C388" s="23">
        <v>3095</v>
      </c>
      <c r="D388" s="22">
        <f>VLOOKUP(A388,CXP!$A$2:$A$353,1,0)</f>
        <v>6418071</v>
      </c>
      <c r="E388" s="22" t="e">
        <f>VLOOKUP(A388,GLOSAS!$A$2:$A$413,1,0)</f>
        <v>#N/A</v>
      </c>
      <c r="F388" s="22" t="e">
        <f>VLOOKUP(A388,CANCELADAS!$A$2:$A$811,1,0)</f>
        <v>#N/A</v>
      </c>
      <c r="G388" s="22" t="e">
        <f>VLOOKUP(A388,DEVOLUCIONES!$A$2:$A$453,1,0)</f>
        <v>#N/A</v>
      </c>
      <c r="H388" s="23">
        <f>VLOOKUP(A388,CXP!$A$2:$K$353,11,0)</f>
        <v>3095</v>
      </c>
      <c r="I388" s="23"/>
      <c r="J388" s="23"/>
      <c r="K388" s="23"/>
      <c r="L388" s="23"/>
      <c r="M388" s="23"/>
      <c r="N388" s="23"/>
      <c r="O388" s="23"/>
      <c r="P388" s="23"/>
      <c r="Q388" s="22"/>
      <c r="R388" s="22"/>
      <c r="S388" s="22"/>
      <c r="T388" s="24">
        <f t="shared" si="31"/>
        <v>0</v>
      </c>
    </row>
    <row r="389" spans="1:20" s="25" customFormat="1" x14ac:dyDescent="0.25">
      <c r="A389" s="22">
        <v>6418934</v>
      </c>
      <c r="B389" s="23">
        <v>40758</v>
      </c>
      <c r="C389" s="23">
        <v>40758</v>
      </c>
      <c r="D389" s="22">
        <f>VLOOKUP(A389,CXP!$A$2:$A$353,1,0)</f>
        <v>6418934</v>
      </c>
      <c r="E389" s="22" t="e">
        <f>VLOOKUP(A389,GLOSAS!$A$2:$A$413,1,0)</f>
        <v>#N/A</v>
      </c>
      <c r="F389" s="22" t="e">
        <f>VLOOKUP(A389,CANCELADAS!$A$2:$A$811,1,0)</f>
        <v>#N/A</v>
      </c>
      <c r="G389" s="22" t="e">
        <f>VLOOKUP(A389,DEVOLUCIONES!$A$2:$A$453,1,0)</f>
        <v>#N/A</v>
      </c>
      <c r="H389" s="23">
        <f>VLOOKUP(A389,CXP!$A$2:$K$353,11,0)</f>
        <v>40758</v>
      </c>
      <c r="I389" s="23"/>
      <c r="J389" s="23"/>
      <c r="K389" s="23"/>
      <c r="L389" s="23"/>
      <c r="M389" s="23"/>
      <c r="N389" s="23"/>
      <c r="O389" s="23"/>
      <c r="P389" s="23"/>
      <c r="Q389" s="22"/>
      <c r="R389" s="22"/>
      <c r="S389" s="22"/>
      <c r="T389" s="24">
        <f t="shared" si="31"/>
        <v>0</v>
      </c>
    </row>
    <row r="390" spans="1:20" s="25" customFormat="1" x14ac:dyDescent="0.25">
      <c r="A390" s="22">
        <v>6419711</v>
      </c>
      <c r="B390" s="23">
        <v>57220</v>
      </c>
      <c r="C390" s="23">
        <v>57220</v>
      </c>
      <c r="D390" s="22">
        <f>VLOOKUP(A390,CXP!$A$2:$A$353,1,0)</f>
        <v>6419711</v>
      </c>
      <c r="E390" s="22" t="e">
        <f>VLOOKUP(A390,GLOSAS!$A$2:$A$413,1,0)</f>
        <v>#N/A</v>
      </c>
      <c r="F390" s="22" t="e">
        <f>VLOOKUP(A390,CANCELADAS!$A$2:$A$811,1,0)</f>
        <v>#N/A</v>
      </c>
      <c r="G390" s="22" t="e">
        <f>VLOOKUP(A390,DEVOLUCIONES!$A$2:$A$453,1,0)</f>
        <v>#N/A</v>
      </c>
      <c r="H390" s="23">
        <f>VLOOKUP(A390,CXP!$A$2:$K$353,11,0)</f>
        <v>57220</v>
      </c>
      <c r="I390" s="23"/>
      <c r="J390" s="23"/>
      <c r="K390" s="23"/>
      <c r="L390" s="23"/>
      <c r="M390" s="23"/>
      <c r="N390" s="23"/>
      <c r="O390" s="23"/>
      <c r="P390" s="23"/>
      <c r="Q390" s="22"/>
      <c r="R390" s="22"/>
      <c r="S390" s="22"/>
      <c r="T390" s="24">
        <f t="shared" si="31"/>
        <v>0</v>
      </c>
    </row>
    <row r="391" spans="1:20" s="25" customFormat="1" x14ac:dyDescent="0.25">
      <c r="A391" s="22">
        <v>6419935</v>
      </c>
      <c r="B391" s="23">
        <v>920530</v>
      </c>
      <c r="C391" s="23">
        <v>920530</v>
      </c>
      <c r="D391" s="22" t="e">
        <f>VLOOKUP(A391,CXP!$A$2:$A$353,1,0)</f>
        <v>#N/A</v>
      </c>
      <c r="E391" s="22" t="e">
        <f>VLOOKUP(A391,GLOSAS!$A$2:$A$413,1,0)</f>
        <v>#N/A</v>
      </c>
      <c r="F391" s="22" t="e">
        <f>VLOOKUP(A391,CANCELADAS!$A$2:$A$811,1,0)</f>
        <v>#N/A</v>
      </c>
      <c r="G391" s="22">
        <f>VLOOKUP(A391,DEVOLUCIONES!$A$2:$A$453,1,0)</f>
        <v>6419935</v>
      </c>
      <c r="H391" s="23"/>
      <c r="I391" s="23">
        <f t="shared" ref="I391:I394" si="32">+C391</f>
        <v>920530</v>
      </c>
      <c r="J391" s="23"/>
      <c r="K391" s="23"/>
      <c r="L391" s="23"/>
      <c r="M391" s="23"/>
      <c r="N391" s="23"/>
      <c r="O391" s="23"/>
      <c r="P391" s="23"/>
      <c r="Q391" s="22" t="s">
        <v>1067</v>
      </c>
      <c r="R391" s="22" t="s">
        <v>1066</v>
      </c>
      <c r="S391" s="22"/>
      <c r="T391" s="24">
        <f t="shared" si="31"/>
        <v>0</v>
      </c>
    </row>
    <row r="392" spans="1:20" s="25" customFormat="1" x14ac:dyDescent="0.25">
      <c r="A392" s="22">
        <v>6421169</v>
      </c>
      <c r="B392" s="23">
        <v>2000000</v>
      </c>
      <c r="C392" s="23">
        <v>2000000</v>
      </c>
      <c r="D392" s="22" t="e">
        <f>VLOOKUP(A392,CXP!$A$2:$A$353,1,0)</f>
        <v>#N/A</v>
      </c>
      <c r="E392" s="22" t="e">
        <f>VLOOKUP(A392,GLOSAS!$A$2:$A$413,1,0)</f>
        <v>#N/A</v>
      </c>
      <c r="F392" s="22" t="e">
        <f>VLOOKUP(A392,CANCELADAS!$A$2:$A$811,1,0)</f>
        <v>#N/A</v>
      </c>
      <c r="G392" s="22">
        <f>VLOOKUP(A392,DEVOLUCIONES!$A$2:$A$453,1,0)</f>
        <v>6421169</v>
      </c>
      <c r="H392" s="23"/>
      <c r="I392" s="23">
        <f t="shared" si="32"/>
        <v>2000000</v>
      </c>
      <c r="J392" s="23"/>
      <c r="K392" s="23"/>
      <c r="L392" s="23"/>
      <c r="M392" s="23"/>
      <c r="N392" s="23"/>
      <c r="O392" s="23"/>
      <c r="P392" s="23"/>
      <c r="Q392" s="22" t="s">
        <v>1047</v>
      </c>
      <c r="R392" s="22" t="s">
        <v>1046</v>
      </c>
      <c r="S392" s="22"/>
      <c r="T392" s="24">
        <f t="shared" si="31"/>
        <v>0</v>
      </c>
    </row>
    <row r="393" spans="1:20" s="25" customFormat="1" x14ac:dyDescent="0.25">
      <c r="A393" s="22">
        <v>6421195</v>
      </c>
      <c r="B393" s="23">
        <v>2000000</v>
      </c>
      <c r="C393" s="23">
        <v>2000000</v>
      </c>
      <c r="D393" s="22" t="e">
        <f>VLOOKUP(A393,CXP!$A$2:$A$353,1,0)</f>
        <v>#N/A</v>
      </c>
      <c r="E393" s="22" t="e">
        <f>VLOOKUP(A393,GLOSAS!$A$2:$A$413,1,0)</f>
        <v>#N/A</v>
      </c>
      <c r="F393" s="22" t="e">
        <f>VLOOKUP(A393,CANCELADAS!$A$2:$A$811,1,0)</f>
        <v>#N/A</v>
      </c>
      <c r="G393" s="22">
        <f>VLOOKUP(A393,DEVOLUCIONES!$A$2:$A$453,1,0)</f>
        <v>6421195</v>
      </c>
      <c r="H393" s="23"/>
      <c r="I393" s="23">
        <f t="shared" si="32"/>
        <v>2000000</v>
      </c>
      <c r="J393" s="23"/>
      <c r="K393" s="23"/>
      <c r="L393" s="23"/>
      <c r="M393" s="23"/>
      <c r="N393" s="23"/>
      <c r="O393" s="23"/>
      <c r="P393" s="23"/>
      <c r="Q393" s="22" t="s">
        <v>1045</v>
      </c>
      <c r="R393" s="22" t="s">
        <v>1044</v>
      </c>
      <c r="S393" s="22"/>
      <c r="T393" s="24">
        <f t="shared" si="31"/>
        <v>0</v>
      </c>
    </row>
    <row r="394" spans="1:20" s="25" customFormat="1" x14ac:dyDescent="0.25">
      <c r="A394" s="22">
        <v>6423204</v>
      </c>
      <c r="B394" s="23">
        <v>2000000</v>
      </c>
      <c r="C394" s="23">
        <v>2000000</v>
      </c>
      <c r="D394" s="22" t="e">
        <f>VLOOKUP(A394,CXP!$A$2:$A$353,1,0)</f>
        <v>#N/A</v>
      </c>
      <c r="E394" s="22" t="e">
        <f>VLOOKUP(A394,GLOSAS!$A$2:$A$413,1,0)</f>
        <v>#N/A</v>
      </c>
      <c r="F394" s="22" t="e">
        <f>VLOOKUP(A394,CANCELADAS!$A$2:$A$811,1,0)</f>
        <v>#N/A</v>
      </c>
      <c r="G394" s="22">
        <f>VLOOKUP(A394,DEVOLUCIONES!$A$2:$A$453,1,0)</f>
        <v>6423204</v>
      </c>
      <c r="H394" s="23"/>
      <c r="I394" s="23">
        <f t="shared" si="32"/>
        <v>2000000</v>
      </c>
      <c r="J394" s="23"/>
      <c r="K394" s="23"/>
      <c r="L394" s="23"/>
      <c r="M394" s="23"/>
      <c r="N394" s="23"/>
      <c r="O394" s="23"/>
      <c r="P394" s="23"/>
      <c r="Q394" s="22" t="s">
        <v>1190</v>
      </c>
      <c r="R394" s="22" t="s">
        <v>1189</v>
      </c>
      <c r="S394" s="22"/>
      <c r="T394" s="24">
        <f t="shared" si="31"/>
        <v>0</v>
      </c>
    </row>
    <row r="395" spans="1:20" s="25" customFormat="1" x14ac:dyDescent="0.25">
      <c r="A395" s="22">
        <v>6425201</v>
      </c>
      <c r="B395" s="23">
        <v>67365</v>
      </c>
      <c r="C395" s="23">
        <v>67365</v>
      </c>
      <c r="D395" s="22">
        <f>VLOOKUP(A395,CXP!$A$2:$A$353,1,0)</f>
        <v>6425201</v>
      </c>
      <c r="E395" s="22">
        <f>VLOOKUP(A395,GLOSAS!$A$2:$A$413,1,0)</f>
        <v>6425201</v>
      </c>
      <c r="F395" s="22" t="e">
        <f>VLOOKUP(A395,CANCELADAS!$A$2:$A$811,1,0)</f>
        <v>#N/A</v>
      </c>
      <c r="G395" s="22" t="e">
        <f>VLOOKUP(A395,DEVOLUCIONES!$A$2:$A$453,1,0)</f>
        <v>#N/A</v>
      </c>
      <c r="H395" s="23">
        <f>VLOOKUP(A395,CXP!$A$2:$K$353,11,0)</f>
        <v>56386</v>
      </c>
      <c r="I395" s="23"/>
      <c r="J395" s="23"/>
      <c r="K395" s="23"/>
      <c r="L395" s="23">
        <f>VLOOKUP(A395,GLOSAS!$A$2:$K$413,11,0)</f>
        <v>10979</v>
      </c>
      <c r="M395" s="23"/>
      <c r="N395" s="23"/>
      <c r="O395" s="23"/>
      <c r="P395" s="23"/>
      <c r="Q395" s="22"/>
      <c r="R395" s="22"/>
      <c r="S395" s="22"/>
      <c r="T395" s="24">
        <f t="shared" si="31"/>
        <v>0</v>
      </c>
    </row>
    <row r="396" spans="1:20" s="25" customFormat="1" x14ac:dyDescent="0.25">
      <c r="A396" s="22">
        <v>6426247</v>
      </c>
      <c r="B396" s="23">
        <v>293674</v>
      </c>
      <c r="C396" s="23">
        <v>293674</v>
      </c>
      <c r="D396" s="22" t="e">
        <f>VLOOKUP(A396,CXP!$A$2:$A$353,1,0)</f>
        <v>#N/A</v>
      </c>
      <c r="E396" s="22" t="e">
        <f>VLOOKUP(A396,GLOSAS!$A$2:$A$413,1,0)</f>
        <v>#N/A</v>
      </c>
      <c r="F396" s="22" t="e">
        <f>VLOOKUP(A396,CANCELADAS!$A$2:$A$811,1,0)</f>
        <v>#N/A</v>
      </c>
      <c r="G396" s="22">
        <f>VLOOKUP(A396,DEVOLUCIONES!$A$2:$A$453,1,0)</f>
        <v>6426247</v>
      </c>
      <c r="H396" s="23"/>
      <c r="I396" s="23">
        <f>+C396</f>
        <v>293674</v>
      </c>
      <c r="J396" s="23"/>
      <c r="K396" s="23"/>
      <c r="L396" s="23"/>
      <c r="M396" s="23"/>
      <c r="N396" s="23"/>
      <c r="O396" s="23"/>
      <c r="P396" s="23"/>
      <c r="Q396" s="22" t="s">
        <v>1065</v>
      </c>
      <c r="R396" s="22" t="s">
        <v>1064</v>
      </c>
      <c r="S396" s="22"/>
      <c r="T396" s="24">
        <f t="shared" si="31"/>
        <v>0</v>
      </c>
    </row>
    <row r="397" spans="1:20" s="25" customFormat="1" x14ac:dyDescent="0.25">
      <c r="A397" s="22">
        <v>6426762</v>
      </c>
      <c r="B397" s="23">
        <v>37770</v>
      </c>
      <c r="C397" s="23">
        <v>37770</v>
      </c>
      <c r="D397" s="22">
        <f>VLOOKUP(A397,CXP!$A$2:$A$353,1,0)</f>
        <v>6426762</v>
      </c>
      <c r="E397" s="22" t="e">
        <f>VLOOKUP(A397,GLOSAS!$A$2:$A$413,1,0)</f>
        <v>#N/A</v>
      </c>
      <c r="F397" s="22" t="e">
        <f>VLOOKUP(A397,CANCELADAS!$A$2:$A$811,1,0)</f>
        <v>#N/A</v>
      </c>
      <c r="G397" s="22" t="e">
        <f>VLOOKUP(A397,DEVOLUCIONES!$A$2:$A$453,1,0)</f>
        <v>#N/A</v>
      </c>
      <c r="H397" s="23">
        <f>VLOOKUP(A397,CXP!$A$2:$K$353,11,0)</f>
        <v>37770</v>
      </c>
      <c r="I397" s="23"/>
      <c r="J397" s="23"/>
      <c r="K397" s="23"/>
      <c r="L397" s="23"/>
      <c r="M397" s="23"/>
      <c r="N397" s="23"/>
      <c r="O397" s="23"/>
      <c r="P397" s="23"/>
      <c r="Q397" s="22"/>
      <c r="R397" s="22"/>
      <c r="S397" s="22"/>
      <c r="T397" s="24">
        <f t="shared" si="31"/>
        <v>0</v>
      </c>
    </row>
    <row r="398" spans="1:20" s="25" customFormat="1" x14ac:dyDescent="0.25">
      <c r="A398" s="22">
        <v>6427098</v>
      </c>
      <c r="B398" s="23">
        <v>80610</v>
      </c>
      <c r="C398" s="23">
        <v>80610</v>
      </c>
      <c r="D398" s="22">
        <f>VLOOKUP(A398,CXP!$A$2:$A$353,1,0)</f>
        <v>6427098</v>
      </c>
      <c r="E398" s="22" t="e">
        <f>VLOOKUP(A398,GLOSAS!$A$2:$A$413,1,0)</f>
        <v>#N/A</v>
      </c>
      <c r="F398" s="22" t="e">
        <f>VLOOKUP(A398,CANCELADAS!$A$2:$A$811,1,0)</f>
        <v>#N/A</v>
      </c>
      <c r="G398" s="22" t="e">
        <f>VLOOKUP(A398,DEVOLUCIONES!$A$2:$A$453,1,0)</f>
        <v>#N/A</v>
      </c>
      <c r="H398" s="23">
        <f>VLOOKUP(A398,CXP!$A$2:$K$353,11,0)</f>
        <v>80610</v>
      </c>
      <c r="I398" s="23"/>
      <c r="J398" s="23"/>
      <c r="K398" s="23"/>
      <c r="L398" s="23"/>
      <c r="M398" s="23"/>
      <c r="N398" s="23"/>
      <c r="O398" s="23"/>
      <c r="P398" s="23"/>
      <c r="Q398" s="22"/>
      <c r="R398" s="22"/>
      <c r="S398" s="22"/>
      <c r="T398" s="24">
        <f t="shared" si="31"/>
        <v>0</v>
      </c>
    </row>
    <row r="399" spans="1:20" s="25" customFormat="1" x14ac:dyDescent="0.25">
      <c r="A399" s="22">
        <v>6428488</v>
      </c>
      <c r="B399" s="23">
        <v>12021</v>
      </c>
      <c r="C399" s="23">
        <v>12021</v>
      </c>
      <c r="D399" s="22" t="e">
        <f>VLOOKUP(A399,CXP!$A$2:$A$353,1,0)</f>
        <v>#N/A</v>
      </c>
      <c r="E399" s="22" t="e">
        <f>VLOOKUP(A399,GLOSAS!$A$2:$A$413,1,0)</f>
        <v>#N/A</v>
      </c>
      <c r="F399" s="22" t="e">
        <f>VLOOKUP(A399,CANCELADAS!$A$2:$A$811,1,0)</f>
        <v>#N/A</v>
      </c>
      <c r="G399" s="22">
        <f>VLOOKUP(A399,DEVOLUCIONES!$A$2:$A$453,1,0)</f>
        <v>6428488</v>
      </c>
      <c r="H399" s="23"/>
      <c r="I399" s="23">
        <f>+C399</f>
        <v>12021</v>
      </c>
      <c r="J399" s="23"/>
      <c r="K399" s="23"/>
      <c r="L399" s="23"/>
      <c r="M399" s="23"/>
      <c r="N399" s="23"/>
      <c r="O399" s="23"/>
      <c r="P399" s="23"/>
      <c r="Q399" s="22" t="s">
        <v>705</v>
      </c>
      <c r="R399" s="22" t="s">
        <v>696</v>
      </c>
      <c r="S399" s="22"/>
      <c r="T399" s="24">
        <f t="shared" si="31"/>
        <v>0</v>
      </c>
    </row>
    <row r="400" spans="1:20" s="25" customFormat="1" x14ac:dyDescent="0.25">
      <c r="A400" s="22">
        <v>6429624</v>
      </c>
      <c r="B400" s="23">
        <v>178665</v>
      </c>
      <c r="C400" s="23">
        <v>178665</v>
      </c>
      <c r="D400" s="22">
        <f>VLOOKUP(A400,CXP!$A$2:$A$353,1,0)</f>
        <v>6429624</v>
      </c>
      <c r="E400" s="22" t="e">
        <f>VLOOKUP(A400,GLOSAS!$A$2:$A$413,1,0)</f>
        <v>#N/A</v>
      </c>
      <c r="F400" s="22" t="e">
        <f>VLOOKUP(A400,CANCELADAS!$A$2:$A$811,1,0)</f>
        <v>#N/A</v>
      </c>
      <c r="G400" s="22" t="e">
        <f>VLOOKUP(A400,DEVOLUCIONES!$A$2:$A$453,1,0)</f>
        <v>#N/A</v>
      </c>
      <c r="H400" s="23">
        <f>VLOOKUP(A400,CXP!$A$2:$K$353,11,0)</f>
        <v>178665</v>
      </c>
      <c r="I400" s="23"/>
      <c r="J400" s="23"/>
      <c r="K400" s="23"/>
      <c r="L400" s="23"/>
      <c r="M400" s="23"/>
      <c r="N400" s="23"/>
      <c r="O400" s="23"/>
      <c r="P400" s="23"/>
      <c r="Q400" s="22"/>
      <c r="R400" s="22"/>
      <c r="S400" s="22"/>
      <c r="T400" s="24">
        <f t="shared" si="31"/>
        <v>0</v>
      </c>
    </row>
    <row r="401" spans="1:20" s="25" customFormat="1" x14ac:dyDescent="0.25">
      <c r="A401" s="22">
        <v>6430344</v>
      </c>
      <c r="B401" s="23">
        <v>552415</v>
      </c>
      <c r="C401" s="23">
        <v>552415</v>
      </c>
      <c r="D401" s="22">
        <f>VLOOKUP(A401,CXP!$A$2:$A$353,1,0)</f>
        <v>6430344</v>
      </c>
      <c r="E401" s="22">
        <f>VLOOKUP(A401,GLOSAS!$A$2:$A$413,1,0)</f>
        <v>6430344</v>
      </c>
      <c r="F401" s="22" t="e">
        <f>VLOOKUP(A401,CANCELADAS!$A$2:$A$811,1,0)</f>
        <v>#N/A</v>
      </c>
      <c r="G401" s="22" t="e">
        <f>VLOOKUP(A401,DEVOLUCIONES!$A$2:$A$453,1,0)</f>
        <v>#N/A</v>
      </c>
      <c r="H401" s="23">
        <f>VLOOKUP(A401,CXP!$A$2:$K$353,11,0)</f>
        <v>401060</v>
      </c>
      <c r="I401" s="23"/>
      <c r="J401" s="23"/>
      <c r="K401" s="23"/>
      <c r="L401" s="23">
        <f>VLOOKUP(A401,GLOSAS!$A$2:$K$413,11,0)</f>
        <v>151355</v>
      </c>
      <c r="M401" s="23"/>
      <c r="N401" s="23"/>
      <c r="O401" s="23"/>
      <c r="P401" s="23"/>
      <c r="Q401" s="22"/>
      <c r="R401" s="22"/>
      <c r="S401" s="22"/>
      <c r="T401" s="24">
        <f t="shared" si="31"/>
        <v>0</v>
      </c>
    </row>
    <row r="402" spans="1:20" s="25" customFormat="1" x14ac:dyDescent="0.25">
      <c r="A402" s="22">
        <v>6430451</v>
      </c>
      <c r="B402" s="23">
        <v>80776</v>
      </c>
      <c r="C402" s="23">
        <v>80776</v>
      </c>
      <c r="D402" s="22">
        <f>VLOOKUP(A402,CXP!$A$2:$A$353,1,0)</f>
        <v>6430451</v>
      </c>
      <c r="E402" s="22" t="e">
        <f>VLOOKUP(A402,GLOSAS!$A$2:$A$413,1,0)</f>
        <v>#N/A</v>
      </c>
      <c r="F402" s="22" t="e">
        <f>VLOOKUP(A402,CANCELADAS!$A$2:$A$811,1,0)</f>
        <v>#N/A</v>
      </c>
      <c r="G402" s="22" t="e">
        <f>VLOOKUP(A402,DEVOLUCIONES!$A$2:$A$453,1,0)</f>
        <v>#N/A</v>
      </c>
      <c r="H402" s="23">
        <f>VLOOKUP(A402,CXP!$A$2:$K$353,11,0)</f>
        <v>80776</v>
      </c>
      <c r="I402" s="23"/>
      <c r="J402" s="23"/>
      <c r="K402" s="23"/>
      <c r="L402" s="23"/>
      <c r="M402" s="23"/>
      <c r="N402" s="23"/>
      <c r="O402" s="23"/>
      <c r="P402" s="23"/>
      <c r="Q402" s="22"/>
      <c r="R402" s="22"/>
      <c r="S402" s="22"/>
      <c r="T402" s="24">
        <f t="shared" si="31"/>
        <v>0</v>
      </c>
    </row>
    <row r="403" spans="1:20" s="25" customFormat="1" x14ac:dyDescent="0.25">
      <c r="A403" s="22">
        <v>6430484</v>
      </c>
      <c r="B403" s="23">
        <v>31010</v>
      </c>
      <c r="C403" s="23">
        <v>31010</v>
      </c>
      <c r="D403" s="22">
        <f>VLOOKUP(A403,CXP!$A$2:$A$353,1,0)</f>
        <v>6430484</v>
      </c>
      <c r="E403" s="22" t="e">
        <f>VLOOKUP(A403,GLOSAS!$A$2:$A$413,1,0)</f>
        <v>#N/A</v>
      </c>
      <c r="F403" s="22" t="e">
        <f>VLOOKUP(A403,CANCELADAS!$A$2:$A$811,1,0)</f>
        <v>#N/A</v>
      </c>
      <c r="G403" s="22" t="e">
        <f>VLOOKUP(A403,DEVOLUCIONES!$A$2:$A$453,1,0)</f>
        <v>#N/A</v>
      </c>
      <c r="H403" s="23">
        <f>VLOOKUP(A403,CXP!$A$2:$K$353,11,0)</f>
        <v>31010</v>
      </c>
      <c r="I403" s="23"/>
      <c r="J403" s="23"/>
      <c r="K403" s="23"/>
      <c r="L403" s="23"/>
      <c r="M403" s="23"/>
      <c r="N403" s="23"/>
      <c r="O403" s="23"/>
      <c r="P403" s="23"/>
      <c r="Q403" s="22"/>
      <c r="R403" s="22"/>
      <c r="S403" s="22"/>
      <c r="T403" s="24">
        <f t="shared" si="31"/>
        <v>0</v>
      </c>
    </row>
    <row r="404" spans="1:20" s="25" customFormat="1" x14ac:dyDescent="0.25">
      <c r="A404" s="22">
        <v>6430780</v>
      </c>
      <c r="B404" s="23">
        <v>60000</v>
      </c>
      <c r="C404" s="23">
        <v>60000</v>
      </c>
      <c r="D404" s="22">
        <f>VLOOKUP(A404,CXP!$A$2:$A$353,1,0)</f>
        <v>6430780</v>
      </c>
      <c r="E404" s="22">
        <f>VLOOKUP(A404,GLOSAS!$A$2:$A$413,1,0)</f>
        <v>6430780</v>
      </c>
      <c r="F404" s="22" t="e">
        <f>VLOOKUP(A404,CANCELADAS!$A$2:$A$811,1,0)</f>
        <v>#N/A</v>
      </c>
      <c r="G404" s="22" t="e">
        <f>VLOOKUP(A404,DEVOLUCIONES!$A$2:$A$453,1,0)</f>
        <v>#N/A</v>
      </c>
      <c r="H404" s="23">
        <f>VLOOKUP(A404,CXP!$A$2:$K$353,11,0)</f>
        <v>50000</v>
      </c>
      <c r="I404" s="23"/>
      <c r="J404" s="23"/>
      <c r="K404" s="23"/>
      <c r="L404" s="23">
        <f>VLOOKUP(A404,GLOSAS!$A$2:$K$413,11,0)</f>
        <v>10000</v>
      </c>
      <c r="M404" s="23"/>
      <c r="N404" s="23"/>
      <c r="O404" s="23"/>
      <c r="P404" s="23"/>
      <c r="Q404" s="22"/>
      <c r="R404" s="22"/>
      <c r="S404" s="22"/>
      <c r="T404" s="24">
        <f t="shared" si="31"/>
        <v>0</v>
      </c>
    </row>
    <row r="405" spans="1:20" s="25" customFormat="1" x14ac:dyDescent="0.25">
      <c r="A405" s="22">
        <v>6431544</v>
      </c>
      <c r="B405" s="23">
        <v>75620</v>
      </c>
      <c r="C405" s="23">
        <v>75620</v>
      </c>
      <c r="D405" s="22">
        <f>VLOOKUP(A405,CXP!$A$2:$A$353,1,0)</f>
        <v>6431544</v>
      </c>
      <c r="E405" s="22">
        <f>VLOOKUP(A405,GLOSAS!$A$2:$A$413,1,0)</f>
        <v>6431544</v>
      </c>
      <c r="F405" s="22" t="e">
        <f>VLOOKUP(A405,CANCELADAS!$A$2:$A$811,1,0)</f>
        <v>#N/A</v>
      </c>
      <c r="G405" s="22" t="e">
        <f>VLOOKUP(A405,DEVOLUCIONES!$A$2:$A$453,1,0)</f>
        <v>#N/A</v>
      </c>
      <c r="H405" s="23">
        <f>VLOOKUP(A405,CXP!$A$2:$K$353,11,0)</f>
        <v>53890</v>
      </c>
      <c r="I405" s="23"/>
      <c r="J405" s="23"/>
      <c r="K405" s="23"/>
      <c r="L405" s="23">
        <f>VLOOKUP(A405,GLOSAS!$A$2:$K$413,11,0)</f>
        <v>21730</v>
      </c>
      <c r="M405" s="23"/>
      <c r="N405" s="23"/>
      <c r="O405" s="23"/>
      <c r="P405" s="23"/>
      <c r="Q405" s="22"/>
      <c r="R405" s="22"/>
      <c r="S405" s="22"/>
      <c r="T405" s="24">
        <f t="shared" si="31"/>
        <v>0</v>
      </c>
    </row>
    <row r="406" spans="1:20" s="25" customFormat="1" x14ac:dyDescent="0.25">
      <c r="A406" s="22">
        <v>6431604</v>
      </c>
      <c r="B406" s="23">
        <v>50465</v>
      </c>
      <c r="C406" s="23">
        <v>50465</v>
      </c>
      <c r="D406" s="22">
        <f>VLOOKUP(A406,CXP!$A$2:$A$353,1,0)</f>
        <v>6431604</v>
      </c>
      <c r="E406" s="22" t="e">
        <f>VLOOKUP(A406,GLOSAS!$A$2:$A$413,1,0)</f>
        <v>#N/A</v>
      </c>
      <c r="F406" s="22" t="e">
        <f>VLOOKUP(A406,CANCELADAS!$A$2:$A$811,1,0)</f>
        <v>#N/A</v>
      </c>
      <c r="G406" s="22" t="e">
        <f>VLOOKUP(A406,DEVOLUCIONES!$A$2:$A$453,1,0)</f>
        <v>#N/A</v>
      </c>
      <c r="H406" s="23">
        <f>VLOOKUP(A406,CXP!$A$2:$K$353,11,0)</f>
        <v>50465</v>
      </c>
      <c r="I406" s="23"/>
      <c r="J406" s="23"/>
      <c r="K406" s="23"/>
      <c r="L406" s="23"/>
      <c r="M406" s="23"/>
      <c r="N406" s="23"/>
      <c r="O406" s="23"/>
      <c r="P406" s="23"/>
      <c r="Q406" s="22"/>
      <c r="R406" s="22"/>
      <c r="S406" s="22"/>
      <c r="T406" s="24">
        <f t="shared" si="31"/>
        <v>0</v>
      </c>
    </row>
    <row r="407" spans="1:20" s="25" customFormat="1" x14ac:dyDescent="0.25">
      <c r="A407" s="22">
        <v>6432529</v>
      </c>
      <c r="B407" s="23">
        <v>95170</v>
      </c>
      <c r="C407" s="23">
        <v>95170</v>
      </c>
      <c r="D407" s="22">
        <f>VLOOKUP(A407,CXP!$A$2:$A$353,1,0)</f>
        <v>6432529</v>
      </c>
      <c r="E407" s="22">
        <f>VLOOKUP(A407,GLOSAS!$A$2:$A$413,1,0)</f>
        <v>6432529</v>
      </c>
      <c r="F407" s="22" t="e">
        <f>VLOOKUP(A407,CANCELADAS!$A$2:$A$811,1,0)</f>
        <v>#N/A</v>
      </c>
      <c r="G407" s="22" t="e">
        <f>VLOOKUP(A407,DEVOLUCIONES!$A$2:$A$453,1,0)</f>
        <v>#N/A</v>
      </c>
      <c r="H407" s="23">
        <f>VLOOKUP(A407,CXP!$A$2:$K$353,11,0)</f>
        <v>78270</v>
      </c>
      <c r="I407" s="23"/>
      <c r="J407" s="23"/>
      <c r="K407" s="23"/>
      <c r="L407" s="23">
        <f>VLOOKUP(A407,GLOSAS!$A$2:$K$413,11,0)</f>
        <v>16900</v>
      </c>
      <c r="M407" s="23"/>
      <c r="N407" s="23"/>
      <c r="O407" s="23"/>
      <c r="P407" s="23"/>
      <c r="Q407" s="22"/>
      <c r="R407" s="22"/>
      <c r="S407" s="22"/>
      <c r="T407" s="24">
        <f t="shared" si="31"/>
        <v>0</v>
      </c>
    </row>
    <row r="408" spans="1:20" s="25" customFormat="1" x14ac:dyDescent="0.25">
      <c r="A408" s="22">
        <v>6433420</v>
      </c>
      <c r="B408" s="23">
        <v>25041</v>
      </c>
      <c r="C408" s="23">
        <v>25041</v>
      </c>
      <c r="D408" s="22">
        <f>VLOOKUP(A408,CXP!$A$2:$A$353,1,0)</f>
        <v>6433420</v>
      </c>
      <c r="E408" s="22" t="e">
        <f>VLOOKUP(A408,GLOSAS!$A$2:$A$413,1,0)</f>
        <v>#N/A</v>
      </c>
      <c r="F408" s="22" t="e">
        <f>VLOOKUP(A408,CANCELADAS!$A$2:$A$811,1,0)</f>
        <v>#N/A</v>
      </c>
      <c r="G408" s="22" t="e">
        <f>VLOOKUP(A408,DEVOLUCIONES!$A$2:$A$453,1,0)</f>
        <v>#N/A</v>
      </c>
      <c r="H408" s="23">
        <f>VLOOKUP(A408,CXP!$A$2:$K$353,11,0)</f>
        <v>25041</v>
      </c>
      <c r="I408" s="23"/>
      <c r="J408" s="23"/>
      <c r="K408" s="23"/>
      <c r="L408" s="23"/>
      <c r="M408" s="23"/>
      <c r="N408" s="23"/>
      <c r="O408" s="23"/>
      <c r="P408" s="23"/>
      <c r="Q408" s="22"/>
      <c r="R408" s="22"/>
      <c r="S408" s="22"/>
      <c r="T408" s="24">
        <f t="shared" si="31"/>
        <v>0</v>
      </c>
    </row>
    <row r="409" spans="1:20" s="25" customFormat="1" x14ac:dyDescent="0.25">
      <c r="A409" s="22">
        <v>6436833</v>
      </c>
      <c r="B409" s="23">
        <v>80921</v>
      </c>
      <c r="C409" s="23">
        <v>80921</v>
      </c>
      <c r="D409" s="22">
        <f>VLOOKUP(A409,CXP!$A$2:$A$353,1,0)</f>
        <v>6436833</v>
      </c>
      <c r="E409" s="22" t="e">
        <f>VLOOKUP(A409,GLOSAS!$A$2:$A$413,1,0)</f>
        <v>#N/A</v>
      </c>
      <c r="F409" s="22" t="e">
        <f>VLOOKUP(A409,CANCELADAS!$A$2:$A$811,1,0)</f>
        <v>#N/A</v>
      </c>
      <c r="G409" s="22" t="e">
        <f>VLOOKUP(A409,DEVOLUCIONES!$A$2:$A$453,1,0)</f>
        <v>#N/A</v>
      </c>
      <c r="H409" s="23">
        <f>VLOOKUP(A409,CXP!$A$2:$K$353,11,0)</f>
        <v>80921</v>
      </c>
      <c r="I409" s="23"/>
      <c r="J409" s="23"/>
      <c r="K409" s="23"/>
      <c r="L409" s="23"/>
      <c r="M409" s="23"/>
      <c r="N409" s="23"/>
      <c r="O409" s="23"/>
      <c r="P409" s="23"/>
      <c r="Q409" s="22"/>
      <c r="R409" s="22"/>
      <c r="S409" s="22"/>
      <c r="T409" s="24">
        <f t="shared" si="31"/>
        <v>0</v>
      </c>
    </row>
    <row r="410" spans="1:20" s="25" customFormat="1" x14ac:dyDescent="0.25">
      <c r="A410" s="22">
        <v>6436914</v>
      </c>
      <c r="B410" s="23">
        <v>206805</v>
      </c>
      <c r="C410" s="23">
        <v>206805</v>
      </c>
      <c r="D410" s="22">
        <f>VLOOKUP(A410,CXP!$A$2:$A$353,1,0)</f>
        <v>6436914</v>
      </c>
      <c r="E410" s="22" t="e">
        <f>VLOOKUP(A410,GLOSAS!$A$2:$A$413,1,0)</f>
        <v>#N/A</v>
      </c>
      <c r="F410" s="22" t="e">
        <f>VLOOKUP(A410,CANCELADAS!$A$2:$A$811,1,0)</f>
        <v>#N/A</v>
      </c>
      <c r="G410" s="22" t="e">
        <f>VLOOKUP(A410,DEVOLUCIONES!$A$2:$A$453,1,0)</f>
        <v>#N/A</v>
      </c>
      <c r="H410" s="23">
        <f>VLOOKUP(A410,CXP!$A$2:$K$353,11,0)</f>
        <v>206805</v>
      </c>
      <c r="I410" s="23"/>
      <c r="J410" s="23"/>
      <c r="K410" s="23"/>
      <c r="L410" s="23"/>
      <c r="M410" s="23"/>
      <c r="N410" s="23"/>
      <c r="O410" s="23"/>
      <c r="P410" s="23"/>
      <c r="Q410" s="22"/>
      <c r="R410" s="22"/>
      <c r="S410" s="22"/>
      <c r="T410" s="24">
        <f t="shared" si="31"/>
        <v>0</v>
      </c>
    </row>
    <row r="411" spans="1:20" s="25" customFormat="1" x14ac:dyDescent="0.25">
      <c r="A411" s="22">
        <v>6438871</v>
      </c>
      <c r="B411" s="23">
        <v>35122</v>
      </c>
      <c r="C411" s="23">
        <v>35122</v>
      </c>
      <c r="D411" s="22">
        <f>VLOOKUP(A411,CXP!$A$2:$A$353,1,0)</f>
        <v>6438871</v>
      </c>
      <c r="E411" s="22" t="e">
        <f>VLOOKUP(A411,GLOSAS!$A$2:$A$413,1,0)</f>
        <v>#N/A</v>
      </c>
      <c r="F411" s="22" t="e">
        <f>VLOOKUP(A411,CANCELADAS!$A$2:$A$811,1,0)</f>
        <v>#N/A</v>
      </c>
      <c r="G411" s="22" t="e">
        <f>VLOOKUP(A411,DEVOLUCIONES!$A$2:$A$453,1,0)</f>
        <v>#N/A</v>
      </c>
      <c r="H411" s="23">
        <f>VLOOKUP(A411,CXP!$A$2:$K$353,11,0)</f>
        <v>35122</v>
      </c>
      <c r="I411" s="23"/>
      <c r="J411" s="23"/>
      <c r="K411" s="23"/>
      <c r="L411" s="23"/>
      <c r="M411" s="23"/>
      <c r="N411" s="23"/>
      <c r="O411" s="23"/>
      <c r="P411" s="23"/>
      <c r="Q411" s="22"/>
      <c r="R411" s="22"/>
      <c r="S411" s="22"/>
      <c r="T411" s="24">
        <f t="shared" si="31"/>
        <v>0</v>
      </c>
    </row>
    <row r="412" spans="1:20" s="25" customFormat="1" x14ac:dyDescent="0.25">
      <c r="A412" s="22">
        <v>6439038</v>
      </c>
      <c r="B412" s="23">
        <v>51366</v>
      </c>
      <c r="C412" s="23">
        <v>51366</v>
      </c>
      <c r="D412" s="22" t="e">
        <f>VLOOKUP(A412,CXP!$A$2:$A$353,1,0)</f>
        <v>#N/A</v>
      </c>
      <c r="E412" s="22" t="e">
        <f>VLOOKUP(A412,GLOSAS!$A$2:$A$413,1,0)</f>
        <v>#N/A</v>
      </c>
      <c r="F412" s="22" t="e">
        <f>VLOOKUP(A412,CANCELADAS!$A$2:$A$811,1,0)</f>
        <v>#N/A</v>
      </c>
      <c r="G412" s="22">
        <f>VLOOKUP(A412,DEVOLUCIONES!$A$2:$A$453,1,0)</f>
        <v>6439038</v>
      </c>
      <c r="H412" s="23"/>
      <c r="I412" s="23">
        <f>+C412</f>
        <v>51366</v>
      </c>
      <c r="J412" s="23"/>
      <c r="K412" s="23"/>
      <c r="L412" s="23"/>
      <c r="M412" s="23"/>
      <c r="N412" s="23"/>
      <c r="O412" s="23"/>
      <c r="P412" s="23"/>
      <c r="Q412" s="22" t="s">
        <v>766</v>
      </c>
      <c r="R412" s="22" t="s">
        <v>759</v>
      </c>
      <c r="S412" s="22"/>
      <c r="T412" s="24">
        <f t="shared" si="31"/>
        <v>0</v>
      </c>
    </row>
    <row r="413" spans="1:20" s="25" customFormat="1" x14ac:dyDescent="0.25">
      <c r="A413" s="22">
        <v>6439403</v>
      </c>
      <c r="B413" s="23">
        <v>28905</v>
      </c>
      <c r="C413" s="23">
        <v>28905</v>
      </c>
      <c r="D413" s="22">
        <f>VLOOKUP(A413,CXP!$A$2:$A$353,1,0)</f>
        <v>6439403</v>
      </c>
      <c r="E413" s="22">
        <f>VLOOKUP(A413,GLOSAS!$A$2:$A$413,1,0)</f>
        <v>6439403</v>
      </c>
      <c r="F413" s="22" t="e">
        <f>VLOOKUP(A413,CANCELADAS!$A$2:$A$811,1,0)</f>
        <v>#N/A</v>
      </c>
      <c r="G413" s="22" t="e">
        <f>VLOOKUP(A413,DEVOLUCIONES!$A$2:$A$453,1,0)</f>
        <v>#N/A</v>
      </c>
      <c r="H413" s="23">
        <f>VLOOKUP(A413,CXP!$A$2:$K$353,11,0)</f>
        <v>17926</v>
      </c>
      <c r="I413" s="23"/>
      <c r="J413" s="23"/>
      <c r="K413" s="23"/>
      <c r="L413" s="23">
        <f>VLOOKUP(A413,GLOSAS!$A$2:$K$413,11,0)</f>
        <v>10979</v>
      </c>
      <c r="M413" s="23"/>
      <c r="N413" s="23"/>
      <c r="O413" s="23"/>
      <c r="P413" s="23"/>
      <c r="Q413" s="22"/>
      <c r="R413" s="22"/>
      <c r="S413" s="22"/>
      <c r="T413" s="24">
        <f t="shared" si="31"/>
        <v>0</v>
      </c>
    </row>
    <row r="414" spans="1:20" s="25" customFormat="1" x14ac:dyDescent="0.25">
      <c r="A414" s="22">
        <v>6440321</v>
      </c>
      <c r="B414" s="23">
        <v>181093</v>
      </c>
      <c r="C414" s="23">
        <v>181093</v>
      </c>
      <c r="D414" s="22">
        <f>VLOOKUP(A414,CXP!$A$2:$A$353,1,0)</f>
        <v>6440321</v>
      </c>
      <c r="E414" s="22" t="e">
        <f>VLOOKUP(A414,GLOSAS!$A$2:$A$413,1,0)</f>
        <v>#N/A</v>
      </c>
      <c r="F414" s="22" t="e">
        <f>VLOOKUP(A414,CANCELADAS!$A$2:$A$811,1,0)</f>
        <v>#N/A</v>
      </c>
      <c r="G414" s="22" t="e">
        <f>VLOOKUP(A414,DEVOLUCIONES!$A$2:$A$453,1,0)</f>
        <v>#N/A</v>
      </c>
      <c r="H414" s="23">
        <f>VLOOKUP(A414,CXP!$A$2:$K$353,11,0)</f>
        <v>181093</v>
      </c>
      <c r="I414" s="23"/>
      <c r="J414" s="23"/>
      <c r="K414" s="23"/>
      <c r="L414" s="23"/>
      <c r="M414" s="23"/>
      <c r="N414" s="23"/>
      <c r="O414" s="23"/>
      <c r="P414" s="23"/>
      <c r="Q414" s="22"/>
      <c r="R414" s="22"/>
      <c r="S414" s="22"/>
      <c r="T414" s="24">
        <f t="shared" si="31"/>
        <v>0</v>
      </c>
    </row>
    <row r="415" spans="1:20" s="25" customFormat="1" x14ac:dyDescent="0.25">
      <c r="A415" s="22">
        <v>6440924</v>
      </c>
      <c r="B415" s="23">
        <v>53150</v>
      </c>
      <c r="C415" s="23">
        <v>53150</v>
      </c>
      <c r="D415" s="22" t="e">
        <f>VLOOKUP(A415,CXP!$A$2:$A$353,1,0)</f>
        <v>#N/A</v>
      </c>
      <c r="E415" s="22" t="e">
        <f>VLOOKUP(A415,GLOSAS!$A$2:$A$413,1,0)</f>
        <v>#N/A</v>
      </c>
      <c r="F415" s="22" t="e">
        <f>VLOOKUP(A415,CANCELADAS!$A$2:$A$811,1,0)</f>
        <v>#N/A</v>
      </c>
      <c r="G415" s="22">
        <f>VLOOKUP(A415,DEVOLUCIONES!$A$2:$A$453,1,0)</f>
        <v>6440924</v>
      </c>
      <c r="H415" s="23"/>
      <c r="I415" s="23">
        <f>+C415</f>
        <v>53150</v>
      </c>
      <c r="J415" s="23"/>
      <c r="K415" s="23"/>
      <c r="L415" s="23"/>
      <c r="M415" s="23"/>
      <c r="N415" s="23"/>
      <c r="O415" s="23"/>
      <c r="P415" s="23"/>
      <c r="Q415" s="22" t="s">
        <v>765</v>
      </c>
      <c r="R415" s="22" t="s">
        <v>759</v>
      </c>
      <c r="S415" s="22"/>
      <c r="T415" s="24">
        <f t="shared" si="31"/>
        <v>0</v>
      </c>
    </row>
    <row r="416" spans="1:20" s="25" customFormat="1" x14ac:dyDescent="0.25">
      <c r="A416" s="22">
        <v>6441018</v>
      </c>
      <c r="B416" s="23">
        <v>51875</v>
      </c>
      <c r="C416" s="23">
        <v>51875</v>
      </c>
      <c r="D416" s="22">
        <f>VLOOKUP(A416,CXP!$A$2:$A$353,1,0)</f>
        <v>6441018</v>
      </c>
      <c r="E416" s="22" t="e">
        <f>VLOOKUP(A416,GLOSAS!$A$2:$A$413,1,0)</f>
        <v>#N/A</v>
      </c>
      <c r="F416" s="22" t="e">
        <f>VLOOKUP(A416,CANCELADAS!$A$2:$A$811,1,0)</f>
        <v>#N/A</v>
      </c>
      <c r="G416" s="22" t="e">
        <f>VLOOKUP(A416,DEVOLUCIONES!$A$2:$A$453,1,0)</f>
        <v>#N/A</v>
      </c>
      <c r="H416" s="23">
        <f>VLOOKUP(A416,CXP!$A$2:$K$353,11,0)</f>
        <v>51875</v>
      </c>
      <c r="I416" s="23"/>
      <c r="J416" s="23"/>
      <c r="K416" s="23"/>
      <c r="L416" s="23"/>
      <c r="M416" s="23"/>
      <c r="N416" s="23"/>
      <c r="O416" s="23"/>
      <c r="P416" s="23"/>
      <c r="Q416" s="22"/>
      <c r="R416" s="22"/>
      <c r="S416" s="22"/>
      <c r="T416" s="24">
        <f t="shared" si="31"/>
        <v>0</v>
      </c>
    </row>
    <row r="417" spans="1:20" s="25" customFormat="1" x14ac:dyDescent="0.25">
      <c r="A417" s="22">
        <v>6443814</v>
      </c>
      <c r="B417" s="23">
        <v>11015</v>
      </c>
      <c r="C417" s="23">
        <v>11015</v>
      </c>
      <c r="D417" s="22">
        <f>VLOOKUP(A417,CXP!$A$2:$A$353,1,0)</f>
        <v>6443814</v>
      </c>
      <c r="E417" s="22" t="e">
        <f>VLOOKUP(A417,GLOSAS!$A$2:$A$413,1,0)</f>
        <v>#N/A</v>
      </c>
      <c r="F417" s="22" t="e">
        <f>VLOOKUP(A417,CANCELADAS!$A$2:$A$811,1,0)</f>
        <v>#N/A</v>
      </c>
      <c r="G417" s="22" t="e">
        <f>VLOOKUP(A417,DEVOLUCIONES!$A$2:$A$453,1,0)</f>
        <v>#N/A</v>
      </c>
      <c r="H417" s="23">
        <f>VLOOKUP(A417,CXP!$A$2:$K$353,11,0)</f>
        <v>11015</v>
      </c>
      <c r="I417" s="23"/>
      <c r="J417" s="23"/>
      <c r="K417" s="23"/>
      <c r="L417" s="23"/>
      <c r="M417" s="23"/>
      <c r="N417" s="23"/>
      <c r="O417" s="23"/>
      <c r="P417" s="23"/>
      <c r="Q417" s="22"/>
      <c r="R417" s="22"/>
      <c r="S417" s="22"/>
      <c r="T417" s="24">
        <f t="shared" si="31"/>
        <v>0</v>
      </c>
    </row>
    <row r="418" spans="1:20" s="25" customFormat="1" x14ac:dyDescent="0.25">
      <c r="A418" s="22">
        <v>6443932</v>
      </c>
      <c r="B418" s="23">
        <v>12440</v>
      </c>
      <c r="C418" s="23">
        <v>12440</v>
      </c>
      <c r="D418" s="22">
        <f>VLOOKUP(A418,CXP!$A$2:$A$353,1,0)</f>
        <v>6443932</v>
      </c>
      <c r="E418" s="22" t="e">
        <f>VLOOKUP(A418,GLOSAS!$A$2:$A$413,1,0)</f>
        <v>#N/A</v>
      </c>
      <c r="F418" s="22" t="e">
        <f>VLOOKUP(A418,CANCELADAS!$A$2:$A$811,1,0)</f>
        <v>#N/A</v>
      </c>
      <c r="G418" s="22" t="e">
        <f>VLOOKUP(A418,DEVOLUCIONES!$A$2:$A$453,1,0)</f>
        <v>#N/A</v>
      </c>
      <c r="H418" s="23">
        <f>VLOOKUP(A418,CXP!$A$2:$K$353,11,0)</f>
        <v>12440</v>
      </c>
      <c r="I418" s="23"/>
      <c r="J418" s="23"/>
      <c r="K418" s="23"/>
      <c r="L418" s="23"/>
      <c r="M418" s="23"/>
      <c r="N418" s="23"/>
      <c r="O418" s="23"/>
      <c r="P418" s="23"/>
      <c r="Q418" s="22"/>
      <c r="R418" s="22"/>
      <c r="S418" s="22"/>
      <c r="T418" s="24">
        <f t="shared" ref="T418:T481" si="33">+C418-SUM(H418:O418)</f>
        <v>0</v>
      </c>
    </row>
    <row r="419" spans="1:20" s="25" customFormat="1" x14ac:dyDescent="0.25">
      <c r="A419" s="22">
        <v>6446927</v>
      </c>
      <c r="B419" s="23">
        <v>392632</v>
      </c>
      <c r="C419" s="23">
        <v>392632</v>
      </c>
      <c r="D419" s="22">
        <f>VLOOKUP(A419,CXP!$A$2:$A$353,1,0)</f>
        <v>6446927</v>
      </c>
      <c r="E419" s="22" t="e">
        <f>VLOOKUP(A419,GLOSAS!$A$2:$A$413,1,0)</f>
        <v>#N/A</v>
      </c>
      <c r="F419" s="22" t="e">
        <f>VLOOKUP(A419,CANCELADAS!$A$2:$A$811,1,0)</f>
        <v>#N/A</v>
      </c>
      <c r="G419" s="22" t="e">
        <f>VLOOKUP(A419,DEVOLUCIONES!$A$2:$A$453,1,0)</f>
        <v>#N/A</v>
      </c>
      <c r="H419" s="23">
        <f>VLOOKUP(A419,CXP!$A$2:$K$353,11,0)</f>
        <v>392632</v>
      </c>
      <c r="I419" s="23"/>
      <c r="J419" s="23"/>
      <c r="K419" s="23"/>
      <c r="L419" s="23"/>
      <c r="M419" s="23"/>
      <c r="N419" s="23"/>
      <c r="O419" s="23"/>
      <c r="P419" s="23"/>
      <c r="Q419" s="22"/>
      <c r="R419" s="22"/>
      <c r="S419" s="22"/>
      <c r="T419" s="24">
        <f t="shared" si="33"/>
        <v>0</v>
      </c>
    </row>
    <row r="420" spans="1:20" s="25" customFormat="1" x14ac:dyDescent="0.25">
      <c r="A420" s="22">
        <v>6446928</v>
      </c>
      <c r="B420" s="23">
        <v>171683</v>
      </c>
      <c r="C420" s="23">
        <v>171683</v>
      </c>
      <c r="D420" s="22">
        <f>VLOOKUP(A420,CXP!$A$2:$A$353,1,0)</f>
        <v>6446928</v>
      </c>
      <c r="E420" s="22" t="e">
        <f>VLOOKUP(A420,GLOSAS!$A$2:$A$413,1,0)</f>
        <v>#N/A</v>
      </c>
      <c r="F420" s="22" t="e">
        <f>VLOOKUP(A420,CANCELADAS!$A$2:$A$811,1,0)</f>
        <v>#N/A</v>
      </c>
      <c r="G420" s="22" t="e">
        <f>VLOOKUP(A420,DEVOLUCIONES!$A$2:$A$453,1,0)</f>
        <v>#N/A</v>
      </c>
      <c r="H420" s="23">
        <f>VLOOKUP(A420,CXP!$A$2:$K$353,11,0)</f>
        <v>171683</v>
      </c>
      <c r="I420" s="23"/>
      <c r="J420" s="23"/>
      <c r="K420" s="23"/>
      <c r="L420" s="23"/>
      <c r="M420" s="23"/>
      <c r="N420" s="23"/>
      <c r="O420" s="23"/>
      <c r="P420" s="23"/>
      <c r="Q420" s="22"/>
      <c r="R420" s="22"/>
      <c r="S420" s="22"/>
      <c r="T420" s="24">
        <f t="shared" si="33"/>
        <v>0</v>
      </c>
    </row>
    <row r="421" spans="1:20" s="25" customFormat="1" x14ac:dyDescent="0.25">
      <c r="A421" s="22">
        <v>6448973</v>
      </c>
      <c r="B421" s="23">
        <v>124425</v>
      </c>
      <c r="C421" s="23">
        <v>124425</v>
      </c>
      <c r="D421" s="22">
        <f>VLOOKUP(A421,CXP!$A$2:$A$353,1,0)</f>
        <v>6448973</v>
      </c>
      <c r="E421" s="22" t="e">
        <f>VLOOKUP(A421,GLOSAS!$A$2:$A$413,1,0)</f>
        <v>#N/A</v>
      </c>
      <c r="F421" s="22" t="e">
        <f>VLOOKUP(A421,CANCELADAS!$A$2:$A$811,1,0)</f>
        <v>#N/A</v>
      </c>
      <c r="G421" s="22" t="e">
        <f>VLOOKUP(A421,DEVOLUCIONES!$A$2:$A$453,1,0)</f>
        <v>#N/A</v>
      </c>
      <c r="H421" s="23">
        <f>VLOOKUP(A421,CXP!$A$2:$K$353,11,0)</f>
        <v>124425</v>
      </c>
      <c r="I421" s="23"/>
      <c r="J421" s="23"/>
      <c r="K421" s="23"/>
      <c r="L421" s="23"/>
      <c r="M421" s="23"/>
      <c r="N421" s="23"/>
      <c r="O421" s="23"/>
      <c r="P421" s="23"/>
      <c r="Q421" s="22"/>
      <c r="R421" s="22"/>
      <c r="S421" s="22"/>
      <c r="T421" s="24">
        <f t="shared" si="33"/>
        <v>0</v>
      </c>
    </row>
    <row r="422" spans="1:20" s="25" customFormat="1" x14ac:dyDescent="0.25">
      <c r="A422" s="22">
        <v>6449158</v>
      </c>
      <c r="B422" s="23">
        <v>32795</v>
      </c>
      <c r="C422" s="23">
        <v>32795</v>
      </c>
      <c r="D422" s="22" t="e">
        <f>VLOOKUP(A422,CXP!$A$2:$A$353,1,0)</f>
        <v>#N/A</v>
      </c>
      <c r="E422" s="22" t="e">
        <f>VLOOKUP(A422,GLOSAS!$A$2:$A$413,1,0)</f>
        <v>#N/A</v>
      </c>
      <c r="F422" s="22" t="e">
        <f>VLOOKUP(A422,CANCELADAS!$A$2:$A$811,1,0)</f>
        <v>#N/A</v>
      </c>
      <c r="G422" s="22">
        <f>VLOOKUP(A422,DEVOLUCIONES!$A$2:$A$453,1,0)</f>
        <v>6449158</v>
      </c>
      <c r="H422" s="23"/>
      <c r="I422" s="23">
        <f t="shared" ref="I422:I424" si="34">+C422</f>
        <v>32795</v>
      </c>
      <c r="J422" s="23"/>
      <c r="K422" s="23"/>
      <c r="L422" s="23"/>
      <c r="M422" s="23"/>
      <c r="N422" s="23"/>
      <c r="O422" s="23"/>
      <c r="P422" s="23"/>
      <c r="Q422" s="22" t="s">
        <v>764</v>
      </c>
      <c r="R422" s="22" t="s">
        <v>759</v>
      </c>
      <c r="S422" s="22"/>
      <c r="T422" s="24">
        <f t="shared" si="33"/>
        <v>0</v>
      </c>
    </row>
    <row r="423" spans="1:20" s="25" customFormat="1" x14ac:dyDescent="0.25">
      <c r="A423" s="22">
        <v>6449197</v>
      </c>
      <c r="B423" s="23">
        <v>52790</v>
      </c>
      <c r="C423" s="23">
        <v>52790</v>
      </c>
      <c r="D423" s="22" t="e">
        <f>VLOOKUP(A423,CXP!$A$2:$A$353,1,0)</f>
        <v>#N/A</v>
      </c>
      <c r="E423" s="22" t="e">
        <f>VLOOKUP(A423,GLOSAS!$A$2:$A$413,1,0)</f>
        <v>#N/A</v>
      </c>
      <c r="F423" s="22" t="e">
        <f>VLOOKUP(A423,CANCELADAS!$A$2:$A$811,1,0)</f>
        <v>#N/A</v>
      </c>
      <c r="G423" s="22">
        <f>VLOOKUP(A423,DEVOLUCIONES!$A$2:$A$453,1,0)</f>
        <v>6449197</v>
      </c>
      <c r="H423" s="23"/>
      <c r="I423" s="23">
        <f t="shared" si="34"/>
        <v>52790</v>
      </c>
      <c r="J423" s="23"/>
      <c r="K423" s="23"/>
      <c r="L423" s="23"/>
      <c r="M423" s="23"/>
      <c r="N423" s="23"/>
      <c r="O423" s="23"/>
      <c r="P423" s="23"/>
      <c r="Q423" s="22" t="s">
        <v>763</v>
      </c>
      <c r="R423" s="22" t="s">
        <v>759</v>
      </c>
      <c r="S423" s="22"/>
      <c r="T423" s="24">
        <f t="shared" si="33"/>
        <v>0</v>
      </c>
    </row>
    <row r="424" spans="1:20" s="25" customFormat="1" x14ac:dyDescent="0.25">
      <c r="A424" s="22">
        <v>6449282</v>
      </c>
      <c r="B424" s="23">
        <v>84085</v>
      </c>
      <c r="C424" s="23">
        <v>84085</v>
      </c>
      <c r="D424" s="22" t="e">
        <f>VLOOKUP(A424,CXP!$A$2:$A$353,1,0)</f>
        <v>#N/A</v>
      </c>
      <c r="E424" s="22" t="e">
        <f>VLOOKUP(A424,GLOSAS!$A$2:$A$413,1,0)</f>
        <v>#N/A</v>
      </c>
      <c r="F424" s="22" t="e">
        <f>VLOOKUP(A424,CANCELADAS!$A$2:$A$811,1,0)</f>
        <v>#N/A</v>
      </c>
      <c r="G424" s="22">
        <f>VLOOKUP(A424,DEVOLUCIONES!$A$2:$A$453,1,0)</f>
        <v>6449282</v>
      </c>
      <c r="H424" s="23"/>
      <c r="I424" s="23">
        <f t="shared" si="34"/>
        <v>84085</v>
      </c>
      <c r="J424" s="23"/>
      <c r="K424" s="23"/>
      <c r="L424" s="23"/>
      <c r="M424" s="23"/>
      <c r="N424" s="23"/>
      <c r="O424" s="23"/>
      <c r="P424" s="23"/>
      <c r="Q424" s="22" t="s">
        <v>762</v>
      </c>
      <c r="R424" s="22" t="s">
        <v>759</v>
      </c>
      <c r="S424" s="22"/>
      <c r="T424" s="24">
        <f t="shared" si="33"/>
        <v>0</v>
      </c>
    </row>
    <row r="425" spans="1:20" s="25" customFormat="1" x14ac:dyDescent="0.25">
      <c r="A425" s="22">
        <v>6450503</v>
      </c>
      <c r="B425" s="23">
        <v>27915</v>
      </c>
      <c r="C425" s="23">
        <v>27915</v>
      </c>
      <c r="D425" s="22">
        <f>VLOOKUP(A425,CXP!$A$2:$A$353,1,0)</f>
        <v>6450503</v>
      </c>
      <c r="E425" s="22" t="e">
        <f>VLOOKUP(A425,GLOSAS!$A$2:$A$413,1,0)</f>
        <v>#N/A</v>
      </c>
      <c r="F425" s="22" t="e">
        <f>VLOOKUP(A425,CANCELADAS!$A$2:$A$811,1,0)</f>
        <v>#N/A</v>
      </c>
      <c r="G425" s="22" t="e">
        <f>VLOOKUP(A425,DEVOLUCIONES!$A$2:$A$453,1,0)</f>
        <v>#N/A</v>
      </c>
      <c r="H425" s="23">
        <f>VLOOKUP(A425,CXP!$A$2:$K$353,11,0)</f>
        <v>27915</v>
      </c>
      <c r="I425" s="23"/>
      <c r="J425" s="23"/>
      <c r="K425" s="23"/>
      <c r="L425" s="23"/>
      <c r="M425" s="23"/>
      <c r="N425" s="23"/>
      <c r="O425" s="23"/>
      <c r="P425" s="23"/>
      <c r="Q425" s="22"/>
      <c r="R425" s="22"/>
      <c r="S425" s="22"/>
      <c r="T425" s="24">
        <f t="shared" si="33"/>
        <v>0</v>
      </c>
    </row>
    <row r="426" spans="1:20" s="25" customFormat="1" x14ac:dyDescent="0.25">
      <c r="A426" s="22">
        <v>6452999</v>
      </c>
      <c r="B426" s="23">
        <v>82375</v>
      </c>
      <c r="C426" s="23">
        <v>82375</v>
      </c>
      <c r="D426" s="22">
        <f>VLOOKUP(A426,CXP!$A$2:$A$353,1,0)</f>
        <v>6452999</v>
      </c>
      <c r="E426" s="22" t="e">
        <f>VLOOKUP(A426,GLOSAS!$A$2:$A$413,1,0)</f>
        <v>#N/A</v>
      </c>
      <c r="F426" s="22" t="e">
        <f>VLOOKUP(A426,CANCELADAS!$A$2:$A$811,1,0)</f>
        <v>#N/A</v>
      </c>
      <c r="G426" s="22" t="e">
        <f>VLOOKUP(A426,DEVOLUCIONES!$A$2:$A$453,1,0)</f>
        <v>#N/A</v>
      </c>
      <c r="H426" s="23">
        <f>VLOOKUP(A426,CXP!$A$2:$K$353,11,0)</f>
        <v>82375</v>
      </c>
      <c r="I426" s="23"/>
      <c r="J426" s="23"/>
      <c r="K426" s="23"/>
      <c r="L426" s="23"/>
      <c r="M426" s="23"/>
      <c r="N426" s="23"/>
      <c r="O426" s="23"/>
      <c r="P426" s="23"/>
      <c r="Q426" s="22"/>
      <c r="R426" s="22"/>
      <c r="S426" s="22"/>
      <c r="T426" s="24">
        <f t="shared" si="33"/>
        <v>0</v>
      </c>
    </row>
    <row r="427" spans="1:20" s="25" customFormat="1" x14ac:dyDescent="0.25">
      <c r="A427" s="22">
        <v>6453055</v>
      </c>
      <c r="B427" s="23">
        <v>16900</v>
      </c>
      <c r="C427" s="23">
        <v>16900</v>
      </c>
      <c r="D427" s="22">
        <f>VLOOKUP(A427,CXP!$A$2:$A$353,1,0)</f>
        <v>6453055</v>
      </c>
      <c r="E427" s="22" t="e">
        <f>VLOOKUP(A427,GLOSAS!$A$2:$A$413,1,0)</f>
        <v>#N/A</v>
      </c>
      <c r="F427" s="22" t="e">
        <f>VLOOKUP(A427,CANCELADAS!$A$2:$A$811,1,0)</f>
        <v>#N/A</v>
      </c>
      <c r="G427" s="22" t="e">
        <f>VLOOKUP(A427,DEVOLUCIONES!$A$2:$A$453,1,0)</f>
        <v>#N/A</v>
      </c>
      <c r="H427" s="23">
        <f>VLOOKUP(A427,CXP!$A$2:$K$353,11,0)</f>
        <v>16900</v>
      </c>
      <c r="I427" s="23"/>
      <c r="J427" s="23"/>
      <c r="K427" s="23"/>
      <c r="L427" s="23"/>
      <c r="M427" s="23"/>
      <c r="N427" s="23"/>
      <c r="O427" s="23"/>
      <c r="P427" s="23"/>
      <c r="Q427" s="22"/>
      <c r="R427" s="22"/>
      <c r="S427" s="22"/>
      <c r="T427" s="24">
        <f t="shared" si="33"/>
        <v>0</v>
      </c>
    </row>
    <row r="428" spans="1:20" s="25" customFormat="1" x14ac:dyDescent="0.25">
      <c r="A428" s="22">
        <v>6453684</v>
      </c>
      <c r="B428" s="23">
        <v>50082</v>
      </c>
      <c r="C428" s="23">
        <v>50082</v>
      </c>
      <c r="D428" s="22">
        <f>VLOOKUP(A428,CXP!$A$2:$A$353,1,0)</f>
        <v>6453684</v>
      </c>
      <c r="E428" s="22" t="e">
        <f>VLOOKUP(A428,GLOSAS!$A$2:$A$413,1,0)</f>
        <v>#N/A</v>
      </c>
      <c r="F428" s="22" t="e">
        <f>VLOOKUP(A428,CANCELADAS!$A$2:$A$811,1,0)</f>
        <v>#N/A</v>
      </c>
      <c r="G428" s="22" t="e">
        <f>VLOOKUP(A428,DEVOLUCIONES!$A$2:$A$453,1,0)</f>
        <v>#N/A</v>
      </c>
      <c r="H428" s="23">
        <f>VLOOKUP(A428,CXP!$A$2:$K$353,11,0)</f>
        <v>50082</v>
      </c>
      <c r="I428" s="23"/>
      <c r="J428" s="23"/>
      <c r="K428" s="23"/>
      <c r="L428" s="23"/>
      <c r="M428" s="23"/>
      <c r="N428" s="23"/>
      <c r="O428" s="23"/>
      <c r="P428" s="23"/>
      <c r="Q428" s="22"/>
      <c r="R428" s="22"/>
      <c r="S428" s="22"/>
      <c r="T428" s="24">
        <f t="shared" si="33"/>
        <v>0</v>
      </c>
    </row>
    <row r="429" spans="1:20" s="25" customFormat="1" x14ac:dyDescent="0.25">
      <c r="A429" s="22">
        <v>6455312</v>
      </c>
      <c r="B429" s="23">
        <v>25041</v>
      </c>
      <c r="C429" s="23">
        <v>25041</v>
      </c>
      <c r="D429" s="22">
        <f>VLOOKUP(A429,CXP!$A$2:$A$353,1,0)</f>
        <v>6455312</v>
      </c>
      <c r="E429" s="22" t="e">
        <f>VLOOKUP(A429,GLOSAS!$A$2:$A$413,1,0)</f>
        <v>#N/A</v>
      </c>
      <c r="F429" s="22" t="e">
        <f>VLOOKUP(A429,CANCELADAS!$A$2:$A$811,1,0)</f>
        <v>#N/A</v>
      </c>
      <c r="G429" s="22" t="e">
        <f>VLOOKUP(A429,DEVOLUCIONES!$A$2:$A$453,1,0)</f>
        <v>#N/A</v>
      </c>
      <c r="H429" s="23">
        <f>VLOOKUP(A429,CXP!$A$2:$K$353,11,0)</f>
        <v>25041</v>
      </c>
      <c r="I429" s="23"/>
      <c r="J429" s="23"/>
      <c r="K429" s="23"/>
      <c r="L429" s="23"/>
      <c r="M429" s="23"/>
      <c r="N429" s="23"/>
      <c r="O429" s="23"/>
      <c r="P429" s="23"/>
      <c r="Q429" s="22"/>
      <c r="R429" s="22"/>
      <c r="S429" s="22"/>
      <c r="T429" s="24">
        <f t="shared" si="33"/>
        <v>0</v>
      </c>
    </row>
    <row r="430" spans="1:20" s="25" customFormat="1" x14ac:dyDescent="0.25">
      <c r="A430" s="22">
        <v>6455325</v>
      </c>
      <c r="B430" s="23">
        <v>25041</v>
      </c>
      <c r="C430" s="23">
        <v>25041</v>
      </c>
      <c r="D430" s="22">
        <f>VLOOKUP(A430,CXP!$A$2:$A$353,1,0)</f>
        <v>6455325</v>
      </c>
      <c r="E430" s="22" t="e">
        <f>VLOOKUP(A430,GLOSAS!$A$2:$A$413,1,0)</f>
        <v>#N/A</v>
      </c>
      <c r="F430" s="22" t="e">
        <f>VLOOKUP(A430,CANCELADAS!$A$2:$A$811,1,0)</f>
        <v>#N/A</v>
      </c>
      <c r="G430" s="22" t="e">
        <f>VLOOKUP(A430,DEVOLUCIONES!$A$2:$A$453,1,0)</f>
        <v>#N/A</v>
      </c>
      <c r="H430" s="23">
        <f>VLOOKUP(A430,CXP!$A$2:$K$353,11,0)</f>
        <v>25041</v>
      </c>
      <c r="I430" s="23"/>
      <c r="J430" s="23"/>
      <c r="K430" s="23"/>
      <c r="L430" s="23"/>
      <c r="M430" s="23"/>
      <c r="N430" s="23"/>
      <c r="O430" s="23"/>
      <c r="P430" s="23"/>
      <c r="Q430" s="22"/>
      <c r="R430" s="22"/>
      <c r="S430" s="22"/>
      <c r="T430" s="24">
        <f t="shared" si="33"/>
        <v>0</v>
      </c>
    </row>
    <row r="431" spans="1:20" s="25" customFormat="1" x14ac:dyDescent="0.25">
      <c r="A431" s="22">
        <v>6455366</v>
      </c>
      <c r="B431" s="23">
        <v>26726</v>
      </c>
      <c r="C431" s="23">
        <v>26726</v>
      </c>
      <c r="D431" s="22">
        <f>VLOOKUP(A431,CXP!$A$2:$A$353,1,0)</f>
        <v>6455366</v>
      </c>
      <c r="E431" s="22">
        <f>VLOOKUP(A431,GLOSAS!$A$2:$A$413,1,0)</f>
        <v>6455366</v>
      </c>
      <c r="F431" s="22" t="e">
        <f>VLOOKUP(A431,CANCELADAS!$A$2:$A$811,1,0)</f>
        <v>#N/A</v>
      </c>
      <c r="G431" s="22" t="e">
        <f>VLOOKUP(A431,DEVOLUCIONES!$A$2:$A$453,1,0)</f>
        <v>#N/A</v>
      </c>
      <c r="H431" s="23">
        <f>VLOOKUP(A431,CXP!$A$2:$K$353,11,0)</f>
        <v>23326</v>
      </c>
      <c r="I431" s="23"/>
      <c r="J431" s="23"/>
      <c r="K431" s="23"/>
      <c r="L431" s="23">
        <f>VLOOKUP(A431,GLOSAS!$A$2:$K$413,11,0)</f>
        <v>3400</v>
      </c>
      <c r="M431" s="23"/>
      <c r="N431" s="23"/>
      <c r="O431" s="23"/>
      <c r="P431" s="23"/>
      <c r="Q431" s="22"/>
      <c r="R431" s="22"/>
      <c r="S431" s="22"/>
      <c r="T431" s="24">
        <f t="shared" si="33"/>
        <v>0</v>
      </c>
    </row>
    <row r="432" spans="1:20" s="25" customFormat="1" x14ac:dyDescent="0.25">
      <c r="A432" s="22">
        <v>6455386</v>
      </c>
      <c r="B432" s="23">
        <v>125729</v>
      </c>
      <c r="C432" s="23">
        <v>125729</v>
      </c>
      <c r="D432" s="22">
        <f>VLOOKUP(A432,CXP!$A$2:$A$353,1,0)</f>
        <v>6455386</v>
      </c>
      <c r="E432" s="22" t="e">
        <f>VLOOKUP(A432,GLOSAS!$A$2:$A$413,1,0)</f>
        <v>#N/A</v>
      </c>
      <c r="F432" s="22" t="e">
        <f>VLOOKUP(A432,CANCELADAS!$A$2:$A$811,1,0)</f>
        <v>#N/A</v>
      </c>
      <c r="G432" s="22" t="e">
        <f>VLOOKUP(A432,DEVOLUCIONES!$A$2:$A$453,1,0)</f>
        <v>#N/A</v>
      </c>
      <c r="H432" s="23">
        <f>VLOOKUP(A432,CXP!$A$2:$K$353,11,0)</f>
        <v>125729</v>
      </c>
      <c r="I432" s="23"/>
      <c r="J432" s="23"/>
      <c r="K432" s="23"/>
      <c r="L432" s="23"/>
      <c r="M432" s="23"/>
      <c r="N432" s="23"/>
      <c r="O432" s="23"/>
      <c r="P432" s="23"/>
      <c r="Q432" s="22"/>
      <c r="R432" s="22"/>
      <c r="S432" s="22"/>
      <c r="T432" s="24">
        <f t="shared" si="33"/>
        <v>0</v>
      </c>
    </row>
    <row r="433" spans="1:20" s="25" customFormat="1" x14ac:dyDescent="0.25">
      <c r="A433" s="22">
        <v>6457181</v>
      </c>
      <c r="B433" s="23">
        <v>51323</v>
      </c>
      <c r="C433" s="23">
        <v>51323</v>
      </c>
      <c r="D433" s="22">
        <f>VLOOKUP(A433,CXP!$A$2:$A$353,1,0)</f>
        <v>6457181</v>
      </c>
      <c r="E433" s="22" t="e">
        <f>VLOOKUP(A433,GLOSAS!$A$2:$A$413,1,0)</f>
        <v>#N/A</v>
      </c>
      <c r="F433" s="22" t="e">
        <f>VLOOKUP(A433,CANCELADAS!$A$2:$A$811,1,0)</f>
        <v>#N/A</v>
      </c>
      <c r="G433" s="22" t="e">
        <f>VLOOKUP(A433,DEVOLUCIONES!$A$2:$A$453,1,0)</f>
        <v>#N/A</v>
      </c>
      <c r="H433" s="23">
        <f>VLOOKUP(A433,CXP!$A$2:$K$353,11,0)</f>
        <v>51323</v>
      </c>
      <c r="I433" s="23"/>
      <c r="J433" s="23"/>
      <c r="K433" s="23"/>
      <c r="L433" s="23"/>
      <c r="M433" s="23"/>
      <c r="N433" s="23"/>
      <c r="O433" s="23"/>
      <c r="P433" s="23"/>
      <c r="Q433" s="22"/>
      <c r="R433" s="22"/>
      <c r="S433" s="22"/>
      <c r="T433" s="24">
        <f t="shared" si="33"/>
        <v>0</v>
      </c>
    </row>
    <row r="434" spans="1:20" s="25" customFormat="1" x14ac:dyDescent="0.25">
      <c r="A434" s="22">
        <v>6461314</v>
      </c>
      <c r="B434" s="23">
        <v>2000000</v>
      </c>
      <c r="C434" s="23">
        <v>2000000</v>
      </c>
      <c r="D434" s="22" t="e">
        <f>VLOOKUP(A434,CXP!$A$2:$A$353,1,0)</f>
        <v>#N/A</v>
      </c>
      <c r="E434" s="22" t="e">
        <f>VLOOKUP(A434,GLOSAS!$A$2:$A$413,1,0)</f>
        <v>#N/A</v>
      </c>
      <c r="F434" s="22" t="e">
        <f>VLOOKUP(A434,CANCELADAS!$A$2:$A$811,1,0)</f>
        <v>#N/A</v>
      </c>
      <c r="G434" s="22">
        <f>VLOOKUP(A434,DEVOLUCIONES!$A$2:$A$453,1,0)</f>
        <v>6461314</v>
      </c>
      <c r="H434" s="23"/>
      <c r="I434" s="23">
        <f t="shared" ref="I434:I435" si="35">+C434</f>
        <v>2000000</v>
      </c>
      <c r="J434" s="23"/>
      <c r="K434" s="23"/>
      <c r="L434" s="23"/>
      <c r="M434" s="23"/>
      <c r="N434" s="23"/>
      <c r="O434" s="23"/>
      <c r="P434" s="23"/>
      <c r="Q434" s="22" t="s">
        <v>1043</v>
      </c>
      <c r="R434" s="22" t="s">
        <v>1042</v>
      </c>
      <c r="S434" s="22"/>
      <c r="T434" s="24">
        <f t="shared" si="33"/>
        <v>0</v>
      </c>
    </row>
    <row r="435" spans="1:20" s="25" customFormat="1" x14ac:dyDescent="0.25">
      <c r="A435" s="22">
        <v>6461708</v>
      </c>
      <c r="B435" s="23">
        <v>15420</v>
      </c>
      <c r="C435" s="23">
        <v>15420</v>
      </c>
      <c r="D435" s="22" t="e">
        <f>VLOOKUP(A435,CXP!$A$2:$A$353,1,0)</f>
        <v>#N/A</v>
      </c>
      <c r="E435" s="22" t="e">
        <f>VLOOKUP(A435,GLOSAS!$A$2:$A$413,1,0)</f>
        <v>#N/A</v>
      </c>
      <c r="F435" s="22" t="e">
        <f>VLOOKUP(A435,CANCELADAS!$A$2:$A$811,1,0)</f>
        <v>#N/A</v>
      </c>
      <c r="G435" s="22">
        <f>VLOOKUP(A435,DEVOLUCIONES!$A$2:$A$453,1,0)</f>
        <v>6461708</v>
      </c>
      <c r="H435" s="23"/>
      <c r="I435" s="23">
        <f t="shared" si="35"/>
        <v>15420</v>
      </c>
      <c r="J435" s="23"/>
      <c r="K435" s="23"/>
      <c r="L435" s="23"/>
      <c r="M435" s="23"/>
      <c r="N435" s="23"/>
      <c r="O435" s="23"/>
      <c r="P435" s="23"/>
      <c r="Q435" s="22" t="s">
        <v>736</v>
      </c>
      <c r="R435" s="22" t="s">
        <v>735</v>
      </c>
      <c r="S435" s="22"/>
      <c r="T435" s="24">
        <f t="shared" si="33"/>
        <v>0</v>
      </c>
    </row>
    <row r="436" spans="1:20" s="25" customFormat="1" x14ac:dyDescent="0.25">
      <c r="A436" s="22">
        <v>6467996</v>
      </c>
      <c r="B436" s="23">
        <v>128928</v>
      </c>
      <c r="C436" s="23">
        <v>128928</v>
      </c>
      <c r="D436" s="22">
        <f>VLOOKUP(A436,CXP!$A$2:$A$353,1,0)</f>
        <v>6467996</v>
      </c>
      <c r="E436" s="22" t="e">
        <f>VLOOKUP(A436,GLOSAS!$A$2:$A$413,1,0)</f>
        <v>#N/A</v>
      </c>
      <c r="F436" s="22" t="e">
        <f>VLOOKUP(A436,CANCELADAS!$A$2:$A$811,1,0)</f>
        <v>#N/A</v>
      </c>
      <c r="G436" s="22" t="e">
        <f>VLOOKUP(A436,DEVOLUCIONES!$A$2:$A$453,1,0)</f>
        <v>#N/A</v>
      </c>
      <c r="H436" s="23">
        <f>VLOOKUP(A436,CXP!$A$2:$K$353,11,0)</f>
        <v>128928</v>
      </c>
      <c r="I436" s="23"/>
      <c r="J436" s="23"/>
      <c r="K436" s="23"/>
      <c r="L436" s="23"/>
      <c r="M436" s="23"/>
      <c r="N436" s="23"/>
      <c r="O436" s="23"/>
      <c r="P436" s="23"/>
      <c r="Q436" s="22"/>
      <c r="R436" s="22"/>
      <c r="S436" s="22"/>
      <c r="T436" s="24">
        <f t="shared" si="33"/>
        <v>0</v>
      </c>
    </row>
    <row r="437" spans="1:20" s="25" customFormat="1" x14ac:dyDescent="0.25">
      <c r="A437" s="22">
        <v>6474014</v>
      </c>
      <c r="B437" s="23">
        <v>31860</v>
      </c>
      <c r="C437" s="23">
        <v>31860</v>
      </c>
      <c r="D437" s="22" t="e">
        <f>VLOOKUP(A437,CXP!$A$2:$A$353,1,0)</f>
        <v>#N/A</v>
      </c>
      <c r="E437" s="22" t="e">
        <f>VLOOKUP(A437,GLOSAS!$A$2:$A$413,1,0)</f>
        <v>#N/A</v>
      </c>
      <c r="F437" s="22" t="e">
        <f>VLOOKUP(A437,CANCELADAS!$A$2:$A$811,1,0)</f>
        <v>#N/A</v>
      </c>
      <c r="G437" s="22" t="e">
        <f>VLOOKUP(A437,DEVOLUCIONES!$A$2:$A$453,1,0)</f>
        <v>#N/A</v>
      </c>
      <c r="H437" s="23"/>
      <c r="I437" s="23"/>
      <c r="J437" s="23"/>
      <c r="K437" s="23">
        <f t="shared" ref="K437:K445" si="36">+C437</f>
        <v>31860</v>
      </c>
      <c r="L437" s="23"/>
      <c r="M437" s="23"/>
      <c r="N437" s="23"/>
      <c r="O437" s="23"/>
      <c r="P437" s="23"/>
      <c r="Q437" s="22"/>
      <c r="R437" s="22" t="s">
        <v>5400</v>
      </c>
      <c r="S437" s="22"/>
      <c r="T437" s="24">
        <f t="shared" si="33"/>
        <v>0</v>
      </c>
    </row>
    <row r="438" spans="1:20" s="25" customFormat="1" x14ac:dyDescent="0.25">
      <c r="A438" s="22">
        <v>6474735</v>
      </c>
      <c r="B438" s="23">
        <v>68130</v>
      </c>
      <c r="C438" s="23">
        <v>68130</v>
      </c>
      <c r="D438" s="22" t="e">
        <f>VLOOKUP(A438,CXP!$A$2:$A$353,1,0)</f>
        <v>#N/A</v>
      </c>
      <c r="E438" s="22" t="e">
        <f>VLOOKUP(A438,GLOSAS!$A$2:$A$413,1,0)</f>
        <v>#N/A</v>
      </c>
      <c r="F438" s="22" t="e">
        <f>VLOOKUP(A438,CANCELADAS!$A$2:$A$811,1,0)</f>
        <v>#N/A</v>
      </c>
      <c r="G438" s="22" t="e">
        <f>VLOOKUP(A438,DEVOLUCIONES!$A$2:$A$453,1,0)</f>
        <v>#N/A</v>
      </c>
      <c r="H438" s="23"/>
      <c r="I438" s="23"/>
      <c r="J438" s="23"/>
      <c r="K438" s="23">
        <f t="shared" si="36"/>
        <v>68130</v>
      </c>
      <c r="L438" s="23"/>
      <c r="M438" s="23"/>
      <c r="N438" s="23"/>
      <c r="O438" s="23"/>
      <c r="P438" s="23"/>
      <c r="Q438" s="22"/>
      <c r="R438" s="22" t="s">
        <v>5400</v>
      </c>
      <c r="S438" s="22"/>
      <c r="T438" s="24">
        <f t="shared" si="33"/>
        <v>0</v>
      </c>
    </row>
    <row r="439" spans="1:20" s="25" customFormat="1" x14ac:dyDescent="0.25">
      <c r="A439" s="22">
        <v>6475216</v>
      </c>
      <c r="B439" s="23">
        <v>39925</v>
      </c>
      <c r="C439" s="23">
        <v>39925</v>
      </c>
      <c r="D439" s="22" t="e">
        <f>VLOOKUP(A439,CXP!$A$2:$A$353,1,0)</f>
        <v>#N/A</v>
      </c>
      <c r="E439" s="22" t="e">
        <f>VLOOKUP(A439,GLOSAS!$A$2:$A$413,1,0)</f>
        <v>#N/A</v>
      </c>
      <c r="F439" s="22" t="e">
        <f>VLOOKUP(A439,CANCELADAS!$A$2:$A$811,1,0)</f>
        <v>#N/A</v>
      </c>
      <c r="G439" s="22" t="e">
        <f>VLOOKUP(A439,DEVOLUCIONES!$A$2:$A$453,1,0)</f>
        <v>#N/A</v>
      </c>
      <c r="H439" s="23"/>
      <c r="I439" s="23"/>
      <c r="J439" s="23"/>
      <c r="K439" s="23">
        <f t="shared" si="36"/>
        <v>39925</v>
      </c>
      <c r="L439" s="23"/>
      <c r="M439" s="23"/>
      <c r="N439" s="23"/>
      <c r="O439" s="23"/>
      <c r="P439" s="23"/>
      <c r="Q439" s="22"/>
      <c r="R439" s="22" t="s">
        <v>5400</v>
      </c>
      <c r="S439" s="22"/>
      <c r="T439" s="24">
        <f t="shared" si="33"/>
        <v>0</v>
      </c>
    </row>
    <row r="440" spans="1:20" s="25" customFormat="1" x14ac:dyDescent="0.25">
      <c r="A440" s="22">
        <v>6478679</v>
      </c>
      <c r="B440" s="23">
        <v>55000</v>
      </c>
      <c r="C440" s="23">
        <v>55000</v>
      </c>
      <c r="D440" s="22" t="e">
        <f>VLOOKUP(A440,CXP!$A$2:$A$353,1,0)</f>
        <v>#N/A</v>
      </c>
      <c r="E440" s="22" t="e">
        <f>VLOOKUP(A440,GLOSAS!$A$2:$A$413,1,0)</f>
        <v>#N/A</v>
      </c>
      <c r="F440" s="22" t="e">
        <f>VLOOKUP(A440,CANCELADAS!$A$2:$A$811,1,0)</f>
        <v>#N/A</v>
      </c>
      <c r="G440" s="22" t="e">
        <f>VLOOKUP(A440,DEVOLUCIONES!$A$2:$A$453,1,0)</f>
        <v>#N/A</v>
      </c>
      <c r="H440" s="23"/>
      <c r="I440" s="23"/>
      <c r="J440" s="23"/>
      <c r="K440" s="23">
        <f t="shared" si="36"/>
        <v>55000</v>
      </c>
      <c r="L440" s="23"/>
      <c r="M440" s="23"/>
      <c r="N440" s="23"/>
      <c r="O440" s="23"/>
      <c r="P440" s="23"/>
      <c r="Q440" s="22"/>
      <c r="R440" s="22" t="s">
        <v>5400</v>
      </c>
      <c r="S440" s="22"/>
      <c r="T440" s="24">
        <f t="shared" si="33"/>
        <v>0</v>
      </c>
    </row>
    <row r="441" spans="1:20" s="25" customFormat="1" x14ac:dyDescent="0.25">
      <c r="A441" s="22">
        <v>6479514</v>
      </c>
      <c r="B441" s="23">
        <v>283250</v>
      </c>
      <c r="C441" s="23">
        <v>283250</v>
      </c>
      <c r="D441" s="22" t="e">
        <f>VLOOKUP(A441,CXP!$A$2:$A$353,1,0)</f>
        <v>#N/A</v>
      </c>
      <c r="E441" s="22" t="e">
        <f>VLOOKUP(A441,GLOSAS!$A$2:$A$413,1,0)</f>
        <v>#N/A</v>
      </c>
      <c r="F441" s="22" t="e">
        <f>VLOOKUP(A441,CANCELADAS!$A$2:$A$811,1,0)</f>
        <v>#N/A</v>
      </c>
      <c r="G441" s="22" t="e">
        <f>VLOOKUP(A441,DEVOLUCIONES!$A$2:$A$453,1,0)</f>
        <v>#N/A</v>
      </c>
      <c r="H441" s="23"/>
      <c r="I441" s="23"/>
      <c r="J441" s="23"/>
      <c r="K441" s="23">
        <f t="shared" si="36"/>
        <v>283250</v>
      </c>
      <c r="L441" s="23"/>
      <c r="M441" s="23"/>
      <c r="N441" s="23"/>
      <c r="O441" s="23"/>
      <c r="P441" s="23"/>
      <c r="Q441" s="22"/>
      <c r="R441" s="22" t="s">
        <v>5400</v>
      </c>
      <c r="S441" s="22"/>
      <c r="T441" s="24">
        <f t="shared" si="33"/>
        <v>0</v>
      </c>
    </row>
    <row r="442" spans="1:20" s="25" customFormat="1" x14ac:dyDescent="0.25">
      <c r="A442" s="22">
        <v>6483685</v>
      </c>
      <c r="B442" s="23">
        <v>105205</v>
      </c>
      <c r="C442" s="23">
        <v>105205</v>
      </c>
      <c r="D442" s="22" t="e">
        <f>VLOOKUP(A442,CXP!$A$2:$A$353,1,0)</f>
        <v>#N/A</v>
      </c>
      <c r="E442" s="22" t="e">
        <f>VLOOKUP(A442,GLOSAS!$A$2:$A$413,1,0)</f>
        <v>#N/A</v>
      </c>
      <c r="F442" s="22" t="e">
        <f>VLOOKUP(A442,CANCELADAS!$A$2:$A$811,1,0)</f>
        <v>#N/A</v>
      </c>
      <c r="G442" s="22" t="e">
        <f>VLOOKUP(A442,DEVOLUCIONES!$A$2:$A$453,1,0)</f>
        <v>#N/A</v>
      </c>
      <c r="H442" s="23"/>
      <c r="I442" s="23"/>
      <c r="J442" s="23"/>
      <c r="K442" s="23">
        <f t="shared" si="36"/>
        <v>105205</v>
      </c>
      <c r="L442" s="23"/>
      <c r="M442" s="23"/>
      <c r="N442" s="23"/>
      <c r="O442" s="23"/>
      <c r="P442" s="23"/>
      <c r="Q442" s="22"/>
      <c r="R442" s="22" t="s">
        <v>5400</v>
      </c>
      <c r="S442" s="22"/>
      <c r="T442" s="24">
        <f t="shared" si="33"/>
        <v>0</v>
      </c>
    </row>
    <row r="443" spans="1:20" s="25" customFormat="1" x14ac:dyDescent="0.25">
      <c r="A443" s="22">
        <v>6484418</v>
      </c>
      <c r="B443" s="23">
        <v>55000</v>
      </c>
      <c r="C443" s="23">
        <v>55000</v>
      </c>
      <c r="D443" s="22" t="e">
        <f>VLOOKUP(A443,CXP!$A$2:$A$353,1,0)</f>
        <v>#N/A</v>
      </c>
      <c r="E443" s="22" t="e">
        <f>VLOOKUP(A443,GLOSAS!$A$2:$A$413,1,0)</f>
        <v>#N/A</v>
      </c>
      <c r="F443" s="22" t="e">
        <f>VLOOKUP(A443,CANCELADAS!$A$2:$A$811,1,0)</f>
        <v>#N/A</v>
      </c>
      <c r="G443" s="22" t="e">
        <f>VLOOKUP(A443,DEVOLUCIONES!$A$2:$A$453,1,0)</f>
        <v>#N/A</v>
      </c>
      <c r="H443" s="23"/>
      <c r="I443" s="23"/>
      <c r="J443" s="23"/>
      <c r="K443" s="23">
        <f t="shared" si="36"/>
        <v>55000</v>
      </c>
      <c r="L443" s="23"/>
      <c r="M443" s="23"/>
      <c r="N443" s="23"/>
      <c r="O443" s="23"/>
      <c r="P443" s="23"/>
      <c r="Q443" s="22"/>
      <c r="R443" s="22" t="s">
        <v>5400</v>
      </c>
      <c r="S443" s="22"/>
      <c r="T443" s="24">
        <f t="shared" si="33"/>
        <v>0</v>
      </c>
    </row>
    <row r="444" spans="1:20" s="25" customFormat="1" x14ac:dyDescent="0.25">
      <c r="A444" s="22">
        <v>6489186</v>
      </c>
      <c r="B444" s="23">
        <v>30898</v>
      </c>
      <c r="C444" s="23">
        <v>30898</v>
      </c>
      <c r="D444" s="22" t="e">
        <f>VLOOKUP(A444,CXP!$A$2:$A$353,1,0)</f>
        <v>#N/A</v>
      </c>
      <c r="E444" s="22" t="e">
        <f>VLOOKUP(A444,GLOSAS!$A$2:$A$413,1,0)</f>
        <v>#N/A</v>
      </c>
      <c r="F444" s="22" t="e">
        <f>VLOOKUP(A444,CANCELADAS!$A$2:$A$811,1,0)</f>
        <v>#N/A</v>
      </c>
      <c r="G444" s="22" t="e">
        <f>VLOOKUP(A444,DEVOLUCIONES!$A$2:$A$453,1,0)</f>
        <v>#N/A</v>
      </c>
      <c r="H444" s="23"/>
      <c r="I444" s="23"/>
      <c r="J444" s="23"/>
      <c r="K444" s="23">
        <f t="shared" si="36"/>
        <v>30898</v>
      </c>
      <c r="L444" s="23"/>
      <c r="M444" s="23"/>
      <c r="N444" s="23"/>
      <c r="O444" s="23"/>
      <c r="P444" s="23"/>
      <c r="Q444" s="22"/>
      <c r="R444" s="22" t="s">
        <v>5400</v>
      </c>
      <c r="S444" s="22"/>
      <c r="T444" s="24">
        <f t="shared" si="33"/>
        <v>0</v>
      </c>
    </row>
    <row r="445" spans="1:20" s="25" customFormat="1" x14ac:dyDescent="0.25">
      <c r="A445" s="22">
        <v>6492263</v>
      </c>
      <c r="B445" s="23">
        <v>55000</v>
      </c>
      <c r="C445" s="23">
        <v>55000</v>
      </c>
      <c r="D445" s="22" t="e">
        <f>VLOOKUP(A445,CXP!$A$2:$A$353,1,0)</f>
        <v>#N/A</v>
      </c>
      <c r="E445" s="22" t="e">
        <f>VLOOKUP(A445,GLOSAS!$A$2:$A$413,1,0)</f>
        <v>#N/A</v>
      </c>
      <c r="F445" s="22" t="e">
        <f>VLOOKUP(A445,CANCELADAS!$A$2:$A$811,1,0)</f>
        <v>#N/A</v>
      </c>
      <c r="G445" s="22" t="e">
        <f>VLOOKUP(A445,DEVOLUCIONES!$A$2:$A$453,1,0)</f>
        <v>#N/A</v>
      </c>
      <c r="H445" s="23"/>
      <c r="I445" s="23"/>
      <c r="J445" s="23"/>
      <c r="K445" s="23">
        <f t="shared" si="36"/>
        <v>55000</v>
      </c>
      <c r="L445" s="23"/>
      <c r="M445" s="23"/>
      <c r="N445" s="23"/>
      <c r="O445" s="23"/>
      <c r="P445" s="23"/>
      <c r="Q445" s="22"/>
      <c r="R445" s="22" t="s">
        <v>5400</v>
      </c>
      <c r="S445" s="22"/>
      <c r="T445" s="24">
        <f t="shared" si="33"/>
        <v>0</v>
      </c>
    </row>
    <row r="446" spans="1:20" s="25" customFormat="1" x14ac:dyDescent="0.25">
      <c r="A446" s="2">
        <v>5167035</v>
      </c>
      <c r="B446" s="26">
        <v>39800</v>
      </c>
      <c r="C446" s="26">
        <v>27860</v>
      </c>
      <c r="D446" s="2" t="e">
        <f>VLOOKUP(A446,CXP!$A$2:$A$353,1,0)</f>
        <v>#N/A</v>
      </c>
      <c r="E446" s="2" t="e">
        <f>VLOOKUP(A446,GLOSAS!$A$2:$A$413,1,0)</f>
        <v>#N/A</v>
      </c>
      <c r="F446" s="2" t="e">
        <f>VLOOKUP(A446,CANCELADAS!$A$2:$A$811,1,0)</f>
        <v>#N/A</v>
      </c>
      <c r="G446" s="2" t="e">
        <f>VLOOKUP(A446,DEVOLUCIONES!$A$2:$A$453,1,0)</f>
        <v>#N/A</v>
      </c>
      <c r="H446" s="26"/>
      <c r="I446" s="26"/>
      <c r="J446" s="26"/>
      <c r="K446" s="26"/>
      <c r="L446" s="26"/>
      <c r="M446" s="26"/>
      <c r="N446" s="26"/>
      <c r="O446" s="26"/>
      <c r="P446" s="26">
        <f t="shared" ref="P446:P453" si="37">+C446</f>
        <v>27860</v>
      </c>
      <c r="Q446" s="2"/>
      <c r="R446" s="2" t="s">
        <v>4308</v>
      </c>
      <c r="S446" s="2"/>
      <c r="T446" s="6">
        <f t="shared" ref="T446:T453" si="38">+C446-SUM(H446:O446)-P446</f>
        <v>0</v>
      </c>
    </row>
    <row r="447" spans="1:20" s="25" customFormat="1" x14ac:dyDescent="0.25">
      <c r="A447" s="2">
        <v>5191608</v>
      </c>
      <c r="B447" s="26">
        <v>39800</v>
      </c>
      <c r="C447" s="26">
        <v>27860</v>
      </c>
      <c r="D447" s="2" t="e">
        <f>VLOOKUP(A447,CXP!$A$2:$A$353,1,0)</f>
        <v>#N/A</v>
      </c>
      <c r="E447" s="2" t="e">
        <f>VLOOKUP(A447,GLOSAS!$A$2:$A$413,1,0)</f>
        <v>#N/A</v>
      </c>
      <c r="F447" s="2" t="e">
        <f>VLOOKUP(A447,CANCELADAS!$A$2:$A$811,1,0)</f>
        <v>#N/A</v>
      </c>
      <c r="G447" s="2" t="e">
        <f>VLOOKUP(A447,DEVOLUCIONES!$A$2:$A$453,1,0)</f>
        <v>#N/A</v>
      </c>
      <c r="H447" s="26"/>
      <c r="I447" s="26"/>
      <c r="J447" s="26"/>
      <c r="K447" s="26"/>
      <c r="L447" s="26"/>
      <c r="M447" s="26"/>
      <c r="N447" s="26"/>
      <c r="O447" s="26"/>
      <c r="P447" s="26">
        <f t="shared" si="37"/>
        <v>27860</v>
      </c>
      <c r="Q447" s="2"/>
      <c r="R447" s="2" t="s">
        <v>4308</v>
      </c>
      <c r="S447" s="2"/>
      <c r="T447" s="6">
        <f t="shared" si="38"/>
        <v>0</v>
      </c>
    </row>
    <row r="448" spans="1:20" s="25" customFormat="1" x14ac:dyDescent="0.25">
      <c r="A448" s="2">
        <v>5245560</v>
      </c>
      <c r="B448" s="26">
        <v>50000</v>
      </c>
      <c r="C448" s="26">
        <v>35000</v>
      </c>
      <c r="D448" s="2" t="e">
        <f>VLOOKUP(A448,CXP!$A$2:$A$353,1,0)</f>
        <v>#N/A</v>
      </c>
      <c r="E448" s="2" t="e">
        <f>VLOOKUP(A448,GLOSAS!$A$2:$A$413,1,0)</f>
        <v>#N/A</v>
      </c>
      <c r="F448" s="2" t="e">
        <f>VLOOKUP(A448,CANCELADAS!$A$2:$A$811,1,0)</f>
        <v>#N/A</v>
      </c>
      <c r="G448" s="2" t="e">
        <f>VLOOKUP(A448,DEVOLUCIONES!$A$2:$A$453,1,0)</f>
        <v>#N/A</v>
      </c>
      <c r="H448" s="26"/>
      <c r="I448" s="26"/>
      <c r="J448" s="26"/>
      <c r="K448" s="26"/>
      <c r="L448" s="26"/>
      <c r="M448" s="26"/>
      <c r="N448" s="26"/>
      <c r="O448" s="26"/>
      <c r="P448" s="26">
        <f t="shared" si="37"/>
        <v>35000</v>
      </c>
      <c r="Q448" s="2"/>
      <c r="R448" s="2" t="s">
        <v>4308</v>
      </c>
      <c r="S448" s="2"/>
      <c r="T448" s="6">
        <f t="shared" si="38"/>
        <v>0</v>
      </c>
    </row>
    <row r="449" spans="1:20" s="25" customFormat="1" x14ac:dyDescent="0.25">
      <c r="A449" s="2">
        <v>5263502</v>
      </c>
      <c r="B449" s="26">
        <v>138400</v>
      </c>
      <c r="C449" s="26">
        <v>96880</v>
      </c>
      <c r="D449" s="2" t="e">
        <f>VLOOKUP(A449,CXP!$A$2:$A$353,1,0)</f>
        <v>#N/A</v>
      </c>
      <c r="E449" s="2" t="e">
        <f>VLOOKUP(A449,GLOSAS!$A$2:$A$413,1,0)</f>
        <v>#N/A</v>
      </c>
      <c r="F449" s="2" t="e">
        <f>VLOOKUP(A449,CANCELADAS!$A$2:$A$811,1,0)</f>
        <v>#N/A</v>
      </c>
      <c r="G449" s="2" t="e">
        <f>VLOOKUP(A449,DEVOLUCIONES!$A$2:$A$453,1,0)</f>
        <v>#N/A</v>
      </c>
      <c r="H449" s="26"/>
      <c r="I449" s="26"/>
      <c r="J449" s="26"/>
      <c r="K449" s="26"/>
      <c r="L449" s="26"/>
      <c r="M449" s="26"/>
      <c r="N449" s="26"/>
      <c r="O449" s="26"/>
      <c r="P449" s="26">
        <f t="shared" si="37"/>
        <v>96880</v>
      </c>
      <c r="Q449" s="2"/>
      <c r="R449" s="2" t="s">
        <v>4308</v>
      </c>
      <c r="S449" s="2"/>
      <c r="T449" s="6">
        <f t="shared" si="38"/>
        <v>0</v>
      </c>
    </row>
    <row r="450" spans="1:20" s="25" customFormat="1" x14ac:dyDescent="0.25">
      <c r="A450" s="2">
        <v>5323006</v>
      </c>
      <c r="B450" s="26">
        <v>292500</v>
      </c>
      <c r="C450" s="26">
        <v>204750</v>
      </c>
      <c r="D450" s="2" t="e">
        <f>VLOOKUP(A450,CXP!$A$2:$A$353,1,0)</f>
        <v>#N/A</v>
      </c>
      <c r="E450" s="2" t="e">
        <f>VLOOKUP(A450,GLOSAS!$A$2:$A$413,1,0)</f>
        <v>#N/A</v>
      </c>
      <c r="F450" s="2" t="e">
        <f>VLOOKUP(A450,CANCELADAS!$A$2:$A$811,1,0)</f>
        <v>#N/A</v>
      </c>
      <c r="G450" s="2" t="e">
        <f>VLOOKUP(A450,DEVOLUCIONES!$A$2:$A$453,1,0)</f>
        <v>#N/A</v>
      </c>
      <c r="H450" s="26"/>
      <c r="I450" s="26"/>
      <c r="J450" s="26"/>
      <c r="K450" s="26"/>
      <c r="L450" s="26"/>
      <c r="M450" s="26"/>
      <c r="N450" s="26"/>
      <c r="O450" s="26"/>
      <c r="P450" s="26">
        <f t="shared" si="37"/>
        <v>204750</v>
      </c>
      <c r="Q450" s="2"/>
      <c r="R450" s="2" t="s">
        <v>4308</v>
      </c>
      <c r="S450" s="2"/>
      <c r="T450" s="6">
        <f t="shared" si="38"/>
        <v>0</v>
      </c>
    </row>
    <row r="451" spans="1:20" s="25" customFormat="1" x14ac:dyDescent="0.25">
      <c r="A451" s="2">
        <v>5329891</v>
      </c>
      <c r="B451" s="26">
        <v>42500</v>
      </c>
      <c r="C451" s="26">
        <v>29750</v>
      </c>
      <c r="D451" s="2" t="e">
        <f>VLOOKUP(A451,CXP!$A$2:$A$353,1,0)</f>
        <v>#N/A</v>
      </c>
      <c r="E451" s="2" t="e">
        <f>VLOOKUP(A451,GLOSAS!$A$2:$A$413,1,0)</f>
        <v>#N/A</v>
      </c>
      <c r="F451" s="2" t="e">
        <f>VLOOKUP(A451,CANCELADAS!$A$2:$A$811,1,0)</f>
        <v>#N/A</v>
      </c>
      <c r="G451" s="2" t="e">
        <f>VLOOKUP(A451,DEVOLUCIONES!$A$2:$A$453,1,0)</f>
        <v>#N/A</v>
      </c>
      <c r="H451" s="26"/>
      <c r="I451" s="26"/>
      <c r="J451" s="26"/>
      <c r="K451" s="26"/>
      <c r="L451" s="26"/>
      <c r="M451" s="26"/>
      <c r="N451" s="26"/>
      <c r="O451" s="26"/>
      <c r="P451" s="26">
        <f t="shared" si="37"/>
        <v>29750</v>
      </c>
      <c r="Q451" s="2"/>
      <c r="R451" s="2" t="s">
        <v>4308</v>
      </c>
      <c r="S451" s="2"/>
      <c r="T451" s="6">
        <f t="shared" si="38"/>
        <v>0</v>
      </c>
    </row>
    <row r="452" spans="1:20" s="25" customFormat="1" x14ac:dyDescent="0.25">
      <c r="A452" s="2">
        <v>5348611</v>
      </c>
      <c r="B452" s="26">
        <v>99200</v>
      </c>
      <c r="C452" s="26">
        <v>6440</v>
      </c>
      <c r="D452" s="2" t="e">
        <f>VLOOKUP(A452,CXP!$A$2:$A$353,1,0)</f>
        <v>#N/A</v>
      </c>
      <c r="E452" s="2" t="e">
        <f>VLOOKUP(A452,GLOSAS!$A$2:$A$413,1,0)</f>
        <v>#N/A</v>
      </c>
      <c r="F452" s="2" t="e">
        <f>VLOOKUP(A452,CANCELADAS!$A$2:$A$811,1,0)</f>
        <v>#N/A</v>
      </c>
      <c r="G452" s="2" t="e">
        <f>VLOOKUP(A452,DEVOLUCIONES!$A$2:$A$453,1,0)</f>
        <v>#N/A</v>
      </c>
      <c r="H452" s="26"/>
      <c r="I452" s="26"/>
      <c r="J452" s="26"/>
      <c r="K452" s="26"/>
      <c r="L452" s="26"/>
      <c r="M452" s="26"/>
      <c r="N452" s="26"/>
      <c r="O452" s="26"/>
      <c r="P452" s="26">
        <f t="shared" si="37"/>
        <v>6440</v>
      </c>
      <c r="Q452" s="2"/>
      <c r="R452" s="2" t="s">
        <v>4308</v>
      </c>
      <c r="S452" s="2"/>
      <c r="T452" s="6">
        <f t="shared" si="38"/>
        <v>0</v>
      </c>
    </row>
    <row r="453" spans="1:20" s="25" customFormat="1" x14ac:dyDescent="0.25">
      <c r="A453" s="2">
        <v>5361764</v>
      </c>
      <c r="B453" s="26">
        <v>42500</v>
      </c>
      <c r="C453" s="26">
        <v>29750</v>
      </c>
      <c r="D453" s="2" t="e">
        <f>VLOOKUP(A453,CXP!$A$2:$A$353,1,0)</f>
        <v>#N/A</v>
      </c>
      <c r="E453" s="2" t="e">
        <f>VLOOKUP(A453,GLOSAS!$A$2:$A$413,1,0)</f>
        <v>#N/A</v>
      </c>
      <c r="F453" s="2" t="e">
        <f>VLOOKUP(A453,CANCELADAS!$A$2:$A$811,1,0)</f>
        <v>#N/A</v>
      </c>
      <c r="G453" s="2" t="e">
        <f>VLOOKUP(A453,DEVOLUCIONES!$A$2:$A$453,1,0)</f>
        <v>#N/A</v>
      </c>
      <c r="H453" s="26"/>
      <c r="I453" s="26"/>
      <c r="J453" s="26"/>
      <c r="K453" s="26"/>
      <c r="L453" s="26"/>
      <c r="M453" s="26"/>
      <c r="N453" s="26"/>
      <c r="O453" s="26"/>
      <c r="P453" s="26">
        <f t="shared" si="37"/>
        <v>29750</v>
      </c>
      <c r="Q453" s="2"/>
      <c r="R453" s="2" t="s">
        <v>4308</v>
      </c>
      <c r="S453" s="2"/>
      <c r="T453" s="6">
        <f t="shared" si="38"/>
        <v>0</v>
      </c>
    </row>
    <row r="454" spans="1:20" s="25" customFormat="1" x14ac:dyDescent="0.25">
      <c r="A454" s="22">
        <v>5961494</v>
      </c>
      <c r="B454" s="23">
        <v>55000</v>
      </c>
      <c r="C454" s="23">
        <v>55000</v>
      </c>
      <c r="D454" s="22" t="e">
        <f>VLOOKUP(A454,CXP!$A$2:$A$353,1,0)</f>
        <v>#N/A</v>
      </c>
      <c r="E454" s="22" t="e">
        <f>VLOOKUP(A454,GLOSAS!$A$2:$A$413,1,0)</f>
        <v>#N/A</v>
      </c>
      <c r="F454" s="22" t="e">
        <f>VLOOKUP(A454,CANCELADAS!$A$2:$A$811,1,0)</f>
        <v>#N/A</v>
      </c>
      <c r="G454" s="22" t="e">
        <f>VLOOKUP(A454,DEVOLUCIONES!$A$2:$A$453,1,0)</f>
        <v>#N/A</v>
      </c>
      <c r="H454" s="23"/>
      <c r="I454" s="23"/>
      <c r="J454" s="23"/>
      <c r="K454" s="23">
        <f t="shared" ref="K454:K462" si="39">+C454</f>
        <v>55000</v>
      </c>
      <c r="L454" s="23"/>
      <c r="M454" s="23"/>
      <c r="N454" s="23"/>
      <c r="O454" s="23"/>
      <c r="P454" s="23"/>
      <c r="Q454" s="22"/>
      <c r="R454" s="22" t="s">
        <v>5400</v>
      </c>
      <c r="S454" s="22"/>
      <c r="T454" s="24">
        <f t="shared" si="33"/>
        <v>0</v>
      </c>
    </row>
    <row r="455" spans="1:20" s="25" customFormat="1" x14ac:dyDescent="0.25">
      <c r="A455" s="22">
        <v>5961725</v>
      </c>
      <c r="B455" s="23">
        <v>55000</v>
      </c>
      <c r="C455" s="23">
        <v>55000</v>
      </c>
      <c r="D455" s="22" t="e">
        <f>VLOOKUP(A455,CXP!$A$2:$A$353,1,0)</f>
        <v>#N/A</v>
      </c>
      <c r="E455" s="22" t="e">
        <f>VLOOKUP(A455,GLOSAS!$A$2:$A$413,1,0)</f>
        <v>#N/A</v>
      </c>
      <c r="F455" s="22" t="e">
        <f>VLOOKUP(A455,CANCELADAS!$A$2:$A$811,1,0)</f>
        <v>#N/A</v>
      </c>
      <c r="G455" s="22" t="e">
        <f>VLOOKUP(A455,DEVOLUCIONES!$A$2:$A$453,1,0)</f>
        <v>#N/A</v>
      </c>
      <c r="H455" s="23"/>
      <c r="I455" s="23"/>
      <c r="J455" s="23"/>
      <c r="K455" s="23">
        <f t="shared" si="39"/>
        <v>55000</v>
      </c>
      <c r="L455" s="23"/>
      <c r="M455" s="23"/>
      <c r="N455" s="23"/>
      <c r="O455" s="23"/>
      <c r="P455" s="23"/>
      <c r="Q455" s="22"/>
      <c r="R455" s="22" t="s">
        <v>5400</v>
      </c>
      <c r="S455" s="22"/>
      <c r="T455" s="24">
        <f t="shared" si="33"/>
        <v>0</v>
      </c>
    </row>
    <row r="456" spans="1:20" s="25" customFormat="1" x14ac:dyDescent="0.25">
      <c r="A456" s="22">
        <v>5964219</v>
      </c>
      <c r="B456" s="23">
        <v>919406</v>
      </c>
      <c r="C456" s="23">
        <v>919406</v>
      </c>
      <c r="D456" s="22" t="e">
        <f>VLOOKUP(A456,CXP!$A$2:$A$353,1,0)</f>
        <v>#N/A</v>
      </c>
      <c r="E456" s="22" t="e">
        <f>VLOOKUP(A456,GLOSAS!$A$2:$A$413,1,0)</f>
        <v>#N/A</v>
      </c>
      <c r="F456" s="22" t="e">
        <f>VLOOKUP(A456,CANCELADAS!$A$2:$A$811,1,0)</f>
        <v>#N/A</v>
      </c>
      <c r="G456" s="22" t="e">
        <f>VLOOKUP(A456,DEVOLUCIONES!$A$2:$A$453,1,0)</f>
        <v>#N/A</v>
      </c>
      <c r="H456" s="23"/>
      <c r="I456" s="23"/>
      <c r="J456" s="23"/>
      <c r="K456" s="23">
        <f t="shared" si="39"/>
        <v>919406</v>
      </c>
      <c r="L456" s="23"/>
      <c r="M456" s="23"/>
      <c r="N456" s="23"/>
      <c r="O456" s="23"/>
      <c r="P456" s="23"/>
      <c r="Q456" s="22"/>
      <c r="R456" s="22" t="s">
        <v>5400</v>
      </c>
      <c r="S456" s="22"/>
      <c r="T456" s="24">
        <f t="shared" si="33"/>
        <v>0</v>
      </c>
    </row>
    <row r="457" spans="1:20" s="25" customFormat="1" x14ac:dyDescent="0.25">
      <c r="A457" s="22">
        <v>5964779</v>
      </c>
      <c r="B457" s="23">
        <v>55000</v>
      </c>
      <c r="C457" s="23">
        <v>55000</v>
      </c>
      <c r="D457" s="22" t="e">
        <f>VLOOKUP(A457,CXP!$A$2:$A$353,1,0)</f>
        <v>#N/A</v>
      </c>
      <c r="E457" s="22" t="e">
        <f>VLOOKUP(A457,GLOSAS!$A$2:$A$413,1,0)</f>
        <v>#N/A</v>
      </c>
      <c r="F457" s="22" t="e">
        <f>VLOOKUP(A457,CANCELADAS!$A$2:$A$811,1,0)</f>
        <v>#N/A</v>
      </c>
      <c r="G457" s="22" t="e">
        <f>VLOOKUP(A457,DEVOLUCIONES!$A$2:$A$453,1,0)</f>
        <v>#N/A</v>
      </c>
      <c r="H457" s="23"/>
      <c r="I457" s="23"/>
      <c r="J457" s="23"/>
      <c r="K457" s="23">
        <f t="shared" si="39"/>
        <v>55000</v>
      </c>
      <c r="L457" s="23"/>
      <c r="M457" s="23"/>
      <c r="N457" s="23"/>
      <c r="O457" s="23"/>
      <c r="P457" s="23"/>
      <c r="Q457" s="22"/>
      <c r="R457" s="22" t="s">
        <v>5400</v>
      </c>
      <c r="S457" s="22"/>
      <c r="T457" s="24">
        <f t="shared" si="33"/>
        <v>0</v>
      </c>
    </row>
    <row r="458" spans="1:20" s="25" customFormat="1" x14ac:dyDescent="0.25">
      <c r="A458" s="22">
        <v>5965143</v>
      </c>
      <c r="B458" s="23">
        <v>55000</v>
      </c>
      <c r="C458" s="23">
        <v>55000</v>
      </c>
      <c r="D458" s="22" t="e">
        <f>VLOOKUP(A458,CXP!$A$2:$A$353,1,0)</f>
        <v>#N/A</v>
      </c>
      <c r="E458" s="22" t="e">
        <f>VLOOKUP(A458,GLOSAS!$A$2:$A$413,1,0)</f>
        <v>#N/A</v>
      </c>
      <c r="F458" s="22" t="e">
        <f>VLOOKUP(A458,CANCELADAS!$A$2:$A$811,1,0)</f>
        <v>#N/A</v>
      </c>
      <c r="G458" s="22" t="e">
        <f>VLOOKUP(A458,DEVOLUCIONES!$A$2:$A$453,1,0)</f>
        <v>#N/A</v>
      </c>
      <c r="H458" s="23"/>
      <c r="I458" s="23"/>
      <c r="J458" s="23"/>
      <c r="K458" s="23">
        <f t="shared" si="39"/>
        <v>55000</v>
      </c>
      <c r="L458" s="23"/>
      <c r="M458" s="23"/>
      <c r="N458" s="23"/>
      <c r="O458" s="23"/>
      <c r="P458" s="23"/>
      <c r="Q458" s="22"/>
      <c r="R458" s="22" t="s">
        <v>5400</v>
      </c>
      <c r="S458" s="22"/>
      <c r="T458" s="24">
        <f t="shared" si="33"/>
        <v>0</v>
      </c>
    </row>
    <row r="459" spans="1:20" s="25" customFormat="1" x14ac:dyDescent="0.25">
      <c r="A459" s="22">
        <v>5970470</v>
      </c>
      <c r="B459" s="23">
        <v>25095</v>
      </c>
      <c r="C459" s="23">
        <v>25095</v>
      </c>
      <c r="D459" s="22" t="e">
        <f>VLOOKUP(A459,CXP!$A$2:$A$353,1,0)</f>
        <v>#N/A</v>
      </c>
      <c r="E459" s="22" t="e">
        <f>VLOOKUP(A459,GLOSAS!$A$2:$A$413,1,0)</f>
        <v>#N/A</v>
      </c>
      <c r="F459" s="22" t="e">
        <f>VLOOKUP(A459,CANCELADAS!$A$2:$A$811,1,0)</f>
        <v>#N/A</v>
      </c>
      <c r="G459" s="22" t="e">
        <f>VLOOKUP(A459,DEVOLUCIONES!$A$2:$A$453,1,0)</f>
        <v>#N/A</v>
      </c>
      <c r="H459" s="23"/>
      <c r="I459" s="23"/>
      <c r="J459" s="23"/>
      <c r="K459" s="23">
        <f t="shared" si="39"/>
        <v>25095</v>
      </c>
      <c r="L459" s="23"/>
      <c r="M459" s="23"/>
      <c r="N459" s="23"/>
      <c r="O459" s="23"/>
      <c r="P459" s="23"/>
      <c r="Q459" s="22"/>
      <c r="R459" s="22" t="s">
        <v>5400</v>
      </c>
      <c r="S459" s="22"/>
      <c r="T459" s="24">
        <f t="shared" si="33"/>
        <v>0</v>
      </c>
    </row>
    <row r="460" spans="1:20" s="25" customFormat="1" x14ac:dyDescent="0.25">
      <c r="A460" s="22">
        <v>5983040</v>
      </c>
      <c r="B460" s="23">
        <v>37000</v>
      </c>
      <c r="C460" s="23">
        <v>37000</v>
      </c>
      <c r="D460" s="22" t="e">
        <f>VLOOKUP(A460,CXP!$A$2:$A$353,1,0)</f>
        <v>#N/A</v>
      </c>
      <c r="E460" s="22" t="e">
        <f>VLOOKUP(A460,GLOSAS!$A$2:$A$413,1,0)</f>
        <v>#N/A</v>
      </c>
      <c r="F460" s="22" t="e">
        <f>VLOOKUP(A460,CANCELADAS!$A$2:$A$811,1,0)</f>
        <v>#N/A</v>
      </c>
      <c r="G460" s="22" t="e">
        <f>VLOOKUP(A460,DEVOLUCIONES!$A$2:$A$453,1,0)</f>
        <v>#N/A</v>
      </c>
      <c r="H460" s="23"/>
      <c r="I460" s="23"/>
      <c r="J460" s="23"/>
      <c r="K460" s="23">
        <f t="shared" si="39"/>
        <v>37000</v>
      </c>
      <c r="L460" s="23"/>
      <c r="M460" s="23"/>
      <c r="N460" s="23"/>
      <c r="O460" s="23"/>
      <c r="P460" s="23"/>
      <c r="Q460" s="22"/>
      <c r="R460" s="22" t="s">
        <v>5400</v>
      </c>
      <c r="S460" s="22"/>
      <c r="T460" s="24">
        <f t="shared" si="33"/>
        <v>0</v>
      </c>
    </row>
    <row r="461" spans="1:20" s="25" customFormat="1" x14ac:dyDescent="0.25">
      <c r="A461" s="22">
        <v>5983427</v>
      </c>
      <c r="B461" s="23">
        <v>37000</v>
      </c>
      <c r="C461" s="23">
        <v>37000</v>
      </c>
      <c r="D461" s="22" t="e">
        <f>VLOOKUP(A461,CXP!$A$2:$A$353,1,0)</f>
        <v>#N/A</v>
      </c>
      <c r="E461" s="22" t="e">
        <f>VLOOKUP(A461,GLOSAS!$A$2:$A$413,1,0)</f>
        <v>#N/A</v>
      </c>
      <c r="F461" s="22" t="e">
        <f>VLOOKUP(A461,CANCELADAS!$A$2:$A$811,1,0)</f>
        <v>#N/A</v>
      </c>
      <c r="G461" s="22" t="e">
        <f>VLOOKUP(A461,DEVOLUCIONES!$A$2:$A$453,1,0)</f>
        <v>#N/A</v>
      </c>
      <c r="H461" s="23"/>
      <c r="I461" s="23"/>
      <c r="J461" s="23"/>
      <c r="K461" s="23">
        <f t="shared" si="39"/>
        <v>37000</v>
      </c>
      <c r="L461" s="23"/>
      <c r="M461" s="23"/>
      <c r="N461" s="23"/>
      <c r="O461" s="23"/>
      <c r="P461" s="23"/>
      <c r="Q461" s="22"/>
      <c r="R461" s="22" t="s">
        <v>5400</v>
      </c>
      <c r="S461" s="22"/>
      <c r="T461" s="24">
        <f t="shared" si="33"/>
        <v>0</v>
      </c>
    </row>
    <row r="462" spans="1:20" s="25" customFormat="1" x14ac:dyDescent="0.25">
      <c r="A462" s="22">
        <v>6039596</v>
      </c>
      <c r="B462" s="23">
        <v>167880</v>
      </c>
      <c r="C462" s="23">
        <v>167880</v>
      </c>
      <c r="D462" s="22" t="e">
        <f>VLOOKUP(A462,CXP!$A$2:$A$353,1,0)</f>
        <v>#N/A</v>
      </c>
      <c r="E462" s="22" t="e">
        <f>VLOOKUP(A462,GLOSAS!$A$2:$A$413,1,0)</f>
        <v>#N/A</v>
      </c>
      <c r="F462" s="22" t="e">
        <f>VLOOKUP(A462,CANCELADAS!$A$2:$A$811,1,0)</f>
        <v>#N/A</v>
      </c>
      <c r="G462" s="22" t="e">
        <f>VLOOKUP(A462,DEVOLUCIONES!$A$2:$A$453,1,0)</f>
        <v>#N/A</v>
      </c>
      <c r="H462" s="23"/>
      <c r="I462" s="23"/>
      <c r="J462" s="23"/>
      <c r="K462" s="23">
        <f t="shared" si="39"/>
        <v>167880</v>
      </c>
      <c r="L462" s="23"/>
      <c r="M462" s="23"/>
      <c r="N462" s="23"/>
      <c r="O462" s="23"/>
      <c r="P462" s="23"/>
      <c r="Q462" s="22"/>
      <c r="R462" s="22" t="s">
        <v>5400</v>
      </c>
      <c r="S462" s="22"/>
      <c r="T462" s="24">
        <f t="shared" si="33"/>
        <v>0</v>
      </c>
    </row>
    <row r="463" spans="1:20" s="25" customFormat="1" x14ac:dyDescent="0.25">
      <c r="A463" s="22">
        <v>6102283</v>
      </c>
      <c r="B463" s="23">
        <v>180000</v>
      </c>
      <c r="C463" s="23">
        <v>130500</v>
      </c>
      <c r="D463" s="22" t="e">
        <f>VLOOKUP(A463,CXP!$A$2:$A$353,1,0)</f>
        <v>#N/A</v>
      </c>
      <c r="E463" s="22" t="e">
        <f>VLOOKUP(A463,GLOSAS!$A$2:$A$413,1,0)</f>
        <v>#N/A</v>
      </c>
      <c r="F463" s="22">
        <f>VLOOKUP(A463,CANCELADAS!$A$2:$A$811,1,0)</f>
        <v>6102283</v>
      </c>
      <c r="G463" s="22" t="e">
        <f>VLOOKUP(A463,DEVOLUCIONES!$A$2:$A$453,1,0)</f>
        <v>#N/A</v>
      </c>
      <c r="H463" s="23"/>
      <c r="I463" s="23"/>
      <c r="J463" s="23"/>
      <c r="K463" s="23"/>
      <c r="L463" s="23"/>
      <c r="M463" s="23"/>
      <c r="N463" s="23"/>
      <c r="O463" s="23">
        <f>-VLOOKUP(A463,CANCELADAS!$A$2:$K$811,11,0)</f>
        <v>130500</v>
      </c>
      <c r="P463" s="23"/>
      <c r="Q463" s="22">
        <v>2000317854</v>
      </c>
      <c r="R463" s="22"/>
      <c r="S463" s="22"/>
      <c r="T463" s="24">
        <f t="shared" si="33"/>
        <v>0</v>
      </c>
    </row>
    <row r="464" spans="1:20" s="25" customFormat="1" x14ac:dyDescent="0.25">
      <c r="A464" s="22">
        <v>6149474</v>
      </c>
      <c r="B464" s="23">
        <v>55000</v>
      </c>
      <c r="C464" s="23">
        <v>55000</v>
      </c>
      <c r="D464" s="22" t="e">
        <f>VLOOKUP(A464,CXP!$A$2:$A$353,1,0)</f>
        <v>#N/A</v>
      </c>
      <c r="E464" s="22" t="e">
        <f>VLOOKUP(A464,GLOSAS!$A$2:$A$413,1,0)</f>
        <v>#N/A</v>
      </c>
      <c r="F464" s="22">
        <f>VLOOKUP(A464,CANCELADAS!$A$2:$A$811,1,0)</f>
        <v>6149474</v>
      </c>
      <c r="G464" s="22" t="e">
        <f>VLOOKUP(A464,DEVOLUCIONES!$A$2:$A$453,1,0)</f>
        <v>#N/A</v>
      </c>
      <c r="H464" s="23"/>
      <c r="I464" s="23"/>
      <c r="J464" s="23"/>
      <c r="K464" s="23"/>
      <c r="L464" s="23"/>
      <c r="M464" s="23"/>
      <c r="N464" s="23"/>
      <c r="O464" s="23">
        <f>-VLOOKUP(A464,CANCELADAS!$A$2:$K$811,11,0)</f>
        <v>55000</v>
      </c>
      <c r="P464" s="23"/>
      <c r="Q464" s="22">
        <v>2000185977</v>
      </c>
      <c r="R464" s="22"/>
      <c r="S464" s="22"/>
      <c r="T464" s="24">
        <f t="shared" si="33"/>
        <v>0</v>
      </c>
    </row>
    <row r="465" spans="1:20" s="25" customFormat="1" x14ac:dyDescent="0.25">
      <c r="A465" s="22">
        <v>6163510</v>
      </c>
      <c r="B465" s="23">
        <v>55000</v>
      </c>
      <c r="C465" s="23">
        <v>55000</v>
      </c>
      <c r="D465" s="22" t="e">
        <f>VLOOKUP(A465,CXP!$A$2:$A$353,1,0)</f>
        <v>#N/A</v>
      </c>
      <c r="E465" s="22" t="e">
        <f>VLOOKUP(A465,GLOSAS!$A$2:$A$413,1,0)</f>
        <v>#N/A</v>
      </c>
      <c r="F465" s="22" t="e">
        <f>VLOOKUP(A465,CANCELADAS!$A$2:$A$811,1,0)</f>
        <v>#N/A</v>
      </c>
      <c r="G465" s="22">
        <f>VLOOKUP(A465,DEVOLUCIONES!$A$2:$A$453,1,0)</f>
        <v>6163510</v>
      </c>
      <c r="H465" s="23"/>
      <c r="I465" s="23">
        <f>+C465</f>
        <v>55000</v>
      </c>
      <c r="J465" s="23"/>
      <c r="K465" s="23"/>
      <c r="L465" s="23"/>
      <c r="M465" s="23"/>
      <c r="N465" s="23"/>
      <c r="O465" s="23"/>
      <c r="P465" s="23"/>
      <c r="Q465" s="22" t="s">
        <v>1140</v>
      </c>
      <c r="R465" s="22" t="s">
        <v>1139</v>
      </c>
      <c r="S465" s="22"/>
      <c r="T465" s="24">
        <f t="shared" si="33"/>
        <v>0</v>
      </c>
    </row>
    <row r="466" spans="1:20" s="25" customFormat="1" x14ac:dyDescent="0.25">
      <c r="A466" s="22">
        <v>6177317</v>
      </c>
      <c r="B466" s="23">
        <v>55000</v>
      </c>
      <c r="C466" s="23">
        <v>55000</v>
      </c>
      <c r="D466" s="22" t="e">
        <f>VLOOKUP(A466,CXP!$A$2:$A$353,1,0)</f>
        <v>#N/A</v>
      </c>
      <c r="E466" s="22" t="e">
        <f>VLOOKUP(A466,GLOSAS!$A$2:$A$413,1,0)</f>
        <v>#N/A</v>
      </c>
      <c r="F466" s="22">
        <f>VLOOKUP(A466,CANCELADAS!$A$2:$A$811,1,0)</f>
        <v>6177317</v>
      </c>
      <c r="G466" s="22" t="e">
        <f>VLOOKUP(A466,DEVOLUCIONES!$A$2:$A$453,1,0)</f>
        <v>#N/A</v>
      </c>
      <c r="H466" s="23"/>
      <c r="I466" s="23"/>
      <c r="J466" s="23"/>
      <c r="K466" s="23"/>
      <c r="L466" s="23"/>
      <c r="M466" s="23"/>
      <c r="N466" s="23"/>
      <c r="O466" s="23">
        <f>-VLOOKUP(A466,CANCELADAS!$A$2:$K$811,11,0)</f>
        <v>55000</v>
      </c>
      <c r="P466" s="23"/>
      <c r="Q466" s="22">
        <v>2000185977</v>
      </c>
      <c r="R466" s="22"/>
      <c r="S466" s="22"/>
      <c r="T466" s="24">
        <f t="shared" si="33"/>
        <v>0</v>
      </c>
    </row>
    <row r="467" spans="1:20" s="25" customFormat="1" x14ac:dyDescent="0.25">
      <c r="A467" s="22">
        <v>6178737</v>
      </c>
      <c r="B467" s="23">
        <v>55000</v>
      </c>
      <c r="C467" s="23">
        <v>55000</v>
      </c>
      <c r="D467" s="22" t="e">
        <f>VLOOKUP(A467,CXP!$A$2:$A$353,1,0)</f>
        <v>#N/A</v>
      </c>
      <c r="E467" s="22" t="e">
        <f>VLOOKUP(A467,GLOSAS!$A$2:$A$413,1,0)</f>
        <v>#N/A</v>
      </c>
      <c r="F467" s="22">
        <f>VLOOKUP(A467,CANCELADAS!$A$2:$A$811,1,0)</f>
        <v>6178737</v>
      </c>
      <c r="G467" s="22" t="e">
        <f>VLOOKUP(A467,DEVOLUCIONES!$A$2:$A$453,1,0)</f>
        <v>#N/A</v>
      </c>
      <c r="H467" s="23"/>
      <c r="I467" s="23"/>
      <c r="J467" s="23"/>
      <c r="K467" s="23"/>
      <c r="L467" s="23"/>
      <c r="M467" s="23"/>
      <c r="N467" s="23"/>
      <c r="O467" s="23">
        <f>-VLOOKUP(A467,CANCELADAS!$A$2:$K$811,11,0)</f>
        <v>55000</v>
      </c>
      <c r="P467" s="23"/>
      <c r="Q467" s="22">
        <v>2000185977</v>
      </c>
      <c r="R467" s="22"/>
      <c r="S467" s="22"/>
      <c r="T467" s="24">
        <f t="shared" si="33"/>
        <v>0</v>
      </c>
    </row>
    <row r="468" spans="1:20" s="25" customFormat="1" x14ac:dyDescent="0.25">
      <c r="A468" s="22">
        <v>6180484</v>
      </c>
      <c r="B468" s="23">
        <v>55000</v>
      </c>
      <c r="C468" s="23">
        <v>55000</v>
      </c>
      <c r="D468" s="22" t="e">
        <f>VLOOKUP(A468,CXP!$A$2:$A$353,1,0)</f>
        <v>#N/A</v>
      </c>
      <c r="E468" s="22" t="e">
        <f>VLOOKUP(A468,GLOSAS!$A$2:$A$413,1,0)</f>
        <v>#N/A</v>
      </c>
      <c r="F468" s="22">
        <f>VLOOKUP(A468,CANCELADAS!$A$2:$A$811,1,0)</f>
        <v>6180484</v>
      </c>
      <c r="G468" s="22" t="e">
        <f>VLOOKUP(A468,DEVOLUCIONES!$A$2:$A$453,1,0)</f>
        <v>#N/A</v>
      </c>
      <c r="H468" s="23"/>
      <c r="I468" s="23"/>
      <c r="J468" s="23"/>
      <c r="K468" s="23"/>
      <c r="L468" s="23"/>
      <c r="M468" s="23"/>
      <c r="N468" s="23"/>
      <c r="O468" s="23">
        <f>-VLOOKUP(A468,CANCELADAS!$A$2:$K$811,11,0)</f>
        <v>55000</v>
      </c>
      <c r="P468" s="23"/>
      <c r="Q468" s="22">
        <v>2000185977</v>
      </c>
      <c r="R468" s="22"/>
      <c r="S468" s="22"/>
      <c r="T468" s="24">
        <f t="shared" si="33"/>
        <v>0</v>
      </c>
    </row>
    <row r="469" spans="1:20" s="25" customFormat="1" x14ac:dyDescent="0.25">
      <c r="A469" s="22">
        <v>6183056</v>
      </c>
      <c r="B469" s="23">
        <v>55000</v>
      </c>
      <c r="C469" s="23">
        <v>55000</v>
      </c>
      <c r="D469" s="22" t="e">
        <f>VLOOKUP(A469,CXP!$A$2:$A$353,1,0)</f>
        <v>#N/A</v>
      </c>
      <c r="E469" s="22" t="e">
        <f>VLOOKUP(A469,GLOSAS!$A$2:$A$413,1,0)</f>
        <v>#N/A</v>
      </c>
      <c r="F469" s="22">
        <f>VLOOKUP(A469,CANCELADAS!$A$2:$A$811,1,0)</f>
        <v>6183056</v>
      </c>
      <c r="G469" s="22" t="e">
        <f>VLOOKUP(A469,DEVOLUCIONES!$A$2:$A$453,1,0)</f>
        <v>#N/A</v>
      </c>
      <c r="H469" s="23"/>
      <c r="I469" s="23"/>
      <c r="J469" s="23"/>
      <c r="K469" s="23"/>
      <c r="L469" s="23"/>
      <c r="M469" s="23"/>
      <c r="N469" s="23"/>
      <c r="O469" s="23">
        <f>-VLOOKUP(A469,CANCELADAS!$A$2:$K$811,11,0)</f>
        <v>55000</v>
      </c>
      <c r="P469" s="23"/>
      <c r="Q469" s="22">
        <v>2000185977</v>
      </c>
      <c r="R469" s="22"/>
      <c r="S469" s="22"/>
      <c r="T469" s="24">
        <f t="shared" si="33"/>
        <v>0</v>
      </c>
    </row>
    <row r="470" spans="1:20" s="25" customFormat="1" x14ac:dyDescent="0.25">
      <c r="A470" s="22">
        <v>6183834</v>
      </c>
      <c r="B470" s="23">
        <v>55000</v>
      </c>
      <c r="C470" s="23">
        <v>55000</v>
      </c>
      <c r="D470" s="22" t="e">
        <f>VLOOKUP(A470,CXP!$A$2:$A$353,1,0)</f>
        <v>#N/A</v>
      </c>
      <c r="E470" s="22" t="e">
        <f>VLOOKUP(A470,GLOSAS!$A$2:$A$413,1,0)</f>
        <v>#N/A</v>
      </c>
      <c r="F470" s="22">
        <f>VLOOKUP(A470,CANCELADAS!$A$2:$A$811,1,0)</f>
        <v>6183834</v>
      </c>
      <c r="G470" s="22" t="e">
        <f>VLOOKUP(A470,DEVOLUCIONES!$A$2:$A$453,1,0)</f>
        <v>#N/A</v>
      </c>
      <c r="H470" s="23"/>
      <c r="I470" s="23"/>
      <c r="J470" s="23"/>
      <c r="K470" s="23"/>
      <c r="L470" s="23"/>
      <c r="M470" s="23"/>
      <c r="N470" s="23"/>
      <c r="O470" s="23">
        <f>-VLOOKUP(A470,CANCELADAS!$A$2:$K$811,11,0)</f>
        <v>55000</v>
      </c>
      <c r="P470" s="23"/>
      <c r="Q470" s="22">
        <v>2000185977</v>
      </c>
      <c r="R470" s="22"/>
      <c r="S470" s="22"/>
      <c r="T470" s="24">
        <f t="shared" si="33"/>
        <v>0</v>
      </c>
    </row>
    <row r="471" spans="1:20" s="25" customFormat="1" x14ac:dyDescent="0.25">
      <c r="A471" s="22">
        <v>6276239</v>
      </c>
      <c r="B471" s="23">
        <v>55000</v>
      </c>
      <c r="C471" s="23">
        <v>7800</v>
      </c>
      <c r="D471" s="22" t="e">
        <f>VLOOKUP(A471,CXP!$A$2:$A$353,1,0)</f>
        <v>#N/A</v>
      </c>
      <c r="E471" s="22">
        <f>VLOOKUP(A471,GLOSAS!$A$2:$A$413,1,0)</f>
        <v>6276239</v>
      </c>
      <c r="F471" s="22">
        <f>VLOOKUP(A471,CANCELADAS!$A$2:$A$811,1,0)</f>
        <v>6276239</v>
      </c>
      <c r="G471" s="22" t="e">
        <f>VLOOKUP(A471,DEVOLUCIONES!$A$2:$A$453,1,0)</f>
        <v>#N/A</v>
      </c>
      <c r="H471" s="23"/>
      <c r="I471" s="23"/>
      <c r="J471" s="23"/>
      <c r="K471" s="23"/>
      <c r="L471" s="23">
        <f>VLOOKUP(A471,GLOSAS!$A$2:$K$413,11,0)</f>
        <v>7800</v>
      </c>
      <c r="M471" s="23"/>
      <c r="N471" s="23"/>
      <c r="O471" s="23"/>
      <c r="P471" s="23"/>
      <c r="Q471" s="22"/>
      <c r="R471" s="22"/>
      <c r="S471" s="22"/>
      <c r="T471" s="24">
        <f t="shared" si="33"/>
        <v>0</v>
      </c>
    </row>
    <row r="472" spans="1:20" s="25" customFormat="1" x14ac:dyDescent="0.25">
      <c r="A472" s="22">
        <v>6297163</v>
      </c>
      <c r="B472" s="23">
        <v>55000</v>
      </c>
      <c r="C472" s="23">
        <v>55000</v>
      </c>
      <c r="D472" s="22">
        <f>VLOOKUP(A472,CXP!$A$2:$A$353,1,0)</f>
        <v>6297163</v>
      </c>
      <c r="E472" s="22">
        <f>VLOOKUP(A472,GLOSAS!$A$2:$A$413,1,0)</f>
        <v>6297163</v>
      </c>
      <c r="F472" s="22" t="e">
        <f>VLOOKUP(A472,CANCELADAS!$A$2:$A$811,1,0)</f>
        <v>#N/A</v>
      </c>
      <c r="G472" s="22">
        <f>VLOOKUP(A472,DEVOLUCIONES!$A$2:$A$453,1,0)</f>
        <v>6297163</v>
      </c>
      <c r="H472" s="23">
        <f>VLOOKUP(A472,CXP!$A$2:$K$353,11,0)</f>
        <v>39759</v>
      </c>
      <c r="I472" s="23"/>
      <c r="J472" s="23"/>
      <c r="K472" s="23"/>
      <c r="L472" s="23">
        <f>VLOOKUP(A472,GLOSAS!$A$2:$K$413,11,0)</f>
        <v>15241</v>
      </c>
      <c r="M472" s="23"/>
      <c r="N472" s="23"/>
      <c r="O472" s="23"/>
      <c r="P472" s="23"/>
      <c r="Q472" s="22"/>
      <c r="R472" s="22"/>
      <c r="S472" s="22"/>
      <c r="T472" s="24">
        <f t="shared" si="33"/>
        <v>0</v>
      </c>
    </row>
    <row r="473" spans="1:20" s="25" customFormat="1" x14ac:dyDescent="0.25">
      <c r="A473" s="22">
        <v>6297242</v>
      </c>
      <c r="B473" s="23">
        <v>1207065</v>
      </c>
      <c r="C473" s="23">
        <v>32758</v>
      </c>
      <c r="D473" s="22" t="e">
        <f>VLOOKUP(A473,CXP!$A$2:$A$353,1,0)</f>
        <v>#N/A</v>
      </c>
      <c r="E473" s="22">
        <f>VLOOKUP(A473,GLOSAS!$A$2:$A$413,1,0)</f>
        <v>6297242</v>
      </c>
      <c r="F473" s="22">
        <f>VLOOKUP(A473,CANCELADAS!$A$2:$A$811,1,0)</f>
        <v>6297242</v>
      </c>
      <c r="G473" s="22" t="e">
        <f>VLOOKUP(A473,DEVOLUCIONES!$A$2:$A$453,1,0)</f>
        <v>#N/A</v>
      </c>
      <c r="H473" s="23"/>
      <c r="I473" s="23"/>
      <c r="J473" s="23"/>
      <c r="K473" s="23"/>
      <c r="L473" s="23">
        <f>VLOOKUP(A473,GLOSAS!$A$2:$K$413,11,0)</f>
        <v>32758</v>
      </c>
      <c r="M473" s="23"/>
      <c r="N473" s="23"/>
      <c r="O473" s="23"/>
      <c r="P473" s="23"/>
      <c r="Q473" s="22"/>
      <c r="R473" s="22"/>
      <c r="S473" s="22"/>
      <c r="T473" s="24">
        <f t="shared" si="33"/>
        <v>0</v>
      </c>
    </row>
    <row r="474" spans="1:20" s="25" customFormat="1" x14ac:dyDescent="0.25">
      <c r="A474" s="22">
        <v>6298241</v>
      </c>
      <c r="B474" s="23">
        <v>38000</v>
      </c>
      <c r="C474" s="23">
        <v>38000</v>
      </c>
      <c r="D474" s="22" t="e">
        <f>VLOOKUP(A474,CXP!$A$2:$A$353,1,0)</f>
        <v>#N/A</v>
      </c>
      <c r="E474" s="22" t="e">
        <f>VLOOKUP(A474,GLOSAS!$A$2:$A$413,1,0)</f>
        <v>#N/A</v>
      </c>
      <c r="F474" s="22" t="e">
        <f>VLOOKUP(A474,CANCELADAS!$A$2:$A$811,1,0)</f>
        <v>#N/A</v>
      </c>
      <c r="G474" s="22">
        <f>VLOOKUP(A474,DEVOLUCIONES!$A$2:$A$453,1,0)</f>
        <v>6298241</v>
      </c>
      <c r="H474" s="23"/>
      <c r="I474" s="23">
        <f>+C474</f>
        <v>38000</v>
      </c>
      <c r="J474" s="23"/>
      <c r="K474" s="23"/>
      <c r="L474" s="23"/>
      <c r="M474" s="23"/>
      <c r="N474" s="23"/>
      <c r="O474" s="23"/>
      <c r="P474" s="23"/>
      <c r="Q474" s="22" t="s">
        <v>1022</v>
      </c>
      <c r="R474" s="22" t="s">
        <v>1021</v>
      </c>
      <c r="S474" s="22"/>
      <c r="T474" s="24">
        <f t="shared" si="33"/>
        <v>0</v>
      </c>
    </row>
    <row r="475" spans="1:20" s="25" customFormat="1" x14ac:dyDescent="0.25">
      <c r="A475" s="22">
        <v>6304956</v>
      </c>
      <c r="B475" s="23">
        <v>622260</v>
      </c>
      <c r="C475" s="23">
        <v>281260</v>
      </c>
      <c r="D475" s="22" t="e">
        <f>VLOOKUP(A475,CXP!$A$2:$A$353,1,0)</f>
        <v>#N/A</v>
      </c>
      <c r="E475" s="22">
        <f>VLOOKUP(A475,GLOSAS!$A$2:$A$413,1,0)</f>
        <v>6304956</v>
      </c>
      <c r="F475" s="22">
        <f>VLOOKUP(A475,CANCELADAS!$A$2:$A$811,1,0)</f>
        <v>6304956</v>
      </c>
      <c r="G475" s="22" t="e">
        <f>VLOOKUP(A475,DEVOLUCIONES!$A$2:$A$453,1,0)</f>
        <v>#N/A</v>
      </c>
      <c r="H475" s="23"/>
      <c r="I475" s="23"/>
      <c r="J475" s="23"/>
      <c r="K475" s="23"/>
      <c r="L475" s="23">
        <f>VLOOKUP(A475,GLOSAS!$A$2:$K$413,11,0)</f>
        <v>281260</v>
      </c>
      <c r="M475" s="23"/>
      <c r="N475" s="23"/>
      <c r="O475" s="23"/>
      <c r="P475" s="23"/>
      <c r="Q475" s="22"/>
      <c r="R475" s="22"/>
      <c r="S475" s="22"/>
      <c r="T475" s="24">
        <f t="shared" si="33"/>
        <v>0</v>
      </c>
    </row>
    <row r="476" spans="1:20" s="25" customFormat="1" x14ac:dyDescent="0.25">
      <c r="A476" s="22">
        <v>6306899</v>
      </c>
      <c r="B476" s="23">
        <v>55000</v>
      </c>
      <c r="C476" s="23">
        <v>7250</v>
      </c>
      <c r="D476" s="22" t="e">
        <f>VLOOKUP(A476,CXP!$A$2:$A$353,1,0)</f>
        <v>#N/A</v>
      </c>
      <c r="E476" s="22">
        <f>VLOOKUP(A476,GLOSAS!$A$2:$A$413,1,0)</f>
        <v>6306899</v>
      </c>
      <c r="F476" s="22">
        <f>VLOOKUP(A476,CANCELADAS!$A$2:$A$811,1,0)</f>
        <v>6306899</v>
      </c>
      <c r="G476" s="22" t="e">
        <f>VLOOKUP(A476,DEVOLUCIONES!$A$2:$A$453,1,0)</f>
        <v>#N/A</v>
      </c>
      <c r="H476" s="23"/>
      <c r="I476" s="23"/>
      <c r="J476" s="23"/>
      <c r="K476" s="23"/>
      <c r="L476" s="23">
        <f>VLOOKUP(A476,GLOSAS!$A$2:$K$413,11,0)</f>
        <v>7250</v>
      </c>
      <c r="M476" s="23"/>
      <c r="N476" s="23"/>
      <c r="O476" s="23"/>
      <c r="P476" s="23"/>
      <c r="Q476" s="22"/>
      <c r="R476" s="22"/>
      <c r="S476" s="22"/>
      <c r="T476" s="24">
        <f t="shared" si="33"/>
        <v>0</v>
      </c>
    </row>
    <row r="477" spans="1:20" s="25" customFormat="1" x14ac:dyDescent="0.25">
      <c r="A477" s="22">
        <v>6308140</v>
      </c>
      <c r="B477" s="23">
        <v>55000</v>
      </c>
      <c r="C477" s="23">
        <v>7250</v>
      </c>
      <c r="D477" s="22" t="e">
        <f>VLOOKUP(A477,CXP!$A$2:$A$353,1,0)</f>
        <v>#N/A</v>
      </c>
      <c r="E477" s="22">
        <f>VLOOKUP(A477,GLOSAS!$A$2:$A$413,1,0)</f>
        <v>6308140</v>
      </c>
      <c r="F477" s="22">
        <f>VLOOKUP(A477,CANCELADAS!$A$2:$A$811,1,0)</f>
        <v>6308140</v>
      </c>
      <c r="G477" s="22" t="e">
        <f>VLOOKUP(A477,DEVOLUCIONES!$A$2:$A$453,1,0)</f>
        <v>#N/A</v>
      </c>
      <c r="H477" s="23"/>
      <c r="I477" s="23"/>
      <c r="J477" s="23"/>
      <c r="K477" s="23"/>
      <c r="L477" s="23">
        <f>VLOOKUP(A477,GLOSAS!$A$2:$K$413,11,0)</f>
        <v>7250</v>
      </c>
      <c r="M477" s="23"/>
      <c r="N477" s="23"/>
      <c r="O477" s="23"/>
      <c r="P477" s="23"/>
      <c r="Q477" s="22"/>
      <c r="R477" s="22"/>
      <c r="S477" s="22"/>
      <c r="T477" s="24">
        <f t="shared" si="33"/>
        <v>0</v>
      </c>
    </row>
    <row r="478" spans="1:20" s="25" customFormat="1" x14ac:dyDescent="0.25">
      <c r="A478" s="22">
        <v>6308141</v>
      </c>
      <c r="B478" s="23">
        <v>60000</v>
      </c>
      <c r="C478" s="23">
        <v>12250</v>
      </c>
      <c r="D478" s="22" t="e">
        <f>VLOOKUP(A478,CXP!$A$2:$A$353,1,0)</f>
        <v>#N/A</v>
      </c>
      <c r="E478" s="22">
        <f>VLOOKUP(A478,GLOSAS!$A$2:$A$413,1,0)</f>
        <v>6308141</v>
      </c>
      <c r="F478" s="22">
        <f>VLOOKUP(A478,CANCELADAS!$A$2:$A$811,1,0)</f>
        <v>6308141</v>
      </c>
      <c r="G478" s="22" t="e">
        <f>VLOOKUP(A478,DEVOLUCIONES!$A$2:$A$453,1,0)</f>
        <v>#N/A</v>
      </c>
      <c r="H478" s="23"/>
      <c r="I478" s="23"/>
      <c r="J478" s="23"/>
      <c r="K478" s="23"/>
      <c r="L478" s="23">
        <f>VLOOKUP(A478,GLOSAS!$A$2:$K$413,11,0)</f>
        <v>12250</v>
      </c>
      <c r="M478" s="23"/>
      <c r="N478" s="23"/>
      <c r="O478" s="23"/>
      <c r="P478" s="23"/>
      <c r="Q478" s="22"/>
      <c r="R478" s="22"/>
      <c r="S478" s="22"/>
      <c r="T478" s="24">
        <f t="shared" si="33"/>
        <v>0</v>
      </c>
    </row>
    <row r="479" spans="1:20" s="25" customFormat="1" x14ac:dyDescent="0.25">
      <c r="A479" s="22">
        <v>6308687</v>
      </c>
      <c r="B479" s="23">
        <v>55000</v>
      </c>
      <c r="C479" s="23">
        <v>7250</v>
      </c>
      <c r="D479" s="22" t="e">
        <f>VLOOKUP(A479,CXP!$A$2:$A$353,1,0)</f>
        <v>#N/A</v>
      </c>
      <c r="E479" s="22">
        <f>VLOOKUP(A479,GLOSAS!$A$2:$A$413,1,0)</f>
        <v>6308687</v>
      </c>
      <c r="F479" s="22">
        <f>VLOOKUP(A479,CANCELADAS!$A$2:$A$811,1,0)</f>
        <v>6308687</v>
      </c>
      <c r="G479" s="22" t="e">
        <f>VLOOKUP(A479,DEVOLUCIONES!$A$2:$A$453,1,0)</f>
        <v>#N/A</v>
      </c>
      <c r="H479" s="23"/>
      <c r="I479" s="23"/>
      <c r="J479" s="23"/>
      <c r="K479" s="23"/>
      <c r="L479" s="23">
        <f>VLOOKUP(A479,GLOSAS!$A$2:$K$413,11,0)</f>
        <v>7250</v>
      </c>
      <c r="M479" s="23"/>
      <c r="N479" s="23"/>
      <c r="O479" s="23"/>
      <c r="P479" s="23"/>
      <c r="Q479" s="22"/>
      <c r="R479" s="22"/>
      <c r="S479" s="22"/>
      <c r="T479" s="24">
        <f t="shared" si="33"/>
        <v>0</v>
      </c>
    </row>
    <row r="480" spans="1:20" s="25" customFormat="1" x14ac:dyDescent="0.25">
      <c r="A480" s="22">
        <v>6309135</v>
      </c>
      <c r="B480" s="23">
        <v>55000</v>
      </c>
      <c r="C480" s="23">
        <v>7250</v>
      </c>
      <c r="D480" s="22" t="e">
        <f>VLOOKUP(A480,CXP!$A$2:$A$353,1,0)</f>
        <v>#N/A</v>
      </c>
      <c r="E480" s="22">
        <f>VLOOKUP(A480,GLOSAS!$A$2:$A$413,1,0)</f>
        <v>6309135</v>
      </c>
      <c r="F480" s="22">
        <f>VLOOKUP(A480,CANCELADAS!$A$2:$A$811,1,0)</f>
        <v>6309135</v>
      </c>
      <c r="G480" s="22" t="e">
        <f>VLOOKUP(A480,DEVOLUCIONES!$A$2:$A$453,1,0)</f>
        <v>#N/A</v>
      </c>
      <c r="H480" s="23"/>
      <c r="I480" s="23"/>
      <c r="J480" s="23"/>
      <c r="K480" s="23"/>
      <c r="L480" s="23">
        <f>VLOOKUP(A480,GLOSAS!$A$2:$K$413,11,0)</f>
        <v>7250</v>
      </c>
      <c r="M480" s="23"/>
      <c r="N480" s="23"/>
      <c r="O480" s="23"/>
      <c r="P480" s="23"/>
      <c r="Q480" s="22"/>
      <c r="R480" s="22"/>
      <c r="S480" s="22"/>
      <c r="T480" s="24">
        <f t="shared" si="33"/>
        <v>0</v>
      </c>
    </row>
    <row r="481" spans="1:20" s="25" customFormat="1" x14ac:dyDescent="0.25">
      <c r="A481" s="22">
        <v>6311522</v>
      </c>
      <c r="B481" s="23">
        <v>55000</v>
      </c>
      <c r="C481" s="23">
        <v>55000</v>
      </c>
      <c r="D481" s="22" t="e">
        <f>VLOOKUP(A481,CXP!$A$2:$A$353,1,0)</f>
        <v>#N/A</v>
      </c>
      <c r="E481" s="22" t="e">
        <f>VLOOKUP(A481,GLOSAS!$A$2:$A$413,1,0)</f>
        <v>#N/A</v>
      </c>
      <c r="F481" s="22">
        <f>VLOOKUP(A481,CANCELADAS!$A$2:$A$811,1,0)</f>
        <v>6311522</v>
      </c>
      <c r="G481" s="22" t="e">
        <f>VLOOKUP(A481,DEVOLUCIONES!$A$2:$A$453,1,0)</f>
        <v>#N/A</v>
      </c>
      <c r="H481" s="23"/>
      <c r="I481" s="23"/>
      <c r="J481" s="23"/>
      <c r="K481" s="23"/>
      <c r="L481" s="23"/>
      <c r="M481" s="23"/>
      <c r="N481" s="23"/>
      <c r="O481" s="23">
        <f>-VLOOKUP(A481,CANCELADAS!$A$2:$K$811,11,0)</f>
        <v>55000</v>
      </c>
      <c r="P481" s="23"/>
      <c r="Q481" s="22">
        <v>2000317854</v>
      </c>
      <c r="R481" s="22"/>
      <c r="S481" s="22"/>
      <c r="T481" s="24">
        <f t="shared" si="33"/>
        <v>0</v>
      </c>
    </row>
    <row r="482" spans="1:20" s="25" customFormat="1" x14ac:dyDescent="0.25">
      <c r="A482" s="22">
        <v>6319550</v>
      </c>
      <c r="B482" s="23">
        <v>526693</v>
      </c>
      <c r="C482" s="23">
        <v>26987</v>
      </c>
      <c r="D482" s="22" t="e">
        <f>VLOOKUP(A482,CXP!$A$2:$A$353,1,0)</f>
        <v>#N/A</v>
      </c>
      <c r="E482" s="22">
        <f>VLOOKUP(A482,GLOSAS!$A$2:$A$413,1,0)</f>
        <v>6319550</v>
      </c>
      <c r="F482" s="22">
        <f>VLOOKUP(A482,CANCELADAS!$A$2:$A$811,1,0)</f>
        <v>6319550</v>
      </c>
      <c r="G482" s="22" t="e">
        <f>VLOOKUP(A482,DEVOLUCIONES!$A$2:$A$453,1,0)</f>
        <v>#N/A</v>
      </c>
      <c r="H482" s="23"/>
      <c r="I482" s="23"/>
      <c r="J482" s="23"/>
      <c r="K482" s="23"/>
      <c r="L482" s="23">
        <f>VLOOKUP(A482,GLOSAS!$A$2:$K$413,11,0)</f>
        <v>26987</v>
      </c>
      <c r="M482" s="23"/>
      <c r="N482" s="23"/>
      <c r="O482" s="23"/>
      <c r="P482" s="23"/>
      <c r="Q482" s="22"/>
      <c r="R482" s="22"/>
      <c r="S482" s="22"/>
      <c r="T482" s="24">
        <f t="shared" ref="T482:T545" si="40">+C482-SUM(H482:O482)</f>
        <v>0</v>
      </c>
    </row>
    <row r="483" spans="1:20" s="25" customFormat="1" x14ac:dyDescent="0.25">
      <c r="A483" s="22">
        <v>6320701</v>
      </c>
      <c r="B483" s="23">
        <v>1701569</v>
      </c>
      <c r="C483" s="23">
        <v>1515120</v>
      </c>
      <c r="D483" s="22" t="e">
        <f>VLOOKUP(A483,CXP!$A$2:$A$353,1,0)</f>
        <v>#N/A</v>
      </c>
      <c r="E483" s="22">
        <f>VLOOKUP(A483,GLOSAS!$A$2:$A$413,1,0)</f>
        <v>6320701</v>
      </c>
      <c r="F483" s="22">
        <f>VLOOKUP(A483,CANCELADAS!$A$2:$A$811,1,0)</f>
        <v>6320701</v>
      </c>
      <c r="G483" s="22" t="e">
        <f>VLOOKUP(A483,DEVOLUCIONES!$A$2:$A$453,1,0)</f>
        <v>#N/A</v>
      </c>
      <c r="H483" s="23"/>
      <c r="I483" s="23"/>
      <c r="J483" s="23"/>
      <c r="K483" s="23"/>
      <c r="L483" s="23">
        <f>VLOOKUP(A483,GLOSAS!$A$2:$K$413,11,0)</f>
        <v>1515120</v>
      </c>
      <c r="M483" s="23"/>
      <c r="N483" s="23"/>
      <c r="O483" s="23"/>
      <c r="P483" s="23"/>
      <c r="Q483" s="22"/>
      <c r="R483" s="22"/>
      <c r="S483" s="22"/>
      <c r="T483" s="24">
        <f t="shared" si="40"/>
        <v>0</v>
      </c>
    </row>
    <row r="484" spans="1:20" s="25" customFormat="1" x14ac:dyDescent="0.25">
      <c r="A484" s="22">
        <v>6340634</v>
      </c>
      <c r="B484" s="23">
        <v>1152496</v>
      </c>
      <c r="C484" s="23">
        <v>59030</v>
      </c>
      <c r="D484" s="22" t="e">
        <f>VLOOKUP(A484,CXP!$A$2:$A$353,1,0)</f>
        <v>#N/A</v>
      </c>
      <c r="E484" s="22">
        <f>VLOOKUP(A484,GLOSAS!$A$2:$A$413,1,0)</f>
        <v>6340634</v>
      </c>
      <c r="F484" s="22">
        <f>VLOOKUP(A484,CANCELADAS!$A$2:$A$811,1,0)</f>
        <v>6340634</v>
      </c>
      <c r="G484" s="22" t="e">
        <f>VLOOKUP(A484,DEVOLUCIONES!$A$2:$A$453,1,0)</f>
        <v>#N/A</v>
      </c>
      <c r="H484" s="23"/>
      <c r="I484" s="23"/>
      <c r="J484" s="23"/>
      <c r="K484" s="23"/>
      <c r="L484" s="23">
        <f>VLOOKUP(A484,GLOSAS!$A$2:$K$413,11,0)</f>
        <v>59030</v>
      </c>
      <c r="M484" s="23"/>
      <c r="N484" s="23"/>
      <c r="O484" s="23"/>
      <c r="P484" s="23"/>
      <c r="Q484" s="22"/>
      <c r="R484" s="22"/>
      <c r="S484" s="22"/>
      <c r="T484" s="24">
        <f t="shared" si="40"/>
        <v>0</v>
      </c>
    </row>
    <row r="485" spans="1:20" s="25" customFormat="1" x14ac:dyDescent="0.25">
      <c r="A485" s="22">
        <v>6341345</v>
      </c>
      <c r="B485" s="23">
        <v>55000</v>
      </c>
      <c r="C485" s="23">
        <v>19145</v>
      </c>
      <c r="D485" s="22" t="e">
        <f>VLOOKUP(A485,CXP!$A$2:$A$353,1,0)</f>
        <v>#N/A</v>
      </c>
      <c r="E485" s="22">
        <f>VLOOKUP(A485,GLOSAS!$A$2:$A$413,1,0)</f>
        <v>6341345</v>
      </c>
      <c r="F485" s="22">
        <f>VLOOKUP(A485,CANCELADAS!$A$2:$A$811,1,0)</f>
        <v>6341345</v>
      </c>
      <c r="G485" s="22" t="e">
        <f>VLOOKUP(A485,DEVOLUCIONES!$A$2:$A$453,1,0)</f>
        <v>#N/A</v>
      </c>
      <c r="H485" s="23"/>
      <c r="I485" s="23"/>
      <c r="J485" s="23"/>
      <c r="K485" s="23"/>
      <c r="L485" s="23">
        <f>VLOOKUP(A485,GLOSAS!$A$2:$K$413,11,0)</f>
        <v>19145</v>
      </c>
      <c r="M485" s="23"/>
      <c r="N485" s="23"/>
      <c r="O485" s="23"/>
      <c r="P485" s="23"/>
      <c r="Q485" s="22"/>
      <c r="R485" s="22"/>
      <c r="S485" s="22"/>
      <c r="T485" s="24">
        <f t="shared" si="40"/>
        <v>0</v>
      </c>
    </row>
    <row r="486" spans="1:20" s="25" customFormat="1" x14ac:dyDescent="0.25">
      <c r="A486" s="22">
        <v>6341632</v>
      </c>
      <c r="B486" s="23">
        <v>55000</v>
      </c>
      <c r="C486" s="23">
        <v>7200</v>
      </c>
      <c r="D486" s="22" t="e">
        <f>VLOOKUP(A486,CXP!$A$2:$A$353,1,0)</f>
        <v>#N/A</v>
      </c>
      <c r="E486" s="22">
        <f>VLOOKUP(A486,GLOSAS!$A$2:$A$413,1,0)</f>
        <v>6341632</v>
      </c>
      <c r="F486" s="22">
        <f>VLOOKUP(A486,CANCELADAS!$A$2:$A$811,1,0)</f>
        <v>6341632</v>
      </c>
      <c r="G486" s="22" t="e">
        <f>VLOOKUP(A486,DEVOLUCIONES!$A$2:$A$453,1,0)</f>
        <v>#N/A</v>
      </c>
      <c r="H486" s="23"/>
      <c r="I486" s="23"/>
      <c r="J486" s="23"/>
      <c r="K486" s="23"/>
      <c r="L486" s="23">
        <f>VLOOKUP(A486,GLOSAS!$A$2:$K$413,11,0)</f>
        <v>7200</v>
      </c>
      <c r="M486" s="23"/>
      <c r="N486" s="23"/>
      <c r="O486" s="23"/>
      <c r="P486" s="23"/>
      <c r="Q486" s="22"/>
      <c r="R486" s="22"/>
      <c r="S486" s="22"/>
      <c r="T486" s="24">
        <f t="shared" si="40"/>
        <v>0</v>
      </c>
    </row>
    <row r="487" spans="1:20" s="25" customFormat="1" x14ac:dyDescent="0.25">
      <c r="A487" s="22">
        <v>6341868</v>
      </c>
      <c r="B487" s="23">
        <v>55000</v>
      </c>
      <c r="C487" s="23">
        <v>7200</v>
      </c>
      <c r="D487" s="22" t="e">
        <f>VLOOKUP(A487,CXP!$A$2:$A$353,1,0)</f>
        <v>#N/A</v>
      </c>
      <c r="E487" s="22">
        <f>VLOOKUP(A487,GLOSAS!$A$2:$A$413,1,0)</f>
        <v>6341868</v>
      </c>
      <c r="F487" s="22">
        <f>VLOOKUP(A487,CANCELADAS!$A$2:$A$811,1,0)</f>
        <v>6341868</v>
      </c>
      <c r="G487" s="22" t="e">
        <f>VLOOKUP(A487,DEVOLUCIONES!$A$2:$A$453,1,0)</f>
        <v>#N/A</v>
      </c>
      <c r="H487" s="23"/>
      <c r="I487" s="23"/>
      <c r="J487" s="23"/>
      <c r="K487" s="23"/>
      <c r="L487" s="23">
        <f>VLOOKUP(A487,GLOSAS!$A$2:$K$413,11,0)</f>
        <v>7200</v>
      </c>
      <c r="M487" s="23"/>
      <c r="N487" s="23"/>
      <c r="O487" s="23"/>
      <c r="P487" s="23"/>
      <c r="Q487" s="22"/>
      <c r="R487" s="22"/>
      <c r="S487" s="22"/>
      <c r="T487" s="24">
        <f t="shared" si="40"/>
        <v>0</v>
      </c>
    </row>
    <row r="488" spans="1:20" s="25" customFormat="1" x14ac:dyDescent="0.25">
      <c r="A488" s="22">
        <v>6342378</v>
      </c>
      <c r="B488" s="23">
        <v>9549477</v>
      </c>
      <c r="C488" s="23">
        <v>9549477</v>
      </c>
      <c r="D488" s="22" t="e">
        <f>VLOOKUP(A488,CXP!$A$2:$A$353,1,0)</f>
        <v>#N/A</v>
      </c>
      <c r="E488" s="22" t="e">
        <f>VLOOKUP(A488,GLOSAS!$A$2:$A$413,1,0)</f>
        <v>#N/A</v>
      </c>
      <c r="F488" s="22" t="e">
        <f>VLOOKUP(A488,CANCELADAS!$A$2:$A$811,1,0)</f>
        <v>#N/A</v>
      </c>
      <c r="G488" s="22">
        <f>VLOOKUP(A488,DEVOLUCIONES!$A$2:$A$453,1,0)</f>
        <v>6342378</v>
      </c>
      <c r="H488" s="23"/>
      <c r="I488" s="23">
        <f>+C488</f>
        <v>9549477</v>
      </c>
      <c r="J488" s="23"/>
      <c r="K488" s="23"/>
      <c r="L488" s="23"/>
      <c r="M488" s="23"/>
      <c r="N488" s="23"/>
      <c r="O488" s="23"/>
      <c r="P488" s="23"/>
      <c r="Q488" s="22" t="s">
        <v>839</v>
      </c>
      <c r="R488" s="22" t="s">
        <v>838</v>
      </c>
      <c r="S488" s="22"/>
      <c r="T488" s="24">
        <f t="shared" si="40"/>
        <v>0</v>
      </c>
    </row>
    <row r="489" spans="1:20" s="25" customFormat="1" x14ac:dyDescent="0.25">
      <c r="A489" s="22">
        <v>6349533</v>
      </c>
      <c r="B489" s="23">
        <v>55000</v>
      </c>
      <c r="C489" s="23">
        <v>7200</v>
      </c>
      <c r="D489" s="22" t="e">
        <f>VLOOKUP(A489,CXP!$A$2:$A$353,1,0)</f>
        <v>#N/A</v>
      </c>
      <c r="E489" s="22">
        <f>VLOOKUP(A489,GLOSAS!$A$2:$A$413,1,0)</f>
        <v>6349533</v>
      </c>
      <c r="F489" s="22">
        <f>VLOOKUP(A489,CANCELADAS!$A$2:$A$811,1,0)</f>
        <v>6349533</v>
      </c>
      <c r="G489" s="22" t="e">
        <f>VLOOKUP(A489,DEVOLUCIONES!$A$2:$A$453,1,0)</f>
        <v>#N/A</v>
      </c>
      <c r="H489" s="23"/>
      <c r="I489" s="23"/>
      <c r="J489" s="23"/>
      <c r="K489" s="23"/>
      <c r="L489" s="23">
        <f>VLOOKUP(A489,GLOSAS!$A$2:$K$413,11,0)</f>
        <v>7200</v>
      </c>
      <c r="M489" s="23"/>
      <c r="N489" s="23"/>
      <c r="O489" s="23"/>
      <c r="P489" s="23"/>
      <c r="Q489" s="22"/>
      <c r="R489" s="22"/>
      <c r="S489" s="22"/>
      <c r="T489" s="24">
        <f t="shared" si="40"/>
        <v>0</v>
      </c>
    </row>
    <row r="490" spans="1:20" s="25" customFormat="1" x14ac:dyDescent="0.25">
      <c r="A490" s="22">
        <v>6349557</v>
      </c>
      <c r="B490" s="23">
        <v>60000</v>
      </c>
      <c r="C490" s="23">
        <v>60000</v>
      </c>
      <c r="D490" s="22" t="e">
        <f>VLOOKUP(A490,CXP!$A$2:$A$353,1,0)</f>
        <v>#N/A</v>
      </c>
      <c r="E490" s="22" t="e">
        <f>VLOOKUP(A490,GLOSAS!$A$2:$A$413,1,0)</f>
        <v>#N/A</v>
      </c>
      <c r="F490" s="22" t="e">
        <f>VLOOKUP(A490,CANCELADAS!$A$2:$A$811,1,0)</f>
        <v>#N/A</v>
      </c>
      <c r="G490" s="22">
        <f>VLOOKUP(A490,DEVOLUCIONES!$A$2:$A$453,1,0)</f>
        <v>6349557</v>
      </c>
      <c r="H490" s="23"/>
      <c r="I490" s="23">
        <f>+C490</f>
        <v>60000</v>
      </c>
      <c r="J490" s="23"/>
      <c r="K490" s="23"/>
      <c r="L490" s="23"/>
      <c r="M490" s="23"/>
      <c r="N490" s="23"/>
      <c r="O490" s="23"/>
      <c r="P490" s="23"/>
      <c r="Q490" s="22" t="s">
        <v>1164</v>
      </c>
      <c r="R490" s="22" t="s">
        <v>1163</v>
      </c>
      <c r="S490" s="22"/>
      <c r="T490" s="24">
        <f t="shared" si="40"/>
        <v>0</v>
      </c>
    </row>
    <row r="491" spans="1:20" s="25" customFormat="1" x14ac:dyDescent="0.25">
      <c r="A491" s="22">
        <v>6349854</v>
      </c>
      <c r="B491" s="23">
        <v>55000</v>
      </c>
      <c r="C491" s="23">
        <v>7200</v>
      </c>
      <c r="D491" s="22" t="e">
        <f>VLOOKUP(A491,CXP!$A$2:$A$353,1,0)</f>
        <v>#N/A</v>
      </c>
      <c r="E491" s="22">
        <f>VLOOKUP(A491,GLOSAS!$A$2:$A$413,1,0)</f>
        <v>6349854</v>
      </c>
      <c r="F491" s="22">
        <f>VLOOKUP(A491,CANCELADAS!$A$2:$A$811,1,0)</f>
        <v>6349854</v>
      </c>
      <c r="G491" s="22" t="e">
        <f>VLOOKUP(A491,DEVOLUCIONES!$A$2:$A$453,1,0)</f>
        <v>#N/A</v>
      </c>
      <c r="H491" s="23"/>
      <c r="I491" s="23"/>
      <c r="J491" s="23"/>
      <c r="K491" s="23"/>
      <c r="L491" s="23">
        <f>VLOOKUP(A491,GLOSAS!$A$2:$K$413,11,0)</f>
        <v>7200</v>
      </c>
      <c r="M491" s="23"/>
      <c r="N491" s="23"/>
      <c r="O491" s="23"/>
      <c r="P491" s="23"/>
      <c r="Q491" s="22"/>
      <c r="R491" s="22"/>
      <c r="S491" s="22"/>
      <c r="T491" s="24">
        <f t="shared" si="40"/>
        <v>0</v>
      </c>
    </row>
    <row r="492" spans="1:20" s="25" customFormat="1" x14ac:dyDescent="0.25">
      <c r="A492" s="22">
        <v>6350065</v>
      </c>
      <c r="B492" s="23">
        <v>55000</v>
      </c>
      <c r="C492" s="23">
        <v>7200</v>
      </c>
      <c r="D492" s="22" t="e">
        <f>VLOOKUP(A492,CXP!$A$2:$A$353,1,0)</f>
        <v>#N/A</v>
      </c>
      <c r="E492" s="22">
        <f>VLOOKUP(A492,GLOSAS!$A$2:$A$413,1,0)</f>
        <v>6350065</v>
      </c>
      <c r="F492" s="22">
        <f>VLOOKUP(A492,CANCELADAS!$A$2:$A$811,1,0)</f>
        <v>6350065</v>
      </c>
      <c r="G492" s="22" t="e">
        <f>VLOOKUP(A492,DEVOLUCIONES!$A$2:$A$453,1,0)</f>
        <v>#N/A</v>
      </c>
      <c r="H492" s="23"/>
      <c r="I492" s="23"/>
      <c r="J492" s="23"/>
      <c r="K492" s="23"/>
      <c r="L492" s="23">
        <f>VLOOKUP(A492,GLOSAS!$A$2:$K$413,11,0)</f>
        <v>7200</v>
      </c>
      <c r="M492" s="23"/>
      <c r="N492" s="23"/>
      <c r="O492" s="23"/>
      <c r="P492" s="23"/>
      <c r="Q492" s="22"/>
      <c r="R492" s="22"/>
      <c r="S492" s="22"/>
      <c r="T492" s="24">
        <f t="shared" si="40"/>
        <v>0</v>
      </c>
    </row>
    <row r="493" spans="1:20" s="25" customFormat="1" x14ac:dyDescent="0.25">
      <c r="A493" s="22">
        <v>6350086</v>
      </c>
      <c r="B493" s="23">
        <v>55000</v>
      </c>
      <c r="C493" s="23">
        <v>7200</v>
      </c>
      <c r="D493" s="22" t="e">
        <f>VLOOKUP(A493,CXP!$A$2:$A$353,1,0)</f>
        <v>#N/A</v>
      </c>
      <c r="E493" s="22">
        <f>VLOOKUP(A493,GLOSAS!$A$2:$A$413,1,0)</f>
        <v>6350086</v>
      </c>
      <c r="F493" s="22">
        <f>VLOOKUP(A493,CANCELADAS!$A$2:$A$811,1,0)</f>
        <v>6350086</v>
      </c>
      <c r="G493" s="22" t="e">
        <f>VLOOKUP(A493,DEVOLUCIONES!$A$2:$A$453,1,0)</f>
        <v>#N/A</v>
      </c>
      <c r="H493" s="23"/>
      <c r="I493" s="23"/>
      <c r="J493" s="23"/>
      <c r="K493" s="23"/>
      <c r="L493" s="23">
        <f>VLOOKUP(A493,GLOSAS!$A$2:$K$413,11,0)</f>
        <v>7200</v>
      </c>
      <c r="M493" s="23"/>
      <c r="N493" s="23"/>
      <c r="O493" s="23"/>
      <c r="P493" s="23"/>
      <c r="Q493" s="22"/>
      <c r="R493" s="22"/>
      <c r="S493" s="22"/>
      <c r="T493" s="24">
        <f t="shared" si="40"/>
        <v>0</v>
      </c>
    </row>
    <row r="494" spans="1:20" s="25" customFormat="1" x14ac:dyDescent="0.25">
      <c r="A494" s="22">
        <v>6350516</v>
      </c>
      <c r="B494" s="23">
        <v>55000</v>
      </c>
      <c r="C494" s="23">
        <v>7200</v>
      </c>
      <c r="D494" s="22" t="e">
        <f>VLOOKUP(A494,CXP!$A$2:$A$353,1,0)</f>
        <v>#N/A</v>
      </c>
      <c r="E494" s="22">
        <f>VLOOKUP(A494,GLOSAS!$A$2:$A$413,1,0)</f>
        <v>6350516</v>
      </c>
      <c r="F494" s="22">
        <f>VLOOKUP(A494,CANCELADAS!$A$2:$A$811,1,0)</f>
        <v>6350516</v>
      </c>
      <c r="G494" s="22" t="e">
        <f>VLOOKUP(A494,DEVOLUCIONES!$A$2:$A$453,1,0)</f>
        <v>#N/A</v>
      </c>
      <c r="H494" s="23"/>
      <c r="I494" s="23"/>
      <c r="J494" s="23"/>
      <c r="K494" s="23"/>
      <c r="L494" s="23">
        <f>VLOOKUP(A494,GLOSAS!$A$2:$K$413,11,0)</f>
        <v>7200</v>
      </c>
      <c r="M494" s="23"/>
      <c r="N494" s="23"/>
      <c r="O494" s="23"/>
      <c r="P494" s="23"/>
      <c r="Q494" s="22"/>
      <c r="R494" s="22"/>
      <c r="S494" s="22"/>
      <c r="T494" s="24">
        <f t="shared" si="40"/>
        <v>0</v>
      </c>
    </row>
    <row r="495" spans="1:20" s="25" customFormat="1" x14ac:dyDescent="0.25">
      <c r="A495" s="22">
        <v>6350598</v>
      </c>
      <c r="B495" s="23">
        <v>55000</v>
      </c>
      <c r="C495" s="23">
        <v>7200</v>
      </c>
      <c r="D495" s="22" t="e">
        <f>VLOOKUP(A495,CXP!$A$2:$A$353,1,0)</f>
        <v>#N/A</v>
      </c>
      <c r="E495" s="22">
        <f>VLOOKUP(A495,GLOSAS!$A$2:$A$413,1,0)</f>
        <v>6350598</v>
      </c>
      <c r="F495" s="22">
        <f>VLOOKUP(A495,CANCELADAS!$A$2:$A$811,1,0)</f>
        <v>6350598</v>
      </c>
      <c r="G495" s="22" t="e">
        <f>VLOOKUP(A495,DEVOLUCIONES!$A$2:$A$453,1,0)</f>
        <v>#N/A</v>
      </c>
      <c r="H495" s="23"/>
      <c r="I495" s="23"/>
      <c r="J495" s="23"/>
      <c r="K495" s="23"/>
      <c r="L495" s="23">
        <f>VLOOKUP(A495,GLOSAS!$A$2:$K$413,11,0)</f>
        <v>7200</v>
      </c>
      <c r="M495" s="23"/>
      <c r="N495" s="23"/>
      <c r="O495" s="23"/>
      <c r="P495" s="23"/>
      <c r="Q495" s="22"/>
      <c r="R495" s="22"/>
      <c r="S495" s="22"/>
      <c r="T495" s="24">
        <f t="shared" si="40"/>
        <v>0</v>
      </c>
    </row>
    <row r="496" spans="1:20" s="25" customFormat="1" x14ac:dyDescent="0.25">
      <c r="A496" s="22">
        <v>6352611</v>
      </c>
      <c r="B496" s="23">
        <v>60000</v>
      </c>
      <c r="C496" s="23">
        <v>10000</v>
      </c>
      <c r="D496" s="22" t="e">
        <f>VLOOKUP(A496,CXP!$A$2:$A$353,1,0)</f>
        <v>#N/A</v>
      </c>
      <c r="E496" s="22">
        <f>VLOOKUP(A496,GLOSAS!$A$2:$A$413,1,0)</f>
        <v>6352611</v>
      </c>
      <c r="F496" s="22">
        <f>VLOOKUP(A496,CANCELADAS!$A$2:$A$811,1,0)</f>
        <v>6352611</v>
      </c>
      <c r="G496" s="22" t="e">
        <f>VLOOKUP(A496,DEVOLUCIONES!$A$2:$A$453,1,0)</f>
        <v>#N/A</v>
      </c>
      <c r="H496" s="23"/>
      <c r="I496" s="23"/>
      <c r="J496" s="23"/>
      <c r="K496" s="23"/>
      <c r="L496" s="23">
        <f>VLOOKUP(A496,GLOSAS!$A$2:$K$413,11,0)</f>
        <v>10000</v>
      </c>
      <c r="M496" s="23"/>
      <c r="N496" s="23"/>
      <c r="O496" s="23"/>
      <c r="P496" s="23"/>
      <c r="Q496" s="22"/>
      <c r="R496" s="22"/>
      <c r="S496" s="22"/>
      <c r="T496" s="24">
        <f t="shared" si="40"/>
        <v>0</v>
      </c>
    </row>
    <row r="497" spans="1:20" s="25" customFormat="1" x14ac:dyDescent="0.25">
      <c r="A497" s="22">
        <v>6352653</v>
      </c>
      <c r="B497" s="23">
        <v>55000</v>
      </c>
      <c r="C497" s="23">
        <v>7200</v>
      </c>
      <c r="D497" s="22" t="e">
        <f>VLOOKUP(A497,CXP!$A$2:$A$353,1,0)</f>
        <v>#N/A</v>
      </c>
      <c r="E497" s="22">
        <f>VLOOKUP(A497,GLOSAS!$A$2:$A$413,1,0)</f>
        <v>6352653</v>
      </c>
      <c r="F497" s="22">
        <f>VLOOKUP(A497,CANCELADAS!$A$2:$A$811,1,0)</f>
        <v>6352653</v>
      </c>
      <c r="G497" s="22" t="e">
        <f>VLOOKUP(A497,DEVOLUCIONES!$A$2:$A$453,1,0)</f>
        <v>#N/A</v>
      </c>
      <c r="H497" s="23"/>
      <c r="I497" s="23"/>
      <c r="J497" s="23"/>
      <c r="K497" s="23"/>
      <c r="L497" s="23">
        <f>VLOOKUP(A497,GLOSAS!$A$2:$K$413,11,0)</f>
        <v>7200</v>
      </c>
      <c r="M497" s="23"/>
      <c r="N497" s="23"/>
      <c r="O497" s="23"/>
      <c r="P497" s="23"/>
      <c r="Q497" s="22"/>
      <c r="R497" s="22"/>
      <c r="S497" s="22"/>
      <c r="T497" s="24">
        <f t="shared" si="40"/>
        <v>0</v>
      </c>
    </row>
    <row r="498" spans="1:20" s="25" customFormat="1" x14ac:dyDescent="0.25">
      <c r="A498" s="22">
        <v>6353343</v>
      </c>
      <c r="B498" s="23">
        <v>55000</v>
      </c>
      <c r="C498" s="23">
        <v>7200</v>
      </c>
      <c r="D498" s="22" t="e">
        <f>VLOOKUP(A498,CXP!$A$2:$A$353,1,0)</f>
        <v>#N/A</v>
      </c>
      <c r="E498" s="22">
        <f>VLOOKUP(A498,GLOSAS!$A$2:$A$413,1,0)</f>
        <v>6353343</v>
      </c>
      <c r="F498" s="22">
        <f>VLOOKUP(A498,CANCELADAS!$A$2:$A$811,1,0)</f>
        <v>6353343</v>
      </c>
      <c r="G498" s="22" t="e">
        <f>VLOOKUP(A498,DEVOLUCIONES!$A$2:$A$453,1,0)</f>
        <v>#N/A</v>
      </c>
      <c r="H498" s="23"/>
      <c r="I498" s="23"/>
      <c r="J498" s="23"/>
      <c r="K498" s="23"/>
      <c r="L498" s="23">
        <f>VLOOKUP(A498,GLOSAS!$A$2:$K$413,11,0)</f>
        <v>7200</v>
      </c>
      <c r="M498" s="23"/>
      <c r="N498" s="23"/>
      <c r="O498" s="23"/>
      <c r="P498" s="23"/>
      <c r="Q498" s="22"/>
      <c r="R498" s="22"/>
      <c r="S498" s="22"/>
      <c r="T498" s="24">
        <f t="shared" si="40"/>
        <v>0</v>
      </c>
    </row>
    <row r="499" spans="1:20" s="25" customFormat="1" x14ac:dyDescent="0.25">
      <c r="A499" s="22">
        <v>6353481</v>
      </c>
      <c r="B499" s="23">
        <v>55000</v>
      </c>
      <c r="C499" s="23">
        <v>7200</v>
      </c>
      <c r="D499" s="22" t="e">
        <f>VLOOKUP(A499,CXP!$A$2:$A$353,1,0)</f>
        <v>#N/A</v>
      </c>
      <c r="E499" s="22">
        <f>VLOOKUP(A499,GLOSAS!$A$2:$A$413,1,0)</f>
        <v>6353481</v>
      </c>
      <c r="F499" s="22">
        <f>VLOOKUP(A499,CANCELADAS!$A$2:$A$811,1,0)</f>
        <v>6353481</v>
      </c>
      <c r="G499" s="22" t="e">
        <f>VLOOKUP(A499,DEVOLUCIONES!$A$2:$A$453,1,0)</f>
        <v>#N/A</v>
      </c>
      <c r="H499" s="23"/>
      <c r="I499" s="23"/>
      <c r="J499" s="23"/>
      <c r="K499" s="23"/>
      <c r="L499" s="23">
        <f>VLOOKUP(A499,GLOSAS!$A$2:$K$413,11,0)</f>
        <v>7200</v>
      </c>
      <c r="M499" s="23"/>
      <c r="N499" s="23"/>
      <c r="O499" s="23"/>
      <c r="P499" s="23"/>
      <c r="Q499" s="22"/>
      <c r="R499" s="22"/>
      <c r="S499" s="22"/>
      <c r="T499" s="24">
        <f t="shared" si="40"/>
        <v>0</v>
      </c>
    </row>
    <row r="500" spans="1:20" s="25" customFormat="1" x14ac:dyDescent="0.25">
      <c r="A500" s="22">
        <v>6353630</v>
      </c>
      <c r="B500" s="23">
        <v>55000</v>
      </c>
      <c r="C500" s="23">
        <v>7200</v>
      </c>
      <c r="D500" s="22" t="e">
        <f>VLOOKUP(A500,CXP!$A$2:$A$353,1,0)</f>
        <v>#N/A</v>
      </c>
      <c r="E500" s="22">
        <f>VLOOKUP(A500,GLOSAS!$A$2:$A$413,1,0)</f>
        <v>6353630</v>
      </c>
      <c r="F500" s="22">
        <f>VLOOKUP(A500,CANCELADAS!$A$2:$A$811,1,0)</f>
        <v>6353630</v>
      </c>
      <c r="G500" s="22" t="e">
        <f>VLOOKUP(A500,DEVOLUCIONES!$A$2:$A$453,1,0)</f>
        <v>#N/A</v>
      </c>
      <c r="H500" s="23"/>
      <c r="I500" s="23"/>
      <c r="J500" s="23"/>
      <c r="K500" s="23"/>
      <c r="L500" s="23">
        <f>VLOOKUP(A500,GLOSAS!$A$2:$K$413,11,0)</f>
        <v>7200</v>
      </c>
      <c r="M500" s="23"/>
      <c r="N500" s="23"/>
      <c r="O500" s="23"/>
      <c r="P500" s="23"/>
      <c r="Q500" s="22"/>
      <c r="R500" s="22"/>
      <c r="S500" s="22"/>
      <c r="T500" s="24">
        <f t="shared" si="40"/>
        <v>0</v>
      </c>
    </row>
    <row r="501" spans="1:20" s="25" customFormat="1" x14ac:dyDescent="0.25">
      <c r="A501" s="22">
        <v>6353959</v>
      </c>
      <c r="B501" s="23">
        <v>60000</v>
      </c>
      <c r="C501" s="23">
        <v>10000</v>
      </c>
      <c r="D501" s="22" t="e">
        <f>VLOOKUP(A501,CXP!$A$2:$A$353,1,0)</f>
        <v>#N/A</v>
      </c>
      <c r="E501" s="22">
        <f>VLOOKUP(A501,GLOSAS!$A$2:$A$413,1,0)</f>
        <v>6353959</v>
      </c>
      <c r="F501" s="22">
        <f>VLOOKUP(A501,CANCELADAS!$A$2:$A$811,1,0)</f>
        <v>6353959</v>
      </c>
      <c r="G501" s="22" t="e">
        <f>VLOOKUP(A501,DEVOLUCIONES!$A$2:$A$453,1,0)</f>
        <v>#N/A</v>
      </c>
      <c r="H501" s="23"/>
      <c r="I501" s="23"/>
      <c r="J501" s="23"/>
      <c r="K501" s="23"/>
      <c r="L501" s="23">
        <f>VLOOKUP(A501,GLOSAS!$A$2:$K$413,11,0)</f>
        <v>10000</v>
      </c>
      <c r="M501" s="23"/>
      <c r="N501" s="23"/>
      <c r="O501" s="23"/>
      <c r="P501" s="23"/>
      <c r="Q501" s="22"/>
      <c r="R501" s="22"/>
      <c r="S501" s="22"/>
      <c r="T501" s="24">
        <f t="shared" si="40"/>
        <v>0</v>
      </c>
    </row>
    <row r="502" spans="1:20" s="25" customFormat="1" x14ac:dyDescent="0.25">
      <c r="A502" s="22">
        <v>6354002</v>
      </c>
      <c r="B502" s="23">
        <v>55000</v>
      </c>
      <c r="C502" s="23">
        <v>7200</v>
      </c>
      <c r="D502" s="22" t="e">
        <f>VLOOKUP(A502,CXP!$A$2:$A$353,1,0)</f>
        <v>#N/A</v>
      </c>
      <c r="E502" s="22">
        <f>VLOOKUP(A502,GLOSAS!$A$2:$A$413,1,0)</f>
        <v>6354002</v>
      </c>
      <c r="F502" s="22">
        <f>VLOOKUP(A502,CANCELADAS!$A$2:$A$811,1,0)</f>
        <v>6354002</v>
      </c>
      <c r="G502" s="22" t="e">
        <f>VLOOKUP(A502,DEVOLUCIONES!$A$2:$A$453,1,0)</f>
        <v>#N/A</v>
      </c>
      <c r="H502" s="23"/>
      <c r="I502" s="23"/>
      <c r="J502" s="23"/>
      <c r="K502" s="23"/>
      <c r="L502" s="23">
        <f>VLOOKUP(A502,GLOSAS!$A$2:$K$413,11,0)</f>
        <v>7200</v>
      </c>
      <c r="M502" s="23"/>
      <c r="N502" s="23"/>
      <c r="O502" s="23"/>
      <c r="P502" s="23"/>
      <c r="Q502" s="22"/>
      <c r="R502" s="22"/>
      <c r="S502" s="22"/>
      <c r="T502" s="24">
        <f t="shared" si="40"/>
        <v>0</v>
      </c>
    </row>
    <row r="503" spans="1:20" s="25" customFormat="1" x14ac:dyDescent="0.25">
      <c r="A503" s="22">
        <v>6366981</v>
      </c>
      <c r="B503" s="23">
        <v>50312</v>
      </c>
      <c r="C503" s="23">
        <v>50312</v>
      </c>
      <c r="D503" s="22">
        <f>VLOOKUP(A503,CXP!$A$2:$A$353,1,0)</f>
        <v>6366981</v>
      </c>
      <c r="E503" s="22" t="e">
        <f>VLOOKUP(A503,GLOSAS!$A$2:$A$413,1,0)</f>
        <v>#N/A</v>
      </c>
      <c r="F503" s="22" t="e">
        <f>VLOOKUP(A503,CANCELADAS!$A$2:$A$811,1,0)</f>
        <v>#N/A</v>
      </c>
      <c r="G503" s="22">
        <f>VLOOKUP(A503,DEVOLUCIONES!$A$2:$A$453,1,0)</f>
        <v>6366981</v>
      </c>
      <c r="H503" s="23">
        <f>VLOOKUP(A503,CXP!$A$2:$K$353,11,0)</f>
        <v>50312</v>
      </c>
      <c r="I503" s="23"/>
      <c r="J503" s="23"/>
      <c r="K503" s="23"/>
      <c r="L503" s="23"/>
      <c r="M503" s="23"/>
      <c r="N503" s="23"/>
      <c r="O503" s="23"/>
      <c r="P503" s="23"/>
      <c r="Q503" s="22"/>
      <c r="R503" s="22"/>
      <c r="S503" s="22"/>
      <c r="T503" s="24">
        <f t="shared" si="40"/>
        <v>0</v>
      </c>
    </row>
    <row r="504" spans="1:20" s="25" customFormat="1" x14ac:dyDescent="0.25">
      <c r="A504" s="22">
        <v>6367514</v>
      </c>
      <c r="B504" s="23">
        <v>55000</v>
      </c>
      <c r="C504" s="23">
        <v>55000</v>
      </c>
      <c r="D504" s="22" t="e">
        <f>VLOOKUP(A504,CXP!$A$2:$A$353,1,0)</f>
        <v>#N/A</v>
      </c>
      <c r="E504" s="22" t="e">
        <f>VLOOKUP(A504,GLOSAS!$A$2:$A$413,1,0)</f>
        <v>#N/A</v>
      </c>
      <c r="F504" s="22" t="e">
        <f>VLOOKUP(A504,CANCELADAS!$A$2:$A$811,1,0)</f>
        <v>#N/A</v>
      </c>
      <c r="G504" s="22">
        <f>VLOOKUP(A504,DEVOLUCIONES!$A$2:$A$453,1,0)</f>
        <v>6367514</v>
      </c>
      <c r="H504" s="23"/>
      <c r="I504" s="23">
        <f>+C504</f>
        <v>55000</v>
      </c>
      <c r="J504" s="23"/>
      <c r="K504" s="23"/>
      <c r="L504" s="23"/>
      <c r="M504" s="23"/>
      <c r="N504" s="23"/>
      <c r="O504" s="23"/>
      <c r="P504" s="23"/>
      <c r="Q504" s="22" t="s">
        <v>770</v>
      </c>
      <c r="R504" s="22" t="s">
        <v>767</v>
      </c>
      <c r="S504" s="22"/>
      <c r="T504" s="24">
        <f t="shared" si="40"/>
        <v>0</v>
      </c>
    </row>
    <row r="505" spans="1:20" s="25" customFormat="1" x14ac:dyDescent="0.25">
      <c r="A505" s="22">
        <v>6367667</v>
      </c>
      <c r="B505" s="23">
        <v>55000</v>
      </c>
      <c r="C505" s="23">
        <v>7300</v>
      </c>
      <c r="D505" s="22" t="e">
        <f>VLOOKUP(A505,CXP!$A$2:$A$353,1,0)</f>
        <v>#N/A</v>
      </c>
      <c r="E505" s="22">
        <f>VLOOKUP(A505,GLOSAS!$A$2:$A$413,1,0)</f>
        <v>6367667</v>
      </c>
      <c r="F505" s="22">
        <f>VLOOKUP(A505,CANCELADAS!$A$2:$A$811,1,0)</f>
        <v>6367667</v>
      </c>
      <c r="G505" s="22" t="e">
        <f>VLOOKUP(A505,DEVOLUCIONES!$A$2:$A$453,1,0)</f>
        <v>#N/A</v>
      </c>
      <c r="H505" s="23"/>
      <c r="I505" s="23"/>
      <c r="J505" s="23"/>
      <c r="K505" s="23"/>
      <c r="L505" s="23">
        <f>VLOOKUP(A505,GLOSAS!$A$2:$K$413,11,0)</f>
        <v>7300</v>
      </c>
      <c r="M505" s="23"/>
      <c r="N505" s="23"/>
      <c r="O505" s="23"/>
      <c r="P505" s="23"/>
      <c r="Q505" s="22"/>
      <c r="R505" s="22"/>
      <c r="S505" s="22"/>
      <c r="T505" s="24">
        <f t="shared" si="40"/>
        <v>0</v>
      </c>
    </row>
    <row r="506" spans="1:20" s="25" customFormat="1" x14ac:dyDescent="0.25">
      <c r="A506" s="22">
        <v>6367768</v>
      </c>
      <c r="B506" s="23">
        <v>55000</v>
      </c>
      <c r="C506" s="23">
        <v>7300</v>
      </c>
      <c r="D506" s="22" t="e">
        <f>VLOOKUP(A506,CXP!$A$2:$A$353,1,0)</f>
        <v>#N/A</v>
      </c>
      <c r="E506" s="22">
        <f>VLOOKUP(A506,GLOSAS!$A$2:$A$413,1,0)</f>
        <v>6367768</v>
      </c>
      <c r="F506" s="22">
        <f>VLOOKUP(A506,CANCELADAS!$A$2:$A$811,1,0)</f>
        <v>6367768</v>
      </c>
      <c r="G506" s="22" t="e">
        <f>VLOOKUP(A506,DEVOLUCIONES!$A$2:$A$453,1,0)</f>
        <v>#N/A</v>
      </c>
      <c r="H506" s="23"/>
      <c r="I506" s="23"/>
      <c r="J506" s="23"/>
      <c r="K506" s="23"/>
      <c r="L506" s="23">
        <f>VLOOKUP(A506,GLOSAS!$A$2:$K$413,11,0)</f>
        <v>7300</v>
      </c>
      <c r="M506" s="23"/>
      <c r="N506" s="23"/>
      <c r="O506" s="23"/>
      <c r="P506" s="23"/>
      <c r="Q506" s="22"/>
      <c r="R506" s="22"/>
      <c r="S506" s="22"/>
      <c r="T506" s="24">
        <f t="shared" si="40"/>
        <v>0</v>
      </c>
    </row>
    <row r="507" spans="1:20" s="25" customFormat="1" x14ac:dyDescent="0.25">
      <c r="A507" s="22">
        <v>6367817</v>
      </c>
      <c r="B507" s="23">
        <v>55000</v>
      </c>
      <c r="C507" s="23">
        <v>7300</v>
      </c>
      <c r="D507" s="22" t="e">
        <f>VLOOKUP(A507,CXP!$A$2:$A$353,1,0)</f>
        <v>#N/A</v>
      </c>
      <c r="E507" s="22">
        <f>VLOOKUP(A507,GLOSAS!$A$2:$A$413,1,0)</f>
        <v>6367817</v>
      </c>
      <c r="F507" s="22">
        <f>VLOOKUP(A507,CANCELADAS!$A$2:$A$811,1,0)</f>
        <v>6367817</v>
      </c>
      <c r="G507" s="22" t="e">
        <f>VLOOKUP(A507,DEVOLUCIONES!$A$2:$A$453,1,0)</f>
        <v>#N/A</v>
      </c>
      <c r="H507" s="23"/>
      <c r="I507" s="23"/>
      <c r="J507" s="23"/>
      <c r="K507" s="23"/>
      <c r="L507" s="23">
        <f>VLOOKUP(A507,GLOSAS!$A$2:$K$413,11,0)</f>
        <v>7300</v>
      </c>
      <c r="M507" s="23"/>
      <c r="N507" s="23"/>
      <c r="O507" s="23"/>
      <c r="P507" s="23"/>
      <c r="Q507" s="22"/>
      <c r="R507" s="22"/>
      <c r="S507" s="22"/>
      <c r="T507" s="24">
        <f t="shared" si="40"/>
        <v>0</v>
      </c>
    </row>
    <row r="508" spans="1:20" s="25" customFormat="1" x14ac:dyDescent="0.25">
      <c r="A508" s="22">
        <v>6368106</v>
      </c>
      <c r="B508" s="23">
        <v>55000</v>
      </c>
      <c r="C508" s="23">
        <v>7300</v>
      </c>
      <c r="D508" s="22" t="e">
        <f>VLOOKUP(A508,CXP!$A$2:$A$353,1,0)</f>
        <v>#N/A</v>
      </c>
      <c r="E508" s="22">
        <f>VLOOKUP(A508,GLOSAS!$A$2:$A$413,1,0)</f>
        <v>6368106</v>
      </c>
      <c r="F508" s="22">
        <f>VLOOKUP(A508,CANCELADAS!$A$2:$A$811,1,0)</f>
        <v>6368106</v>
      </c>
      <c r="G508" s="22" t="e">
        <f>VLOOKUP(A508,DEVOLUCIONES!$A$2:$A$453,1,0)</f>
        <v>#N/A</v>
      </c>
      <c r="H508" s="23"/>
      <c r="I508" s="23"/>
      <c r="J508" s="23"/>
      <c r="K508" s="23"/>
      <c r="L508" s="23">
        <f>VLOOKUP(A508,GLOSAS!$A$2:$K$413,11,0)</f>
        <v>7300</v>
      </c>
      <c r="M508" s="23"/>
      <c r="N508" s="23"/>
      <c r="O508" s="23"/>
      <c r="P508" s="23"/>
      <c r="Q508" s="22"/>
      <c r="R508" s="22"/>
      <c r="S508" s="22"/>
      <c r="T508" s="24">
        <f t="shared" si="40"/>
        <v>0</v>
      </c>
    </row>
    <row r="509" spans="1:20" s="25" customFormat="1" x14ac:dyDescent="0.25">
      <c r="A509" s="22">
        <v>6369137</v>
      </c>
      <c r="B509" s="23">
        <v>55000</v>
      </c>
      <c r="C509" s="23">
        <v>7300</v>
      </c>
      <c r="D509" s="22" t="e">
        <f>VLOOKUP(A509,CXP!$A$2:$A$353,1,0)</f>
        <v>#N/A</v>
      </c>
      <c r="E509" s="22">
        <f>VLOOKUP(A509,GLOSAS!$A$2:$A$413,1,0)</f>
        <v>6369137</v>
      </c>
      <c r="F509" s="22">
        <f>VLOOKUP(A509,CANCELADAS!$A$2:$A$811,1,0)</f>
        <v>6369137</v>
      </c>
      <c r="G509" s="22" t="e">
        <f>VLOOKUP(A509,DEVOLUCIONES!$A$2:$A$453,1,0)</f>
        <v>#N/A</v>
      </c>
      <c r="H509" s="23"/>
      <c r="I509" s="23"/>
      <c r="J509" s="23"/>
      <c r="K509" s="23"/>
      <c r="L509" s="23">
        <f>VLOOKUP(A509,GLOSAS!$A$2:$K$413,11,0)</f>
        <v>7300</v>
      </c>
      <c r="M509" s="23"/>
      <c r="N509" s="23"/>
      <c r="O509" s="23"/>
      <c r="P509" s="23"/>
      <c r="Q509" s="22"/>
      <c r="R509" s="22"/>
      <c r="S509" s="22"/>
      <c r="T509" s="24">
        <f t="shared" si="40"/>
        <v>0</v>
      </c>
    </row>
    <row r="510" spans="1:20" s="25" customFormat="1" x14ac:dyDescent="0.25">
      <c r="A510" s="22">
        <v>6369676</v>
      </c>
      <c r="B510" s="23">
        <v>55000</v>
      </c>
      <c r="C510" s="23">
        <v>55000</v>
      </c>
      <c r="D510" s="22">
        <f>VLOOKUP(A510,CXP!$A$2:$A$353,1,0)</f>
        <v>6369676</v>
      </c>
      <c r="E510" s="22">
        <f>VLOOKUP(A510,GLOSAS!$A$2:$A$413,1,0)</f>
        <v>6369676</v>
      </c>
      <c r="F510" s="22" t="e">
        <f>VLOOKUP(A510,CANCELADAS!$A$2:$A$811,1,0)</f>
        <v>#N/A</v>
      </c>
      <c r="G510" s="22">
        <f>VLOOKUP(A510,DEVOLUCIONES!$A$2:$A$453,1,0)</f>
        <v>6369676</v>
      </c>
      <c r="H510" s="23">
        <f>VLOOKUP(A510,CXP!$A$2:$K$353,11,0)</f>
        <v>39759</v>
      </c>
      <c r="I510" s="23"/>
      <c r="J510" s="23"/>
      <c r="K510" s="23"/>
      <c r="L510" s="23">
        <f>VLOOKUP(A510,GLOSAS!$A$2:$K$413,11,0)</f>
        <v>15241</v>
      </c>
      <c r="M510" s="23"/>
      <c r="N510" s="23"/>
      <c r="O510" s="23"/>
      <c r="P510" s="23"/>
      <c r="Q510" s="22"/>
      <c r="R510" s="22"/>
      <c r="S510" s="22"/>
      <c r="T510" s="24">
        <f t="shared" si="40"/>
        <v>0</v>
      </c>
    </row>
    <row r="511" spans="1:20" s="25" customFormat="1" x14ac:dyDescent="0.25">
      <c r="A511" s="22">
        <v>6369831</v>
      </c>
      <c r="B511" s="23">
        <v>55000</v>
      </c>
      <c r="C511" s="23">
        <v>55000</v>
      </c>
      <c r="D511" s="22">
        <f>VLOOKUP(A511,CXP!$A$2:$A$353,1,0)</f>
        <v>6369831</v>
      </c>
      <c r="E511" s="22">
        <f>VLOOKUP(A511,GLOSAS!$A$2:$A$413,1,0)</f>
        <v>6369831</v>
      </c>
      <c r="F511" s="22" t="e">
        <f>VLOOKUP(A511,CANCELADAS!$A$2:$A$811,1,0)</f>
        <v>#N/A</v>
      </c>
      <c r="G511" s="22">
        <f>VLOOKUP(A511,DEVOLUCIONES!$A$2:$A$453,1,0)</f>
        <v>6369831</v>
      </c>
      <c r="H511" s="23">
        <f>VLOOKUP(A511,CXP!$A$2:$K$353,11,0)</f>
        <v>39759</v>
      </c>
      <c r="I511" s="23"/>
      <c r="J511" s="23"/>
      <c r="K511" s="23"/>
      <c r="L511" s="23">
        <f>VLOOKUP(A511,GLOSAS!$A$2:$K$413,11,0)</f>
        <v>15241</v>
      </c>
      <c r="M511" s="23"/>
      <c r="N511" s="23"/>
      <c r="O511" s="23"/>
      <c r="P511" s="23"/>
      <c r="Q511" s="22"/>
      <c r="R511" s="22"/>
      <c r="S511" s="22"/>
      <c r="T511" s="24">
        <f t="shared" si="40"/>
        <v>0</v>
      </c>
    </row>
    <row r="512" spans="1:20" s="25" customFormat="1" x14ac:dyDescent="0.25">
      <c r="A512" s="22">
        <v>6370063</v>
      </c>
      <c r="B512" s="23">
        <v>55000</v>
      </c>
      <c r="C512" s="23">
        <v>55000</v>
      </c>
      <c r="D512" s="22">
        <f>VLOOKUP(A512,CXP!$A$2:$A$353,1,0)</f>
        <v>6370063</v>
      </c>
      <c r="E512" s="22">
        <f>VLOOKUP(A512,GLOSAS!$A$2:$A$413,1,0)</f>
        <v>6370063</v>
      </c>
      <c r="F512" s="22" t="e">
        <f>VLOOKUP(A512,CANCELADAS!$A$2:$A$811,1,0)</f>
        <v>#N/A</v>
      </c>
      <c r="G512" s="22">
        <f>VLOOKUP(A512,DEVOLUCIONES!$A$2:$A$453,1,0)</f>
        <v>6370063</v>
      </c>
      <c r="H512" s="23">
        <f>VLOOKUP(A512,CXP!$A$2:$K$353,11,0)</f>
        <v>39759</v>
      </c>
      <c r="I512" s="23"/>
      <c r="J512" s="23"/>
      <c r="K512" s="23"/>
      <c r="L512" s="23">
        <f>VLOOKUP(A512,GLOSAS!$A$2:$K$413,11,0)</f>
        <v>15241</v>
      </c>
      <c r="M512" s="23"/>
      <c r="N512" s="23"/>
      <c r="O512" s="23"/>
      <c r="P512" s="23"/>
      <c r="Q512" s="22"/>
      <c r="R512" s="22"/>
      <c r="S512" s="22"/>
      <c r="T512" s="24">
        <f t="shared" si="40"/>
        <v>0</v>
      </c>
    </row>
    <row r="513" spans="1:20" s="25" customFormat="1" x14ac:dyDescent="0.25">
      <c r="A513" s="22">
        <v>6370429</v>
      </c>
      <c r="B513" s="23">
        <v>55000</v>
      </c>
      <c r="C513" s="23">
        <v>55000</v>
      </c>
      <c r="D513" s="22">
        <f>VLOOKUP(A513,CXP!$A$2:$A$353,1,0)</f>
        <v>6370429</v>
      </c>
      <c r="E513" s="22">
        <f>VLOOKUP(A513,GLOSAS!$A$2:$A$413,1,0)</f>
        <v>6370429</v>
      </c>
      <c r="F513" s="22" t="e">
        <f>VLOOKUP(A513,CANCELADAS!$A$2:$A$811,1,0)</f>
        <v>#N/A</v>
      </c>
      <c r="G513" s="22">
        <f>VLOOKUP(A513,DEVOLUCIONES!$A$2:$A$453,1,0)</f>
        <v>6370429</v>
      </c>
      <c r="H513" s="23">
        <f>VLOOKUP(A513,CXP!$A$2:$K$353,11,0)</f>
        <v>39759</v>
      </c>
      <c r="I513" s="23"/>
      <c r="J513" s="23"/>
      <c r="K513" s="23"/>
      <c r="L513" s="23">
        <f>VLOOKUP(A513,GLOSAS!$A$2:$K$413,11,0)</f>
        <v>15241</v>
      </c>
      <c r="M513" s="23"/>
      <c r="N513" s="23"/>
      <c r="O513" s="23"/>
      <c r="P513" s="23"/>
      <c r="Q513" s="22"/>
      <c r="R513" s="22"/>
      <c r="S513" s="22"/>
      <c r="T513" s="24">
        <f t="shared" si="40"/>
        <v>0</v>
      </c>
    </row>
    <row r="514" spans="1:20" s="25" customFormat="1" x14ac:dyDescent="0.25">
      <c r="A514" s="22">
        <v>6371580</v>
      </c>
      <c r="B514" s="23">
        <v>55000</v>
      </c>
      <c r="C514" s="23">
        <v>55000</v>
      </c>
      <c r="D514" s="22">
        <f>VLOOKUP(A514,CXP!$A$2:$A$353,1,0)</f>
        <v>6371580</v>
      </c>
      <c r="E514" s="22">
        <f>VLOOKUP(A514,GLOSAS!$A$2:$A$413,1,0)</f>
        <v>6371580</v>
      </c>
      <c r="F514" s="22" t="e">
        <f>VLOOKUP(A514,CANCELADAS!$A$2:$A$811,1,0)</f>
        <v>#N/A</v>
      </c>
      <c r="G514" s="22">
        <f>VLOOKUP(A514,DEVOLUCIONES!$A$2:$A$453,1,0)</f>
        <v>6371580</v>
      </c>
      <c r="H514" s="23">
        <f>VLOOKUP(A514,CXP!$A$2:$K$353,11,0)</f>
        <v>39759</v>
      </c>
      <c r="I514" s="23"/>
      <c r="J514" s="23"/>
      <c r="K514" s="23"/>
      <c r="L514" s="23">
        <f>VLOOKUP(A514,GLOSAS!$A$2:$K$413,11,0)</f>
        <v>15241</v>
      </c>
      <c r="M514" s="23"/>
      <c r="N514" s="23"/>
      <c r="O514" s="23"/>
      <c r="P514" s="23"/>
      <c r="Q514" s="22"/>
      <c r="R514" s="22"/>
      <c r="S514" s="22"/>
      <c r="T514" s="24">
        <f t="shared" si="40"/>
        <v>0</v>
      </c>
    </row>
    <row r="515" spans="1:20" s="25" customFormat="1" x14ac:dyDescent="0.25">
      <c r="A515" s="22">
        <v>6371983</v>
      </c>
      <c r="B515" s="23">
        <v>51800</v>
      </c>
      <c r="C515" s="23">
        <v>51800</v>
      </c>
      <c r="D515" s="22" t="e">
        <f>VLOOKUP(A515,CXP!$A$2:$A$353,1,0)</f>
        <v>#N/A</v>
      </c>
      <c r="E515" s="22" t="e">
        <f>VLOOKUP(A515,GLOSAS!$A$2:$A$413,1,0)</f>
        <v>#N/A</v>
      </c>
      <c r="F515" s="22" t="e">
        <f>VLOOKUP(A515,CANCELADAS!$A$2:$A$811,1,0)</f>
        <v>#N/A</v>
      </c>
      <c r="G515" s="22">
        <f>VLOOKUP(A515,DEVOLUCIONES!$A$2:$A$453,1,0)</f>
        <v>6371983</v>
      </c>
      <c r="H515" s="23"/>
      <c r="I515" s="23">
        <f>+C515</f>
        <v>51800</v>
      </c>
      <c r="J515" s="23"/>
      <c r="K515" s="23"/>
      <c r="L515" s="23"/>
      <c r="M515" s="23"/>
      <c r="N515" s="23"/>
      <c r="O515" s="23"/>
      <c r="P515" s="23"/>
      <c r="Q515" s="22" t="s">
        <v>769</v>
      </c>
      <c r="R515" s="22" t="s">
        <v>767</v>
      </c>
      <c r="S515" s="22"/>
      <c r="T515" s="24">
        <f t="shared" si="40"/>
        <v>0</v>
      </c>
    </row>
    <row r="516" spans="1:20" s="25" customFormat="1" x14ac:dyDescent="0.25">
      <c r="A516" s="22">
        <v>6373501</v>
      </c>
      <c r="B516" s="23">
        <v>55000</v>
      </c>
      <c r="C516" s="23">
        <v>55000</v>
      </c>
      <c r="D516" s="22">
        <f>VLOOKUP(A516,CXP!$A$2:$A$353,1,0)</f>
        <v>6373501</v>
      </c>
      <c r="E516" s="22">
        <f>VLOOKUP(A516,GLOSAS!$A$2:$A$413,1,0)</f>
        <v>6373501</v>
      </c>
      <c r="F516" s="22" t="e">
        <f>VLOOKUP(A516,CANCELADAS!$A$2:$A$811,1,0)</f>
        <v>#N/A</v>
      </c>
      <c r="G516" s="22">
        <f>VLOOKUP(A516,DEVOLUCIONES!$A$2:$A$453,1,0)</f>
        <v>6373501</v>
      </c>
      <c r="H516" s="23">
        <f>VLOOKUP(A516,CXP!$A$2:$K$353,11,0)</f>
        <v>34259</v>
      </c>
      <c r="I516" s="23"/>
      <c r="J516" s="23"/>
      <c r="K516" s="23"/>
      <c r="L516" s="23">
        <f>VLOOKUP(A516,GLOSAS!$A$2:$K$413,11,0)</f>
        <v>20741</v>
      </c>
      <c r="M516" s="23"/>
      <c r="N516" s="23"/>
      <c r="O516" s="23"/>
      <c r="P516" s="23"/>
      <c r="Q516" s="22"/>
      <c r="R516" s="22"/>
      <c r="S516" s="22"/>
      <c r="T516" s="24">
        <f t="shared" si="40"/>
        <v>0</v>
      </c>
    </row>
    <row r="517" spans="1:20" s="25" customFormat="1" x14ac:dyDescent="0.25">
      <c r="A517" s="22">
        <v>6374908</v>
      </c>
      <c r="B517" s="23">
        <v>55000</v>
      </c>
      <c r="C517" s="23">
        <v>55000</v>
      </c>
      <c r="D517" s="22">
        <f>VLOOKUP(A517,CXP!$A$2:$A$353,1,0)</f>
        <v>6374908</v>
      </c>
      <c r="E517" s="22">
        <f>VLOOKUP(A517,GLOSAS!$A$2:$A$413,1,0)</f>
        <v>6374908</v>
      </c>
      <c r="F517" s="22" t="e">
        <f>VLOOKUP(A517,CANCELADAS!$A$2:$A$811,1,0)</f>
        <v>#N/A</v>
      </c>
      <c r="G517" s="22">
        <f>VLOOKUP(A517,DEVOLUCIONES!$A$2:$A$453,1,0)</f>
        <v>6374908</v>
      </c>
      <c r="H517" s="23">
        <f>VLOOKUP(A517,CXP!$A$2:$K$353,11,0)</f>
        <v>36359</v>
      </c>
      <c r="I517" s="23"/>
      <c r="J517" s="23"/>
      <c r="K517" s="23"/>
      <c r="L517" s="23">
        <f>VLOOKUP(A517,GLOSAS!$A$2:$K$413,11,0)</f>
        <v>18641</v>
      </c>
      <c r="M517" s="23"/>
      <c r="N517" s="23"/>
      <c r="O517" s="23"/>
      <c r="P517" s="23"/>
      <c r="Q517" s="22"/>
      <c r="R517" s="22"/>
      <c r="S517" s="22"/>
      <c r="T517" s="24">
        <f t="shared" si="40"/>
        <v>0</v>
      </c>
    </row>
    <row r="518" spans="1:20" s="25" customFormat="1" x14ac:dyDescent="0.25">
      <c r="A518" s="22">
        <v>6375547</v>
      </c>
      <c r="B518" s="23">
        <v>55000</v>
      </c>
      <c r="C518" s="23">
        <v>55000</v>
      </c>
      <c r="D518" s="22">
        <f>VLOOKUP(A518,CXP!$A$2:$A$353,1,0)</f>
        <v>6375547</v>
      </c>
      <c r="E518" s="22">
        <f>VLOOKUP(A518,GLOSAS!$A$2:$A$413,1,0)</f>
        <v>6375547</v>
      </c>
      <c r="F518" s="22" t="e">
        <f>VLOOKUP(A518,CANCELADAS!$A$2:$A$811,1,0)</f>
        <v>#N/A</v>
      </c>
      <c r="G518" s="22">
        <f>VLOOKUP(A518,DEVOLUCIONES!$A$2:$A$453,1,0)</f>
        <v>6375547</v>
      </c>
      <c r="H518" s="23">
        <f>VLOOKUP(A518,CXP!$A$2:$K$353,11,0)</f>
        <v>34259</v>
      </c>
      <c r="I518" s="23"/>
      <c r="J518" s="23"/>
      <c r="K518" s="23"/>
      <c r="L518" s="23">
        <f>VLOOKUP(A518,GLOSAS!$A$2:$K$413,11,0)</f>
        <v>20741</v>
      </c>
      <c r="M518" s="23"/>
      <c r="N518" s="23"/>
      <c r="O518" s="23"/>
      <c r="P518" s="23"/>
      <c r="Q518" s="22"/>
      <c r="R518" s="22"/>
      <c r="S518" s="22"/>
      <c r="T518" s="24">
        <f t="shared" si="40"/>
        <v>0</v>
      </c>
    </row>
    <row r="519" spans="1:20" s="25" customFormat="1" x14ac:dyDescent="0.25">
      <c r="A519" s="22">
        <v>6375563</v>
      </c>
      <c r="B519" s="23">
        <v>55000</v>
      </c>
      <c r="C519" s="23">
        <v>55000</v>
      </c>
      <c r="D519" s="22">
        <f>VLOOKUP(A519,CXP!$A$2:$A$353,1,0)</f>
        <v>6375563</v>
      </c>
      <c r="E519" s="22">
        <f>VLOOKUP(A519,GLOSAS!$A$2:$A$413,1,0)</f>
        <v>6375563</v>
      </c>
      <c r="F519" s="22" t="e">
        <f>VLOOKUP(A519,CANCELADAS!$A$2:$A$811,1,0)</f>
        <v>#N/A</v>
      </c>
      <c r="G519" s="22">
        <f>VLOOKUP(A519,DEVOLUCIONES!$A$2:$A$453,1,0)</f>
        <v>6375563</v>
      </c>
      <c r="H519" s="23">
        <f>VLOOKUP(A519,CXP!$A$2:$K$353,11,0)</f>
        <v>39759</v>
      </c>
      <c r="I519" s="23"/>
      <c r="J519" s="23"/>
      <c r="K519" s="23"/>
      <c r="L519" s="23">
        <f>VLOOKUP(A519,GLOSAS!$A$2:$K$413,11,0)</f>
        <v>15241</v>
      </c>
      <c r="M519" s="23"/>
      <c r="N519" s="23"/>
      <c r="O519" s="23"/>
      <c r="P519" s="23"/>
      <c r="Q519" s="22"/>
      <c r="R519" s="22"/>
      <c r="S519" s="22"/>
      <c r="T519" s="24">
        <f t="shared" si="40"/>
        <v>0</v>
      </c>
    </row>
    <row r="520" spans="1:20" s="25" customFormat="1" x14ac:dyDescent="0.25">
      <c r="A520" s="22">
        <v>6376524</v>
      </c>
      <c r="B520" s="23">
        <v>55000</v>
      </c>
      <c r="C520" s="23">
        <v>55000</v>
      </c>
      <c r="D520" s="22">
        <f>VLOOKUP(A520,CXP!$A$2:$A$353,1,0)</f>
        <v>6376524</v>
      </c>
      <c r="E520" s="22">
        <f>VLOOKUP(A520,GLOSAS!$A$2:$A$413,1,0)</f>
        <v>6376524</v>
      </c>
      <c r="F520" s="22" t="e">
        <f>VLOOKUP(A520,CANCELADAS!$A$2:$A$811,1,0)</f>
        <v>#N/A</v>
      </c>
      <c r="G520" s="22">
        <f>VLOOKUP(A520,DEVOLUCIONES!$A$2:$A$453,1,0)</f>
        <v>6376524</v>
      </c>
      <c r="H520" s="23">
        <f>VLOOKUP(A520,CXP!$A$2:$K$353,11,0)</f>
        <v>39759</v>
      </c>
      <c r="I520" s="23"/>
      <c r="J520" s="23"/>
      <c r="K520" s="23"/>
      <c r="L520" s="23">
        <f>VLOOKUP(A520,GLOSAS!$A$2:$K$413,11,0)</f>
        <v>15241</v>
      </c>
      <c r="M520" s="23"/>
      <c r="N520" s="23"/>
      <c r="O520" s="23"/>
      <c r="P520" s="23"/>
      <c r="Q520" s="22"/>
      <c r="R520" s="22"/>
      <c r="S520" s="22"/>
      <c r="T520" s="24">
        <f t="shared" si="40"/>
        <v>0</v>
      </c>
    </row>
    <row r="521" spans="1:20" s="25" customFormat="1" x14ac:dyDescent="0.25">
      <c r="A521" s="22">
        <v>6377251</v>
      </c>
      <c r="B521" s="23">
        <v>55000</v>
      </c>
      <c r="C521" s="23">
        <v>55000</v>
      </c>
      <c r="D521" s="22">
        <f>VLOOKUP(A521,CXP!$A$2:$A$353,1,0)</f>
        <v>6377251</v>
      </c>
      <c r="E521" s="22">
        <f>VLOOKUP(A521,GLOSAS!$A$2:$A$413,1,0)</f>
        <v>6377251</v>
      </c>
      <c r="F521" s="22" t="e">
        <f>VLOOKUP(A521,CANCELADAS!$A$2:$A$811,1,0)</f>
        <v>#N/A</v>
      </c>
      <c r="G521" s="22">
        <f>VLOOKUP(A521,DEVOLUCIONES!$A$2:$A$453,1,0)</f>
        <v>6377251</v>
      </c>
      <c r="H521" s="23">
        <f>VLOOKUP(A521,CXP!$A$2:$K$353,11,0)</f>
        <v>34259</v>
      </c>
      <c r="I521" s="23"/>
      <c r="J521" s="23"/>
      <c r="K521" s="23"/>
      <c r="L521" s="23">
        <f>VLOOKUP(A521,GLOSAS!$A$2:$K$413,11,0)</f>
        <v>20741</v>
      </c>
      <c r="M521" s="23"/>
      <c r="N521" s="23"/>
      <c r="O521" s="23"/>
      <c r="P521" s="23"/>
      <c r="Q521" s="22"/>
      <c r="R521" s="22"/>
      <c r="S521" s="22"/>
      <c r="T521" s="24">
        <f t="shared" si="40"/>
        <v>0</v>
      </c>
    </row>
    <row r="522" spans="1:20" s="25" customFormat="1" x14ac:dyDescent="0.25">
      <c r="A522" s="22">
        <v>6379199</v>
      </c>
      <c r="B522" s="23">
        <v>187017</v>
      </c>
      <c r="C522" s="23">
        <v>187017</v>
      </c>
      <c r="D522" s="22">
        <f>VLOOKUP(A522,CXP!$A$2:$A$353,1,0)</f>
        <v>6379199</v>
      </c>
      <c r="E522" s="22" t="e">
        <f>VLOOKUP(A522,GLOSAS!$A$2:$A$413,1,0)</f>
        <v>#N/A</v>
      </c>
      <c r="F522" s="22" t="e">
        <f>VLOOKUP(A522,CANCELADAS!$A$2:$A$811,1,0)</f>
        <v>#N/A</v>
      </c>
      <c r="G522" s="22">
        <f>VLOOKUP(A522,DEVOLUCIONES!$A$2:$A$453,1,0)</f>
        <v>6379199</v>
      </c>
      <c r="H522" s="23">
        <f>VLOOKUP(A522,CXP!$A$2:$K$353,11,0)</f>
        <v>187017</v>
      </c>
      <c r="I522" s="23"/>
      <c r="J522" s="23"/>
      <c r="K522" s="23"/>
      <c r="L522" s="23"/>
      <c r="M522" s="23"/>
      <c r="N522" s="23"/>
      <c r="O522" s="23"/>
      <c r="P522" s="23"/>
      <c r="Q522" s="22"/>
      <c r="R522" s="22"/>
      <c r="S522" s="22"/>
      <c r="T522" s="24">
        <f t="shared" si="40"/>
        <v>0</v>
      </c>
    </row>
    <row r="523" spans="1:20" s="25" customFormat="1" x14ac:dyDescent="0.25">
      <c r="A523" s="22">
        <v>6379240</v>
      </c>
      <c r="B523" s="23">
        <v>55000</v>
      </c>
      <c r="C523" s="23">
        <v>55000</v>
      </c>
      <c r="D523" s="22">
        <f>VLOOKUP(A523,CXP!$A$2:$A$353,1,0)</f>
        <v>6379240</v>
      </c>
      <c r="E523" s="22">
        <f>VLOOKUP(A523,GLOSAS!$A$2:$A$413,1,0)</f>
        <v>6379240</v>
      </c>
      <c r="F523" s="22" t="e">
        <f>VLOOKUP(A523,CANCELADAS!$A$2:$A$811,1,0)</f>
        <v>#N/A</v>
      </c>
      <c r="G523" s="22" t="e">
        <f>VLOOKUP(A523,DEVOLUCIONES!$A$2:$A$453,1,0)</f>
        <v>#N/A</v>
      </c>
      <c r="H523" s="23">
        <f>VLOOKUP(A523,CXP!$A$2:$K$353,11,0)</f>
        <v>36400</v>
      </c>
      <c r="I523" s="23"/>
      <c r="J523" s="23"/>
      <c r="K523" s="23"/>
      <c r="L523" s="23">
        <f>VLOOKUP(A523,GLOSAS!$A$2:$K$413,11,0)</f>
        <v>18600</v>
      </c>
      <c r="M523" s="23"/>
      <c r="N523" s="23"/>
      <c r="O523" s="23"/>
      <c r="P523" s="23"/>
      <c r="Q523" s="22"/>
      <c r="R523" s="22"/>
      <c r="S523" s="22"/>
      <c r="T523" s="24">
        <f t="shared" si="40"/>
        <v>0</v>
      </c>
    </row>
    <row r="524" spans="1:20" s="25" customFormat="1" x14ac:dyDescent="0.25">
      <c r="A524" s="22">
        <v>6380433</v>
      </c>
      <c r="B524" s="23">
        <v>55000</v>
      </c>
      <c r="C524" s="23">
        <v>55000</v>
      </c>
      <c r="D524" s="22">
        <f>VLOOKUP(A524,CXP!$A$2:$A$353,1,0)</f>
        <v>6380433</v>
      </c>
      <c r="E524" s="22">
        <f>VLOOKUP(A524,GLOSAS!$A$2:$A$413,1,0)</f>
        <v>6380433</v>
      </c>
      <c r="F524" s="22" t="e">
        <f>VLOOKUP(A524,CANCELADAS!$A$2:$A$811,1,0)</f>
        <v>#N/A</v>
      </c>
      <c r="G524" s="22">
        <f>VLOOKUP(A524,DEVOLUCIONES!$A$2:$A$453,1,0)</f>
        <v>6380433</v>
      </c>
      <c r="H524" s="23">
        <f>VLOOKUP(A524,CXP!$A$2:$K$353,11,0)</f>
        <v>39759</v>
      </c>
      <c r="I524" s="23"/>
      <c r="J524" s="23"/>
      <c r="K524" s="23"/>
      <c r="L524" s="23">
        <f>VLOOKUP(A524,GLOSAS!$A$2:$K$413,11,0)</f>
        <v>15241</v>
      </c>
      <c r="M524" s="23"/>
      <c r="N524" s="23"/>
      <c r="O524" s="23"/>
      <c r="P524" s="23"/>
      <c r="Q524" s="22"/>
      <c r="R524" s="22"/>
      <c r="S524" s="22"/>
      <c r="T524" s="24">
        <f t="shared" si="40"/>
        <v>0</v>
      </c>
    </row>
    <row r="525" spans="1:20" s="25" customFormat="1" x14ac:dyDescent="0.25">
      <c r="A525" s="22">
        <v>6380516</v>
      </c>
      <c r="B525" s="23">
        <v>55000</v>
      </c>
      <c r="C525" s="23">
        <v>55000</v>
      </c>
      <c r="D525" s="22">
        <f>VLOOKUP(A525,CXP!$A$2:$A$353,1,0)</f>
        <v>6380516</v>
      </c>
      <c r="E525" s="22">
        <f>VLOOKUP(A525,GLOSAS!$A$2:$A$413,1,0)</f>
        <v>6380516</v>
      </c>
      <c r="F525" s="22" t="e">
        <f>VLOOKUP(A525,CANCELADAS!$A$2:$A$811,1,0)</f>
        <v>#N/A</v>
      </c>
      <c r="G525" s="22">
        <f>VLOOKUP(A525,DEVOLUCIONES!$A$2:$A$453,1,0)</f>
        <v>6380516</v>
      </c>
      <c r="H525" s="23">
        <f>VLOOKUP(A525,CXP!$A$2:$K$353,11,0)</f>
        <v>39759</v>
      </c>
      <c r="I525" s="23"/>
      <c r="J525" s="23"/>
      <c r="K525" s="23"/>
      <c r="L525" s="23">
        <f>VLOOKUP(A525,GLOSAS!$A$2:$K$413,11,0)</f>
        <v>15241</v>
      </c>
      <c r="M525" s="23"/>
      <c r="N525" s="23"/>
      <c r="O525" s="23"/>
      <c r="P525" s="23"/>
      <c r="Q525" s="22"/>
      <c r="R525" s="22"/>
      <c r="S525" s="22"/>
      <c r="T525" s="24">
        <f t="shared" si="40"/>
        <v>0</v>
      </c>
    </row>
    <row r="526" spans="1:20" s="25" customFormat="1" x14ac:dyDescent="0.25">
      <c r="A526" s="22">
        <v>6380588</v>
      </c>
      <c r="B526" s="23">
        <v>181637</v>
      </c>
      <c r="C526" s="23">
        <v>181637</v>
      </c>
      <c r="D526" s="22">
        <f>VLOOKUP(A526,CXP!$A$2:$A$353,1,0)</f>
        <v>6380588</v>
      </c>
      <c r="E526" s="22">
        <f>VLOOKUP(A526,GLOSAS!$A$2:$A$413,1,0)</f>
        <v>6380588</v>
      </c>
      <c r="F526" s="22" t="e">
        <f>VLOOKUP(A526,CANCELADAS!$A$2:$A$811,1,0)</f>
        <v>#N/A</v>
      </c>
      <c r="G526" s="22">
        <f>VLOOKUP(A526,DEVOLUCIONES!$A$2:$A$453,1,0)</f>
        <v>6380588</v>
      </c>
      <c r="H526" s="23">
        <f>VLOOKUP(A526,CXP!$A$2:$K$353,11,0)</f>
        <v>163474</v>
      </c>
      <c r="I526" s="23"/>
      <c r="J526" s="23"/>
      <c r="K526" s="23"/>
      <c r="L526" s="23">
        <f>VLOOKUP(A526,GLOSAS!$A$2:$K$413,11,0)</f>
        <v>18163</v>
      </c>
      <c r="M526" s="23"/>
      <c r="N526" s="23"/>
      <c r="O526" s="23"/>
      <c r="P526" s="23"/>
      <c r="Q526" s="22"/>
      <c r="R526" s="22"/>
      <c r="S526" s="22"/>
      <c r="T526" s="24">
        <f t="shared" si="40"/>
        <v>0</v>
      </c>
    </row>
    <row r="527" spans="1:20" s="25" customFormat="1" x14ac:dyDescent="0.25">
      <c r="A527" s="22">
        <v>6380597</v>
      </c>
      <c r="B527" s="23">
        <v>55000</v>
      </c>
      <c r="C527" s="23">
        <v>55000</v>
      </c>
      <c r="D527" s="22">
        <f>VLOOKUP(A527,CXP!$A$2:$A$353,1,0)</f>
        <v>6380597</v>
      </c>
      <c r="E527" s="22">
        <f>VLOOKUP(A527,GLOSAS!$A$2:$A$413,1,0)</f>
        <v>6380597</v>
      </c>
      <c r="F527" s="22" t="e">
        <f>VLOOKUP(A527,CANCELADAS!$A$2:$A$811,1,0)</f>
        <v>#N/A</v>
      </c>
      <c r="G527" s="22">
        <f>VLOOKUP(A527,DEVOLUCIONES!$A$2:$A$453,1,0)</f>
        <v>6380597</v>
      </c>
      <c r="H527" s="23">
        <f>VLOOKUP(A527,CXP!$A$2:$K$353,11,0)</f>
        <v>39759</v>
      </c>
      <c r="I527" s="23"/>
      <c r="J527" s="23"/>
      <c r="K527" s="23"/>
      <c r="L527" s="23">
        <f>VLOOKUP(A527,GLOSAS!$A$2:$K$413,11,0)</f>
        <v>15241</v>
      </c>
      <c r="M527" s="23"/>
      <c r="N527" s="23"/>
      <c r="O527" s="23"/>
      <c r="P527" s="23"/>
      <c r="Q527" s="22"/>
      <c r="R527" s="22"/>
      <c r="S527" s="22"/>
      <c r="T527" s="24">
        <f t="shared" si="40"/>
        <v>0</v>
      </c>
    </row>
    <row r="528" spans="1:20" s="25" customFormat="1" x14ac:dyDescent="0.25">
      <c r="A528" s="22">
        <v>6382187</v>
      </c>
      <c r="B528" s="23">
        <v>55000</v>
      </c>
      <c r="C528" s="23">
        <v>55000</v>
      </c>
      <c r="D528" s="22">
        <f>VLOOKUP(A528,CXP!$A$2:$A$353,1,0)</f>
        <v>6382187</v>
      </c>
      <c r="E528" s="22">
        <f>VLOOKUP(A528,GLOSAS!$A$2:$A$413,1,0)</f>
        <v>6382187</v>
      </c>
      <c r="F528" s="22" t="e">
        <f>VLOOKUP(A528,CANCELADAS!$A$2:$A$811,1,0)</f>
        <v>#N/A</v>
      </c>
      <c r="G528" s="22" t="e">
        <f>VLOOKUP(A528,DEVOLUCIONES!$A$2:$A$453,1,0)</f>
        <v>#N/A</v>
      </c>
      <c r="H528" s="23">
        <f>VLOOKUP(A528,CXP!$A$2:$K$353,11,0)</f>
        <v>36400</v>
      </c>
      <c r="I528" s="23"/>
      <c r="J528" s="23"/>
      <c r="K528" s="23"/>
      <c r="L528" s="23">
        <f>VLOOKUP(A528,GLOSAS!$A$2:$K$413,11,0)</f>
        <v>18600</v>
      </c>
      <c r="M528" s="23"/>
      <c r="N528" s="23"/>
      <c r="O528" s="23"/>
      <c r="P528" s="23"/>
      <c r="Q528" s="22"/>
      <c r="R528" s="22"/>
      <c r="S528" s="22"/>
      <c r="T528" s="24">
        <f t="shared" si="40"/>
        <v>0</v>
      </c>
    </row>
    <row r="529" spans="1:20" s="25" customFormat="1" x14ac:dyDescent="0.25">
      <c r="A529" s="22">
        <v>6382438</v>
      </c>
      <c r="B529" s="23">
        <v>55000</v>
      </c>
      <c r="C529" s="23">
        <v>55000</v>
      </c>
      <c r="D529" s="22">
        <f>VLOOKUP(A529,CXP!$A$2:$A$353,1,0)</f>
        <v>6382438</v>
      </c>
      <c r="E529" s="22">
        <f>VLOOKUP(A529,GLOSAS!$A$2:$A$413,1,0)</f>
        <v>6382438</v>
      </c>
      <c r="F529" s="22" t="e">
        <f>VLOOKUP(A529,CANCELADAS!$A$2:$A$811,1,0)</f>
        <v>#N/A</v>
      </c>
      <c r="G529" s="22">
        <f>VLOOKUP(A529,DEVOLUCIONES!$A$2:$A$453,1,0)</f>
        <v>6382438</v>
      </c>
      <c r="H529" s="23">
        <f>VLOOKUP(A529,CXP!$A$2:$K$353,11,0)</f>
        <v>39759</v>
      </c>
      <c r="I529" s="23"/>
      <c r="J529" s="23"/>
      <c r="K529" s="23"/>
      <c r="L529" s="23">
        <f>VLOOKUP(A529,GLOSAS!$A$2:$K$413,11,0)</f>
        <v>15241</v>
      </c>
      <c r="M529" s="23"/>
      <c r="N529" s="23"/>
      <c r="O529" s="23"/>
      <c r="P529" s="23"/>
      <c r="Q529" s="22"/>
      <c r="R529" s="22"/>
      <c r="S529" s="22"/>
      <c r="T529" s="24">
        <f t="shared" si="40"/>
        <v>0</v>
      </c>
    </row>
    <row r="530" spans="1:20" s="25" customFormat="1" x14ac:dyDescent="0.25">
      <c r="A530" s="22">
        <v>6382822</v>
      </c>
      <c r="B530" s="23">
        <v>55000</v>
      </c>
      <c r="C530" s="23">
        <v>55000</v>
      </c>
      <c r="D530" s="22">
        <f>VLOOKUP(A530,CXP!$A$2:$A$353,1,0)</f>
        <v>6382822</v>
      </c>
      <c r="E530" s="22">
        <f>VLOOKUP(A530,GLOSAS!$A$2:$A$413,1,0)</f>
        <v>6382822</v>
      </c>
      <c r="F530" s="22" t="e">
        <f>VLOOKUP(A530,CANCELADAS!$A$2:$A$811,1,0)</f>
        <v>#N/A</v>
      </c>
      <c r="G530" s="22">
        <f>VLOOKUP(A530,DEVOLUCIONES!$A$2:$A$453,1,0)</f>
        <v>6382822</v>
      </c>
      <c r="H530" s="23">
        <f>VLOOKUP(A530,CXP!$A$2:$K$353,11,0)</f>
        <v>39759</v>
      </c>
      <c r="I530" s="23"/>
      <c r="J530" s="23"/>
      <c r="K530" s="23"/>
      <c r="L530" s="23">
        <f>VLOOKUP(A530,GLOSAS!$A$2:$K$413,11,0)</f>
        <v>15241</v>
      </c>
      <c r="M530" s="23"/>
      <c r="N530" s="23"/>
      <c r="O530" s="23"/>
      <c r="P530" s="23"/>
      <c r="Q530" s="22"/>
      <c r="R530" s="22"/>
      <c r="S530" s="22"/>
      <c r="T530" s="24">
        <f t="shared" si="40"/>
        <v>0</v>
      </c>
    </row>
    <row r="531" spans="1:20" s="25" customFormat="1" x14ac:dyDescent="0.25">
      <c r="A531" s="22">
        <v>6383509</v>
      </c>
      <c r="B531" s="23">
        <v>55000</v>
      </c>
      <c r="C531" s="23">
        <v>55000</v>
      </c>
      <c r="D531" s="22">
        <f>VLOOKUP(A531,CXP!$A$2:$A$353,1,0)</f>
        <v>6383509</v>
      </c>
      <c r="E531" s="22">
        <f>VLOOKUP(A531,GLOSAS!$A$2:$A$413,1,0)</f>
        <v>6383509</v>
      </c>
      <c r="F531" s="22" t="e">
        <f>VLOOKUP(A531,CANCELADAS!$A$2:$A$811,1,0)</f>
        <v>#N/A</v>
      </c>
      <c r="G531" s="22">
        <f>VLOOKUP(A531,DEVOLUCIONES!$A$2:$A$453,1,0)</f>
        <v>6383509</v>
      </c>
      <c r="H531" s="23">
        <f>VLOOKUP(A531,CXP!$A$2:$K$353,11,0)</f>
        <v>39759</v>
      </c>
      <c r="I531" s="23"/>
      <c r="J531" s="23"/>
      <c r="K531" s="23"/>
      <c r="L531" s="23">
        <f>VLOOKUP(A531,GLOSAS!$A$2:$K$413,11,0)</f>
        <v>15241</v>
      </c>
      <c r="M531" s="23"/>
      <c r="N531" s="23"/>
      <c r="O531" s="23"/>
      <c r="P531" s="23"/>
      <c r="Q531" s="22"/>
      <c r="R531" s="22"/>
      <c r="S531" s="22"/>
      <c r="T531" s="24">
        <f t="shared" si="40"/>
        <v>0</v>
      </c>
    </row>
    <row r="532" spans="1:20" s="25" customFormat="1" x14ac:dyDescent="0.25">
      <c r="A532" s="22">
        <v>6383729</v>
      </c>
      <c r="B532" s="23">
        <v>218355</v>
      </c>
      <c r="C532" s="23">
        <v>218355</v>
      </c>
      <c r="D532" s="22">
        <f>VLOOKUP(A532,CXP!$A$2:$A$353,1,0)</f>
        <v>6383729</v>
      </c>
      <c r="E532" s="22" t="e">
        <f>VLOOKUP(A532,GLOSAS!$A$2:$A$413,1,0)</f>
        <v>#N/A</v>
      </c>
      <c r="F532" s="22" t="e">
        <f>VLOOKUP(A532,CANCELADAS!$A$2:$A$811,1,0)</f>
        <v>#N/A</v>
      </c>
      <c r="G532" s="22">
        <f>VLOOKUP(A532,DEVOLUCIONES!$A$2:$A$453,1,0)</f>
        <v>6383729</v>
      </c>
      <c r="H532" s="23">
        <f>VLOOKUP(A532,CXP!$A$2:$K$353,11,0)</f>
        <v>218355</v>
      </c>
      <c r="I532" s="23"/>
      <c r="J532" s="23"/>
      <c r="K532" s="23"/>
      <c r="L532" s="23"/>
      <c r="M532" s="23"/>
      <c r="N532" s="23"/>
      <c r="O532" s="23"/>
      <c r="P532" s="23"/>
      <c r="Q532" s="22"/>
      <c r="R532" s="22"/>
      <c r="S532" s="22"/>
      <c r="T532" s="24">
        <f t="shared" si="40"/>
        <v>0</v>
      </c>
    </row>
    <row r="533" spans="1:20" s="25" customFormat="1" x14ac:dyDescent="0.25">
      <c r="A533" s="22">
        <v>6383736</v>
      </c>
      <c r="B533" s="23">
        <v>66258</v>
      </c>
      <c r="C533" s="23">
        <v>66258</v>
      </c>
      <c r="D533" s="22">
        <f>VLOOKUP(A533,CXP!$A$2:$A$353,1,0)</f>
        <v>6383736</v>
      </c>
      <c r="E533" s="22">
        <f>VLOOKUP(A533,GLOSAS!$A$2:$A$413,1,0)</f>
        <v>6383736</v>
      </c>
      <c r="F533" s="22" t="e">
        <f>VLOOKUP(A533,CANCELADAS!$A$2:$A$811,1,0)</f>
        <v>#N/A</v>
      </c>
      <c r="G533" s="22" t="e">
        <f>VLOOKUP(A533,DEVOLUCIONES!$A$2:$A$453,1,0)</f>
        <v>#N/A</v>
      </c>
      <c r="H533" s="23">
        <f>VLOOKUP(A533,CXP!$A$2:$K$353,11,0)</f>
        <v>62858</v>
      </c>
      <c r="I533" s="23"/>
      <c r="J533" s="23"/>
      <c r="K533" s="23"/>
      <c r="L533" s="23">
        <f>VLOOKUP(A533,GLOSAS!$A$2:$K$413,11,0)</f>
        <v>3400</v>
      </c>
      <c r="M533" s="23"/>
      <c r="N533" s="23"/>
      <c r="O533" s="23"/>
      <c r="P533" s="23"/>
      <c r="Q533" s="22"/>
      <c r="R533" s="22"/>
      <c r="S533" s="22"/>
      <c r="T533" s="24">
        <f t="shared" si="40"/>
        <v>0</v>
      </c>
    </row>
    <row r="534" spans="1:20" s="25" customFormat="1" x14ac:dyDescent="0.25">
      <c r="A534" s="22">
        <v>6384241</v>
      </c>
      <c r="B534" s="23">
        <v>60000</v>
      </c>
      <c r="C534" s="23">
        <v>60000</v>
      </c>
      <c r="D534" s="22">
        <f>VLOOKUP(A534,CXP!$A$2:$A$353,1,0)</f>
        <v>6384241</v>
      </c>
      <c r="E534" s="22">
        <f>VLOOKUP(A534,GLOSAS!$A$2:$A$413,1,0)</f>
        <v>6384241</v>
      </c>
      <c r="F534" s="22" t="e">
        <f>VLOOKUP(A534,CANCELADAS!$A$2:$A$811,1,0)</f>
        <v>#N/A</v>
      </c>
      <c r="G534" s="22">
        <f>VLOOKUP(A534,DEVOLUCIONES!$A$2:$A$453,1,0)</f>
        <v>6384241</v>
      </c>
      <c r="H534" s="23">
        <f>VLOOKUP(A534,CXP!$A$2:$K$353,11,0)</f>
        <v>50000</v>
      </c>
      <c r="I534" s="23"/>
      <c r="J534" s="23"/>
      <c r="K534" s="23"/>
      <c r="L534" s="23">
        <f>VLOOKUP(A534,GLOSAS!$A$2:$K$413,11,0)</f>
        <v>10000</v>
      </c>
      <c r="M534" s="23"/>
      <c r="N534" s="23"/>
      <c r="O534" s="23"/>
      <c r="P534" s="23"/>
      <c r="Q534" s="22"/>
      <c r="R534" s="22"/>
      <c r="S534" s="22"/>
      <c r="T534" s="24">
        <f t="shared" si="40"/>
        <v>0</v>
      </c>
    </row>
    <row r="535" spans="1:20" s="25" customFormat="1" x14ac:dyDescent="0.25">
      <c r="A535" s="22">
        <v>6384554</v>
      </c>
      <c r="B535" s="23">
        <v>55000</v>
      </c>
      <c r="C535" s="23">
        <v>55000</v>
      </c>
      <c r="D535" s="22">
        <f>VLOOKUP(A535,CXP!$A$2:$A$353,1,0)</f>
        <v>6384554</v>
      </c>
      <c r="E535" s="22">
        <f>VLOOKUP(A535,GLOSAS!$A$2:$A$413,1,0)</f>
        <v>6384554</v>
      </c>
      <c r="F535" s="22" t="e">
        <f>VLOOKUP(A535,CANCELADAS!$A$2:$A$811,1,0)</f>
        <v>#N/A</v>
      </c>
      <c r="G535" s="22">
        <f>VLOOKUP(A535,DEVOLUCIONES!$A$2:$A$453,1,0)</f>
        <v>6384554</v>
      </c>
      <c r="H535" s="23">
        <f>VLOOKUP(A535,CXP!$A$2:$K$353,11,0)</f>
        <v>39759</v>
      </c>
      <c r="I535" s="23"/>
      <c r="J535" s="23"/>
      <c r="K535" s="23"/>
      <c r="L535" s="23">
        <f>VLOOKUP(A535,GLOSAS!$A$2:$K$413,11,0)</f>
        <v>15241</v>
      </c>
      <c r="M535" s="23"/>
      <c r="N535" s="23"/>
      <c r="O535" s="23"/>
      <c r="P535" s="23"/>
      <c r="Q535" s="22"/>
      <c r="R535" s="22"/>
      <c r="S535" s="22"/>
      <c r="T535" s="24">
        <f t="shared" si="40"/>
        <v>0</v>
      </c>
    </row>
    <row r="536" spans="1:20" s="25" customFormat="1" x14ac:dyDescent="0.25">
      <c r="A536" s="22">
        <v>6384869</v>
      </c>
      <c r="B536" s="23">
        <v>23180</v>
      </c>
      <c r="C536" s="23">
        <v>23180</v>
      </c>
      <c r="D536" s="22" t="e">
        <f>VLOOKUP(A536,CXP!$A$2:$A$353,1,0)</f>
        <v>#N/A</v>
      </c>
      <c r="E536" s="22" t="e">
        <f>VLOOKUP(A536,GLOSAS!$A$2:$A$413,1,0)</f>
        <v>#N/A</v>
      </c>
      <c r="F536" s="22">
        <f>VLOOKUP(A536,CANCELADAS!$A$2:$A$811,1,0)</f>
        <v>6384869</v>
      </c>
      <c r="G536" s="22" t="e">
        <f>VLOOKUP(A536,DEVOLUCIONES!$A$2:$A$453,1,0)</f>
        <v>#N/A</v>
      </c>
      <c r="H536" s="23"/>
      <c r="I536" s="23"/>
      <c r="J536" s="23"/>
      <c r="K536" s="23"/>
      <c r="L536" s="23"/>
      <c r="M536" s="23"/>
      <c r="N536" s="23"/>
      <c r="O536" s="23">
        <f>-VLOOKUP(A536,CANCELADAS!$A$2:$K$811,11,0)</f>
        <v>23180</v>
      </c>
      <c r="P536" s="23"/>
      <c r="Q536" s="22">
        <v>2000345690</v>
      </c>
      <c r="R536" s="22"/>
      <c r="S536" s="22"/>
      <c r="T536" s="24">
        <f t="shared" si="40"/>
        <v>0</v>
      </c>
    </row>
    <row r="537" spans="1:20" s="25" customFormat="1" x14ac:dyDescent="0.25">
      <c r="A537" s="22">
        <v>6385802</v>
      </c>
      <c r="B537" s="23">
        <v>55000</v>
      </c>
      <c r="C537" s="23">
        <v>55000</v>
      </c>
      <c r="D537" s="22">
        <f>VLOOKUP(A537,CXP!$A$2:$A$353,1,0)</f>
        <v>6385802</v>
      </c>
      <c r="E537" s="22">
        <f>VLOOKUP(A537,GLOSAS!$A$2:$A$413,1,0)</f>
        <v>6385802</v>
      </c>
      <c r="F537" s="22" t="e">
        <f>VLOOKUP(A537,CANCELADAS!$A$2:$A$811,1,0)</f>
        <v>#N/A</v>
      </c>
      <c r="G537" s="22">
        <f>VLOOKUP(A537,DEVOLUCIONES!$A$2:$A$453,1,0)</f>
        <v>6385802</v>
      </c>
      <c r="H537" s="23">
        <f>VLOOKUP(A537,CXP!$A$2:$K$353,11,0)</f>
        <v>39759</v>
      </c>
      <c r="I537" s="23"/>
      <c r="J537" s="23"/>
      <c r="K537" s="23"/>
      <c r="L537" s="23">
        <f>VLOOKUP(A537,GLOSAS!$A$2:$K$413,11,0)</f>
        <v>15241</v>
      </c>
      <c r="M537" s="23"/>
      <c r="N537" s="23"/>
      <c r="O537" s="23"/>
      <c r="P537" s="23"/>
      <c r="Q537" s="22"/>
      <c r="R537" s="22"/>
      <c r="S537" s="22"/>
      <c r="T537" s="24">
        <f t="shared" si="40"/>
        <v>0</v>
      </c>
    </row>
    <row r="538" spans="1:20" s="25" customFormat="1" x14ac:dyDescent="0.25">
      <c r="A538" s="22">
        <v>6385810</v>
      </c>
      <c r="B538" s="23">
        <v>60000</v>
      </c>
      <c r="C538" s="23">
        <v>60000</v>
      </c>
      <c r="D538" s="22">
        <f>VLOOKUP(A538,CXP!$A$2:$A$353,1,0)</f>
        <v>6385810</v>
      </c>
      <c r="E538" s="22">
        <f>VLOOKUP(A538,GLOSAS!$A$2:$A$413,1,0)</f>
        <v>6385810</v>
      </c>
      <c r="F538" s="22" t="e">
        <f>VLOOKUP(A538,CANCELADAS!$A$2:$A$811,1,0)</f>
        <v>#N/A</v>
      </c>
      <c r="G538" s="22">
        <f>VLOOKUP(A538,DEVOLUCIONES!$A$2:$A$453,1,0)</f>
        <v>6385810</v>
      </c>
      <c r="H538" s="23">
        <f>VLOOKUP(A538,CXP!$A$2:$K$353,11,0)</f>
        <v>50000</v>
      </c>
      <c r="I538" s="23"/>
      <c r="J538" s="23"/>
      <c r="K538" s="23"/>
      <c r="L538" s="23">
        <f>VLOOKUP(A538,GLOSAS!$A$2:$K$413,11,0)</f>
        <v>10000</v>
      </c>
      <c r="M538" s="23"/>
      <c r="N538" s="23"/>
      <c r="O538" s="23"/>
      <c r="P538" s="23"/>
      <c r="Q538" s="22"/>
      <c r="R538" s="22"/>
      <c r="S538" s="22"/>
      <c r="T538" s="24">
        <f t="shared" si="40"/>
        <v>0</v>
      </c>
    </row>
    <row r="539" spans="1:20" s="25" customFormat="1" x14ac:dyDescent="0.25">
      <c r="A539" s="22">
        <v>6385813</v>
      </c>
      <c r="B539" s="23">
        <v>55000</v>
      </c>
      <c r="C539" s="23">
        <v>55000</v>
      </c>
      <c r="D539" s="22">
        <f>VLOOKUP(A539,CXP!$A$2:$A$353,1,0)</f>
        <v>6385813</v>
      </c>
      <c r="E539" s="22">
        <f>VLOOKUP(A539,GLOSAS!$A$2:$A$413,1,0)</f>
        <v>6385813</v>
      </c>
      <c r="F539" s="22" t="e">
        <f>VLOOKUP(A539,CANCELADAS!$A$2:$A$811,1,0)</f>
        <v>#N/A</v>
      </c>
      <c r="G539" s="22">
        <f>VLOOKUP(A539,DEVOLUCIONES!$A$2:$A$453,1,0)</f>
        <v>6385813</v>
      </c>
      <c r="H539" s="23">
        <f>VLOOKUP(A539,CXP!$A$2:$K$353,11,0)</f>
        <v>39759</v>
      </c>
      <c r="I539" s="23"/>
      <c r="J539" s="23"/>
      <c r="K539" s="23"/>
      <c r="L539" s="23">
        <f>VLOOKUP(A539,GLOSAS!$A$2:$K$413,11,0)</f>
        <v>15241</v>
      </c>
      <c r="M539" s="23"/>
      <c r="N539" s="23"/>
      <c r="O539" s="23"/>
      <c r="P539" s="23"/>
      <c r="Q539" s="22"/>
      <c r="R539" s="22"/>
      <c r="S539" s="22"/>
      <c r="T539" s="24">
        <f t="shared" si="40"/>
        <v>0</v>
      </c>
    </row>
    <row r="540" spans="1:20" s="25" customFormat="1" x14ac:dyDescent="0.25">
      <c r="A540" s="22">
        <v>6385816</v>
      </c>
      <c r="B540" s="23">
        <v>55000</v>
      </c>
      <c r="C540" s="23">
        <v>55000</v>
      </c>
      <c r="D540" s="22">
        <f>VLOOKUP(A540,CXP!$A$2:$A$353,1,0)</f>
        <v>6385816</v>
      </c>
      <c r="E540" s="22">
        <f>VLOOKUP(A540,GLOSAS!$A$2:$A$413,1,0)</f>
        <v>6385816</v>
      </c>
      <c r="F540" s="22" t="e">
        <f>VLOOKUP(A540,CANCELADAS!$A$2:$A$811,1,0)</f>
        <v>#N/A</v>
      </c>
      <c r="G540" s="22">
        <f>VLOOKUP(A540,DEVOLUCIONES!$A$2:$A$453,1,0)</f>
        <v>6385816</v>
      </c>
      <c r="H540" s="23">
        <f>VLOOKUP(A540,CXP!$A$2:$K$353,11,0)</f>
        <v>39759</v>
      </c>
      <c r="I540" s="23"/>
      <c r="J540" s="23"/>
      <c r="K540" s="23"/>
      <c r="L540" s="23">
        <f>VLOOKUP(A540,GLOSAS!$A$2:$K$413,11,0)</f>
        <v>15241</v>
      </c>
      <c r="M540" s="23"/>
      <c r="N540" s="23"/>
      <c r="O540" s="23"/>
      <c r="P540" s="23"/>
      <c r="Q540" s="22"/>
      <c r="R540" s="22"/>
      <c r="S540" s="22"/>
      <c r="T540" s="24">
        <f t="shared" si="40"/>
        <v>0</v>
      </c>
    </row>
    <row r="541" spans="1:20" s="25" customFormat="1" x14ac:dyDescent="0.25">
      <c r="A541" s="22">
        <v>6386027</v>
      </c>
      <c r="B541" s="23">
        <v>55000</v>
      </c>
      <c r="C541" s="23">
        <v>55000</v>
      </c>
      <c r="D541" s="22">
        <f>VLOOKUP(A541,CXP!$A$2:$A$353,1,0)</f>
        <v>6386027</v>
      </c>
      <c r="E541" s="22">
        <f>VLOOKUP(A541,GLOSAS!$A$2:$A$413,1,0)</f>
        <v>6386027</v>
      </c>
      <c r="F541" s="22" t="e">
        <f>VLOOKUP(A541,CANCELADAS!$A$2:$A$811,1,0)</f>
        <v>#N/A</v>
      </c>
      <c r="G541" s="22">
        <f>VLOOKUP(A541,DEVOLUCIONES!$A$2:$A$453,1,0)</f>
        <v>6386027</v>
      </c>
      <c r="H541" s="23">
        <f>VLOOKUP(A541,CXP!$A$2:$K$353,11,0)</f>
        <v>39759</v>
      </c>
      <c r="I541" s="23"/>
      <c r="J541" s="23"/>
      <c r="K541" s="23"/>
      <c r="L541" s="23">
        <f>VLOOKUP(A541,GLOSAS!$A$2:$K$413,11,0)</f>
        <v>15241</v>
      </c>
      <c r="M541" s="23"/>
      <c r="N541" s="23"/>
      <c r="O541" s="23"/>
      <c r="P541" s="23"/>
      <c r="Q541" s="22"/>
      <c r="R541" s="22"/>
      <c r="S541" s="22"/>
      <c r="T541" s="24">
        <f t="shared" si="40"/>
        <v>0</v>
      </c>
    </row>
    <row r="542" spans="1:20" s="25" customFormat="1" x14ac:dyDescent="0.25">
      <c r="A542" s="22">
        <v>6386308</v>
      </c>
      <c r="B542" s="23">
        <v>60000</v>
      </c>
      <c r="C542" s="23">
        <v>60000</v>
      </c>
      <c r="D542" s="22">
        <f>VLOOKUP(A542,CXP!$A$2:$A$353,1,0)</f>
        <v>6386308</v>
      </c>
      <c r="E542" s="22">
        <f>VLOOKUP(A542,GLOSAS!$A$2:$A$413,1,0)</f>
        <v>6386308</v>
      </c>
      <c r="F542" s="22" t="e">
        <f>VLOOKUP(A542,CANCELADAS!$A$2:$A$811,1,0)</f>
        <v>#N/A</v>
      </c>
      <c r="G542" s="22">
        <f>VLOOKUP(A542,DEVOLUCIONES!$A$2:$A$453,1,0)</f>
        <v>6386308</v>
      </c>
      <c r="H542" s="23">
        <f>VLOOKUP(A542,CXP!$A$2:$K$353,11,0)</f>
        <v>50000</v>
      </c>
      <c r="I542" s="23"/>
      <c r="J542" s="23"/>
      <c r="K542" s="23"/>
      <c r="L542" s="23">
        <f>VLOOKUP(A542,GLOSAS!$A$2:$K$413,11,0)</f>
        <v>10000</v>
      </c>
      <c r="M542" s="23"/>
      <c r="N542" s="23"/>
      <c r="O542" s="23"/>
      <c r="P542" s="23"/>
      <c r="Q542" s="22"/>
      <c r="R542" s="22"/>
      <c r="S542" s="22"/>
      <c r="T542" s="24">
        <f t="shared" si="40"/>
        <v>0</v>
      </c>
    </row>
    <row r="543" spans="1:20" s="25" customFormat="1" x14ac:dyDescent="0.25">
      <c r="A543" s="22">
        <v>6386375</v>
      </c>
      <c r="B543" s="23">
        <v>55000</v>
      </c>
      <c r="C543" s="23">
        <v>55000</v>
      </c>
      <c r="D543" s="22">
        <f>VLOOKUP(A543,CXP!$A$2:$A$353,1,0)</f>
        <v>6386375</v>
      </c>
      <c r="E543" s="22">
        <f>VLOOKUP(A543,GLOSAS!$A$2:$A$413,1,0)</f>
        <v>6386375</v>
      </c>
      <c r="F543" s="22" t="e">
        <f>VLOOKUP(A543,CANCELADAS!$A$2:$A$811,1,0)</f>
        <v>#N/A</v>
      </c>
      <c r="G543" s="22">
        <f>VLOOKUP(A543,DEVOLUCIONES!$A$2:$A$453,1,0)</f>
        <v>6386375</v>
      </c>
      <c r="H543" s="23">
        <f>VLOOKUP(A543,CXP!$A$2:$K$353,11,0)</f>
        <v>39759</v>
      </c>
      <c r="I543" s="23"/>
      <c r="J543" s="23"/>
      <c r="K543" s="23"/>
      <c r="L543" s="23">
        <f>VLOOKUP(A543,GLOSAS!$A$2:$K$413,11,0)</f>
        <v>15241</v>
      </c>
      <c r="M543" s="23"/>
      <c r="N543" s="23"/>
      <c r="O543" s="23"/>
      <c r="P543" s="23"/>
      <c r="Q543" s="22"/>
      <c r="R543" s="22"/>
      <c r="S543" s="22"/>
      <c r="T543" s="24">
        <f t="shared" si="40"/>
        <v>0</v>
      </c>
    </row>
    <row r="544" spans="1:20" s="25" customFormat="1" x14ac:dyDescent="0.25">
      <c r="A544" s="22">
        <v>6387369</v>
      </c>
      <c r="B544" s="23">
        <v>55000</v>
      </c>
      <c r="C544" s="23">
        <v>55000</v>
      </c>
      <c r="D544" s="22" t="e">
        <f>VLOOKUP(A544,CXP!$A$2:$A$353,1,0)</f>
        <v>#N/A</v>
      </c>
      <c r="E544" s="22">
        <f>VLOOKUP(A544,GLOSAS!$A$2:$A$413,1,0)</f>
        <v>6387369</v>
      </c>
      <c r="F544" s="22">
        <f>VLOOKUP(A544,CANCELADAS!$A$2:$A$811,1,0)</f>
        <v>6387369</v>
      </c>
      <c r="G544" s="22" t="e">
        <f>VLOOKUP(A544,DEVOLUCIONES!$A$2:$A$453,1,0)</f>
        <v>#N/A</v>
      </c>
      <c r="H544" s="23"/>
      <c r="I544" s="23"/>
      <c r="J544" s="23"/>
      <c r="K544" s="23"/>
      <c r="L544" s="23">
        <f>VLOOKUP(A544,GLOSAS!$A$2:$K$413,11,0)</f>
        <v>15200</v>
      </c>
      <c r="M544" s="23"/>
      <c r="N544" s="23"/>
      <c r="O544" s="23">
        <f>-VLOOKUP(A544,CANCELADAS!$A$2:$K$811,11,0)</f>
        <v>39800</v>
      </c>
      <c r="P544" s="23"/>
      <c r="Q544" s="22">
        <v>2000345690</v>
      </c>
      <c r="R544" s="22"/>
      <c r="S544" s="22"/>
      <c r="T544" s="24">
        <f t="shared" si="40"/>
        <v>0</v>
      </c>
    </row>
    <row r="545" spans="1:20" s="25" customFormat="1" x14ac:dyDescent="0.25">
      <c r="A545" s="22">
        <v>6387517</v>
      </c>
      <c r="B545" s="23">
        <v>23180</v>
      </c>
      <c r="C545" s="23">
        <v>23180</v>
      </c>
      <c r="D545" s="22" t="e">
        <f>VLOOKUP(A545,CXP!$A$2:$A$353,1,0)</f>
        <v>#N/A</v>
      </c>
      <c r="E545" s="22" t="e">
        <f>VLOOKUP(A545,GLOSAS!$A$2:$A$413,1,0)</f>
        <v>#N/A</v>
      </c>
      <c r="F545" s="22">
        <f>VLOOKUP(A545,CANCELADAS!$A$2:$A$811,1,0)</f>
        <v>6387517</v>
      </c>
      <c r="G545" s="22" t="e">
        <f>VLOOKUP(A545,DEVOLUCIONES!$A$2:$A$453,1,0)</f>
        <v>#N/A</v>
      </c>
      <c r="H545" s="23"/>
      <c r="I545" s="23"/>
      <c r="J545" s="23"/>
      <c r="K545" s="23"/>
      <c r="L545" s="23"/>
      <c r="M545" s="23"/>
      <c r="N545" s="23"/>
      <c r="O545" s="23">
        <f>-VLOOKUP(A545,CANCELADAS!$A$2:$K$811,11,0)</f>
        <v>23180</v>
      </c>
      <c r="P545" s="23"/>
      <c r="Q545" s="22">
        <v>2000345690</v>
      </c>
      <c r="R545" s="22"/>
      <c r="S545" s="22"/>
      <c r="T545" s="24">
        <f t="shared" si="40"/>
        <v>0</v>
      </c>
    </row>
    <row r="546" spans="1:20" s="25" customFormat="1" x14ac:dyDescent="0.25">
      <c r="A546" s="22">
        <v>6387967</v>
      </c>
      <c r="B546" s="23">
        <v>55000</v>
      </c>
      <c r="C546" s="23">
        <v>55000</v>
      </c>
      <c r="D546" s="22" t="e">
        <f>VLOOKUP(A546,CXP!$A$2:$A$353,1,0)</f>
        <v>#N/A</v>
      </c>
      <c r="E546" s="22">
        <f>VLOOKUP(A546,GLOSAS!$A$2:$A$413,1,0)</f>
        <v>6387967</v>
      </c>
      <c r="F546" s="22">
        <f>VLOOKUP(A546,CANCELADAS!$A$2:$A$811,1,0)</f>
        <v>6387967</v>
      </c>
      <c r="G546" s="22" t="e">
        <f>VLOOKUP(A546,DEVOLUCIONES!$A$2:$A$453,1,0)</f>
        <v>#N/A</v>
      </c>
      <c r="H546" s="23"/>
      <c r="I546" s="23"/>
      <c r="J546" s="23"/>
      <c r="K546" s="23"/>
      <c r="L546" s="23">
        <f>VLOOKUP(A546,GLOSAS!$A$2:$K$413,11,0)</f>
        <v>18600</v>
      </c>
      <c r="M546" s="23"/>
      <c r="N546" s="23"/>
      <c r="O546" s="23">
        <f>-VLOOKUP(A546,CANCELADAS!$A$2:$K$811,11,0)</f>
        <v>36400</v>
      </c>
      <c r="P546" s="23"/>
      <c r="Q546" s="22">
        <v>2000345690</v>
      </c>
      <c r="R546" s="22"/>
      <c r="S546" s="22"/>
      <c r="T546" s="24">
        <f t="shared" ref="T546:T609" si="41">+C546-SUM(H546:O546)</f>
        <v>0</v>
      </c>
    </row>
    <row r="547" spans="1:20" s="25" customFormat="1" x14ac:dyDescent="0.25">
      <c r="A547" s="22">
        <v>6388677</v>
      </c>
      <c r="B547" s="23">
        <v>55000</v>
      </c>
      <c r="C547" s="23">
        <v>55000</v>
      </c>
      <c r="D547" s="22" t="e">
        <f>VLOOKUP(A547,CXP!$A$2:$A$353,1,0)</f>
        <v>#N/A</v>
      </c>
      <c r="E547" s="22">
        <f>VLOOKUP(A547,GLOSAS!$A$2:$A$413,1,0)</f>
        <v>6388677</v>
      </c>
      <c r="F547" s="22">
        <f>VLOOKUP(A547,CANCELADAS!$A$2:$A$811,1,0)</f>
        <v>6388677</v>
      </c>
      <c r="G547" s="22" t="e">
        <f>VLOOKUP(A547,DEVOLUCIONES!$A$2:$A$453,1,0)</f>
        <v>#N/A</v>
      </c>
      <c r="H547" s="23"/>
      <c r="I547" s="23"/>
      <c r="J547" s="23"/>
      <c r="K547" s="23"/>
      <c r="L547" s="23">
        <f>VLOOKUP(A547,GLOSAS!$A$2:$K$413,11,0)</f>
        <v>15200</v>
      </c>
      <c r="M547" s="23"/>
      <c r="N547" s="23"/>
      <c r="O547" s="23">
        <f>-VLOOKUP(A547,CANCELADAS!$A$2:$K$811,11,0)</f>
        <v>39800</v>
      </c>
      <c r="P547" s="23"/>
      <c r="Q547" s="22">
        <v>2000345690</v>
      </c>
      <c r="R547" s="22"/>
      <c r="S547" s="22"/>
      <c r="T547" s="24">
        <f t="shared" si="41"/>
        <v>0</v>
      </c>
    </row>
    <row r="548" spans="1:20" s="25" customFormat="1" x14ac:dyDescent="0.25">
      <c r="A548" s="22">
        <v>6389128</v>
      </c>
      <c r="B548" s="23">
        <v>55000</v>
      </c>
      <c r="C548" s="23">
        <v>55000</v>
      </c>
      <c r="D548" s="22" t="e">
        <f>VLOOKUP(A548,CXP!$A$2:$A$353,1,0)</f>
        <v>#N/A</v>
      </c>
      <c r="E548" s="22">
        <f>VLOOKUP(A548,GLOSAS!$A$2:$A$413,1,0)</f>
        <v>6389128</v>
      </c>
      <c r="F548" s="22">
        <f>VLOOKUP(A548,CANCELADAS!$A$2:$A$811,1,0)</f>
        <v>6389128</v>
      </c>
      <c r="G548" s="22" t="e">
        <f>VLOOKUP(A548,DEVOLUCIONES!$A$2:$A$453,1,0)</f>
        <v>#N/A</v>
      </c>
      <c r="H548" s="23"/>
      <c r="I548" s="23"/>
      <c r="J548" s="23"/>
      <c r="K548" s="23"/>
      <c r="L548" s="23">
        <f>VLOOKUP(A548,GLOSAS!$A$2:$K$413,11,0)</f>
        <v>15200</v>
      </c>
      <c r="M548" s="23"/>
      <c r="N548" s="23"/>
      <c r="O548" s="23">
        <f>-VLOOKUP(A548,CANCELADAS!$A$2:$K$811,11,0)</f>
        <v>39800</v>
      </c>
      <c r="P548" s="23"/>
      <c r="Q548" s="22">
        <v>2000345690</v>
      </c>
      <c r="R548" s="22"/>
      <c r="S548" s="22"/>
      <c r="T548" s="24">
        <f t="shared" si="41"/>
        <v>0</v>
      </c>
    </row>
    <row r="549" spans="1:20" s="25" customFormat="1" x14ac:dyDescent="0.25">
      <c r="A549" s="22">
        <v>6389523</v>
      </c>
      <c r="B549" s="23">
        <v>55000</v>
      </c>
      <c r="C549" s="23">
        <v>55000</v>
      </c>
      <c r="D549" s="22" t="e">
        <f>VLOOKUP(A549,CXP!$A$2:$A$353,1,0)</f>
        <v>#N/A</v>
      </c>
      <c r="E549" s="22">
        <f>VLOOKUP(A549,GLOSAS!$A$2:$A$413,1,0)</f>
        <v>6389523</v>
      </c>
      <c r="F549" s="22">
        <f>VLOOKUP(A549,CANCELADAS!$A$2:$A$811,1,0)</f>
        <v>6389523</v>
      </c>
      <c r="G549" s="22" t="e">
        <f>VLOOKUP(A549,DEVOLUCIONES!$A$2:$A$453,1,0)</f>
        <v>#N/A</v>
      </c>
      <c r="H549" s="23"/>
      <c r="I549" s="23"/>
      <c r="J549" s="23"/>
      <c r="K549" s="23"/>
      <c r="L549" s="23">
        <f>VLOOKUP(A549,GLOSAS!$A$2:$K$413,11,0)</f>
        <v>15200</v>
      </c>
      <c r="M549" s="23"/>
      <c r="N549" s="23"/>
      <c r="O549" s="23">
        <f>-VLOOKUP(A549,CANCELADAS!$A$2:$K$811,11,0)</f>
        <v>39800</v>
      </c>
      <c r="P549" s="23"/>
      <c r="Q549" s="22">
        <v>2000345690</v>
      </c>
      <c r="R549" s="22"/>
      <c r="S549" s="22"/>
      <c r="T549" s="24">
        <f t="shared" si="41"/>
        <v>0</v>
      </c>
    </row>
    <row r="550" spans="1:20" s="25" customFormat="1" x14ac:dyDescent="0.25">
      <c r="A550" s="22">
        <v>6389531</v>
      </c>
      <c r="B550" s="23">
        <v>55000</v>
      </c>
      <c r="C550" s="23">
        <v>55000</v>
      </c>
      <c r="D550" s="22" t="e">
        <f>VLOOKUP(A550,CXP!$A$2:$A$353,1,0)</f>
        <v>#N/A</v>
      </c>
      <c r="E550" s="22">
        <f>VLOOKUP(A550,GLOSAS!$A$2:$A$413,1,0)</f>
        <v>6389531</v>
      </c>
      <c r="F550" s="22">
        <f>VLOOKUP(A550,CANCELADAS!$A$2:$A$811,1,0)</f>
        <v>6389531</v>
      </c>
      <c r="G550" s="22" t="e">
        <f>VLOOKUP(A550,DEVOLUCIONES!$A$2:$A$453,1,0)</f>
        <v>#N/A</v>
      </c>
      <c r="H550" s="23"/>
      <c r="I550" s="23"/>
      <c r="J550" s="23"/>
      <c r="K550" s="23"/>
      <c r="L550" s="23">
        <f>VLOOKUP(A550,GLOSAS!$A$2:$K$413,11,0)</f>
        <v>15200</v>
      </c>
      <c r="M550" s="23"/>
      <c r="N550" s="23"/>
      <c r="O550" s="23">
        <f>-VLOOKUP(A550,CANCELADAS!$A$2:$K$811,11,0)</f>
        <v>39800</v>
      </c>
      <c r="P550" s="23"/>
      <c r="Q550" s="22">
        <v>2000345690</v>
      </c>
      <c r="R550" s="22"/>
      <c r="S550" s="22"/>
      <c r="T550" s="24">
        <f t="shared" si="41"/>
        <v>0</v>
      </c>
    </row>
    <row r="551" spans="1:20" s="25" customFormat="1" x14ac:dyDescent="0.25">
      <c r="A551" s="22">
        <v>6390608</v>
      </c>
      <c r="B551" s="23">
        <v>55000</v>
      </c>
      <c r="C551" s="23">
        <v>55000</v>
      </c>
      <c r="D551" s="22">
        <f>VLOOKUP(A551,CXP!$A$2:$A$353,1,0)</f>
        <v>6390608</v>
      </c>
      <c r="E551" s="22">
        <f>VLOOKUP(A551,GLOSAS!$A$2:$A$413,1,0)</f>
        <v>6390608</v>
      </c>
      <c r="F551" s="22" t="e">
        <f>VLOOKUP(A551,CANCELADAS!$A$2:$A$811,1,0)</f>
        <v>#N/A</v>
      </c>
      <c r="G551" s="22" t="e">
        <f>VLOOKUP(A551,DEVOLUCIONES!$A$2:$A$453,1,0)</f>
        <v>#N/A</v>
      </c>
      <c r="H551" s="23">
        <f>VLOOKUP(A551,CXP!$A$2:$K$353,11,0)</f>
        <v>36400</v>
      </c>
      <c r="I551" s="23"/>
      <c r="J551" s="23"/>
      <c r="K551" s="23"/>
      <c r="L551" s="23">
        <f>VLOOKUP(A551,GLOSAS!$A$2:$K$413,11,0)</f>
        <v>18600</v>
      </c>
      <c r="M551" s="23"/>
      <c r="N551" s="23"/>
      <c r="O551" s="23"/>
      <c r="P551" s="23"/>
      <c r="Q551" s="22"/>
      <c r="R551" s="22"/>
      <c r="S551" s="22"/>
      <c r="T551" s="24">
        <f t="shared" si="41"/>
        <v>0</v>
      </c>
    </row>
    <row r="552" spans="1:20" s="25" customFormat="1" x14ac:dyDescent="0.25">
      <c r="A552" s="22">
        <v>6390628</v>
      </c>
      <c r="B552" s="23">
        <v>55000</v>
      </c>
      <c r="C552" s="23">
        <v>55000</v>
      </c>
      <c r="D552" s="22" t="e">
        <f>VLOOKUP(A552,CXP!$A$2:$A$353,1,0)</f>
        <v>#N/A</v>
      </c>
      <c r="E552" s="22">
        <f>VLOOKUP(A552,GLOSAS!$A$2:$A$413,1,0)</f>
        <v>6390628</v>
      </c>
      <c r="F552" s="22">
        <f>VLOOKUP(A552,CANCELADAS!$A$2:$A$811,1,0)</f>
        <v>6390628</v>
      </c>
      <c r="G552" s="22" t="e">
        <f>VLOOKUP(A552,DEVOLUCIONES!$A$2:$A$453,1,0)</f>
        <v>#N/A</v>
      </c>
      <c r="H552" s="23"/>
      <c r="I552" s="23"/>
      <c r="J552" s="23"/>
      <c r="K552" s="23"/>
      <c r="L552" s="23">
        <f>VLOOKUP(A552,GLOSAS!$A$2:$K$413,11,0)</f>
        <v>15200</v>
      </c>
      <c r="M552" s="23"/>
      <c r="N552" s="23"/>
      <c r="O552" s="23">
        <f>-VLOOKUP(A552,CANCELADAS!$A$2:$K$811,11,0)</f>
        <v>39800</v>
      </c>
      <c r="P552" s="23"/>
      <c r="Q552" s="22">
        <v>2000345690</v>
      </c>
      <c r="R552" s="22"/>
      <c r="S552" s="22"/>
      <c r="T552" s="24">
        <f t="shared" si="41"/>
        <v>0</v>
      </c>
    </row>
    <row r="553" spans="1:20" s="25" customFormat="1" x14ac:dyDescent="0.25">
      <c r="A553" s="22">
        <v>6390757</v>
      </c>
      <c r="B553" s="23">
        <v>8384</v>
      </c>
      <c r="C553" s="23">
        <v>8384</v>
      </c>
      <c r="D553" s="22" t="e">
        <f>VLOOKUP(A553,CXP!$A$2:$A$353,1,0)</f>
        <v>#N/A</v>
      </c>
      <c r="E553" s="22" t="e">
        <f>VLOOKUP(A553,GLOSAS!$A$2:$A$413,1,0)</f>
        <v>#N/A</v>
      </c>
      <c r="F553" s="22">
        <f>VLOOKUP(A553,CANCELADAS!$A$2:$A$811,1,0)</f>
        <v>6390757</v>
      </c>
      <c r="G553" s="22" t="e">
        <f>VLOOKUP(A553,DEVOLUCIONES!$A$2:$A$453,1,0)</f>
        <v>#N/A</v>
      </c>
      <c r="H553" s="23"/>
      <c r="I553" s="23"/>
      <c r="J553" s="23"/>
      <c r="K553" s="23"/>
      <c r="L553" s="23"/>
      <c r="M553" s="23"/>
      <c r="N553" s="23"/>
      <c r="O553" s="23">
        <f>-VLOOKUP(A553,CANCELADAS!$A$2:$K$811,11,0)</f>
        <v>8384</v>
      </c>
      <c r="P553" s="23"/>
      <c r="Q553" s="22">
        <v>2000345690</v>
      </c>
      <c r="R553" s="22"/>
      <c r="S553" s="22"/>
      <c r="T553" s="24">
        <f t="shared" si="41"/>
        <v>0</v>
      </c>
    </row>
    <row r="554" spans="1:20" s="25" customFormat="1" x14ac:dyDescent="0.25">
      <c r="A554" s="22">
        <v>6391210</v>
      </c>
      <c r="B554" s="23">
        <v>55000</v>
      </c>
      <c r="C554" s="23">
        <v>55000</v>
      </c>
      <c r="D554" s="22" t="e">
        <f>VLOOKUP(A554,CXP!$A$2:$A$353,1,0)</f>
        <v>#N/A</v>
      </c>
      <c r="E554" s="22">
        <f>VLOOKUP(A554,GLOSAS!$A$2:$A$413,1,0)</f>
        <v>6391210</v>
      </c>
      <c r="F554" s="22">
        <f>VLOOKUP(A554,CANCELADAS!$A$2:$A$811,1,0)</f>
        <v>6391210</v>
      </c>
      <c r="G554" s="22" t="e">
        <f>VLOOKUP(A554,DEVOLUCIONES!$A$2:$A$453,1,0)</f>
        <v>#N/A</v>
      </c>
      <c r="H554" s="23"/>
      <c r="I554" s="23"/>
      <c r="J554" s="23"/>
      <c r="K554" s="23"/>
      <c r="L554" s="23">
        <f>VLOOKUP(A554,GLOSAS!$A$2:$K$413,11,0)</f>
        <v>15200</v>
      </c>
      <c r="M554" s="23"/>
      <c r="N554" s="23"/>
      <c r="O554" s="23">
        <f>-VLOOKUP(A554,CANCELADAS!$A$2:$K$811,11,0)</f>
        <v>39800</v>
      </c>
      <c r="P554" s="23"/>
      <c r="Q554" s="22">
        <v>2000345690</v>
      </c>
      <c r="R554" s="22"/>
      <c r="S554" s="22"/>
      <c r="T554" s="24">
        <f t="shared" si="41"/>
        <v>0</v>
      </c>
    </row>
    <row r="555" spans="1:20" s="25" customFormat="1" x14ac:dyDescent="0.25">
      <c r="A555" s="22">
        <v>6392996</v>
      </c>
      <c r="B555" s="23">
        <v>55000</v>
      </c>
      <c r="C555" s="23">
        <v>55000</v>
      </c>
      <c r="D555" s="22" t="e">
        <f>VLOOKUP(A555,CXP!$A$2:$A$353,1,0)</f>
        <v>#N/A</v>
      </c>
      <c r="E555" s="22">
        <f>VLOOKUP(A555,GLOSAS!$A$2:$A$413,1,0)</f>
        <v>6392996</v>
      </c>
      <c r="F555" s="22">
        <f>VLOOKUP(A555,CANCELADAS!$A$2:$A$811,1,0)</f>
        <v>6392996</v>
      </c>
      <c r="G555" s="22" t="e">
        <f>VLOOKUP(A555,DEVOLUCIONES!$A$2:$A$453,1,0)</f>
        <v>#N/A</v>
      </c>
      <c r="H555" s="23"/>
      <c r="I555" s="23"/>
      <c r="J555" s="23"/>
      <c r="K555" s="23"/>
      <c r="L555" s="23">
        <f>VLOOKUP(A555,GLOSAS!$A$2:$K$413,11,0)</f>
        <v>15200</v>
      </c>
      <c r="M555" s="23"/>
      <c r="N555" s="23"/>
      <c r="O555" s="23">
        <f>-VLOOKUP(A555,CANCELADAS!$A$2:$K$811,11,0)</f>
        <v>39800</v>
      </c>
      <c r="P555" s="23"/>
      <c r="Q555" s="22">
        <v>2000345690</v>
      </c>
      <c r="R555" s="22"/>
      <c r="S555" s="22"/>
      <c r="T555" s="24">
        <f t="shared" si="41"/>
        <v>0</v>
      </c>
    </row>
    <row r="556" spans="1:20" s="25" customFormat="1" x14ac:dyDescent="0.25">
      <c r="A556" s="22">
        <v>6393140</v>
      </c>
      <c r="B556" s="23">
        <v>48238</v>
      </c>
      <c r="C556" s="23">
        <v>48238</v>
      </c>
      <c r="D556" s="22" t="e">
        <f>VLOOKUP(A556,CXP!$A$2:$A$353,1,0)</f>
        <v>#N/A</v>
      </c>
      <c r="E556" s="22">
        <f>VLOOKUP(A556,GLOSAS!$A$2:$A$413,1,0)</f>
        <v>6393140</v>
      </c>
      <c r="F556" s="22">
        <f>VLOOKUP(A556,CANCELADAS!$A$2:$A$811,1,0)</f>
        <v>6393140</v>
      </c>
      <c r="G556" s="22" t="e">
        <f>VLOOKUP(A556,DEVOLUCIONES!$A$2:$A$453,1,0)</f>
        <v>#N/A</v>
      </c>
      <c r="H556" s="23"/>
      <c r="I556" s="23"/>
      <c r="J556" s="23"/>
      <c r="K556" s="23"/>
      <c r="L556" s="23">
        <f>VLOOKUP(A556,GLOSAS!$A$2:$K$413,11,0)</f>
        <v>4824</v>
      </c>
      <c r="M556" s="23"/>
      <c r="N556" s="23"/>
      <c r="O556" s="23">
        <f>-VLOOKUP(A556,CANCELADAS!$A$2:$K$811,11,0)</f>
        <v>43414</v>
      </c>
      <c r="P556" s="23"/>
      <c r="Q556" s="22">
        <v>2000345690</v>
      </c>
      <c r="R556" s="22"/>
      <c r="S556" s="22"/>
      <c r="T556" s="24">
        <f t="shared" si="41"/>
        <v>0</v>
      </c>
    </row>
    <row r="557" spans="1:20" s="25" customFormat="1" x14ac:dyDescent="0.25">
      <c r="A557" s="22">
        <v>6393242</v>
      </c>
      <c r="B557" s="23">
        <v>55000</v>
      </c>
      <c r="C557" s="23">
        <v>55000</v>
      </c>
      <c r="D557" s="22" t="e">
        <f>VLOOKUP(A557,CXP!$A$2:$A$353,1,0)</f>
        <v>#N/A</v>
      </c>
      <c r="E557" s="22">
        <f>VLOOKUP(A557,GLOSAS!$A$2:$A$413,1,0)</f>
        <v>6393242</v>
      </c>
      <c r="F557" s="22">
        <f>VLOOKUP(A557,CANCELADAS!$A$2:$A$811,1,0)</f>
        <v>6393242</v>
      </c>
      <c r="G557" s="22" t="e">
        <f>VLOOKUP(A557,DEVOLUCIONES!$A$2:$A$453,1,0)</f>
        <v>#N/A</v>
      </c>
      <c r="H557" s="23"/>
      <c r="I557" s="23"/>
      <c r="J557" s="23"/>
      <c r="K557" s="23"/>
      <c r="L557" s="23">
        <f>VLOOKUP(A557,GLOSAS!$A$2:$K$413,11,0)</f>
        <v>15200</v>
      </c>
      <c r="M557" s="23"/>
      <c r="N557" s="23"/>
      <c r="O557" s="23">
        <f>-VLOOKUP(A557,CANCELADAS!$A$2:$K$811,11,0)</f>
        <v>39800</v>
      </c>
      <c r="P557" s="23"/>
      <c r="Q557" s="22">
        <v>2000345690</v>
      </c>
      <c r="R557" s="22"/>
      <c r="S557" s="22"/>
      <c r="T557" s="24">
        <f t="shared" si="41"/>
        <v>0</v>
      </c>
    </row>
    <row r="558" spans="1:20" s="25" customFormat="1" x14ac:dyDescent="0.25">
      <c r="A558" s="22">
        <v>6393559</v>
      </c>
      <c r="B558" s="23">
        <v>55000</v>
      </c>
      <c r="C558" s="23">
        <v>55000</v>
      </c>
      <c r="D558" s="22">
        <f>VLOOKUP(A558,CXP!$A$2:$A$353,1,0)</f>
        <v>6393559</v>
      </c>
      <c r="E558" s="22">
        <f>VLOOKUP(A558,GLOSAS!$A$2:$A$413,1,0)</f>
        <v>6393559</v>
      </c>
      <c r="F558" s="22" t="e">
        <f>VLOOKUP(A558,CANCELADAS!$A$2:$A$811,1,0)</f>
        <v>#N/A</v>
      </c>
      <c r="G558" s="22" t="e">
        <f>VLOOKUP(A558,DEVOLUCIONES!$A$2:$A$453,1,0)</f>
        <v>#N/A</v>
      </c>
      <c r="H558" s="23">
        <f>VLOOKUP(A558,CXP!$A$2:$K$353,11,0)</f>
        <v>36400</v>
      </c>
      <c r="I558" s="23"/>
      <c r="J558" s="23"/>
      <c r="K558" s="23"/>
      <c r="L558" s="23">
        <f>VLOOKUP(A558,GLOSAS!$A$2:$K$413,11,0)</f>
        <v>18600</v>
      </c>
      <c r="M558" s="23"/>
      <c r="N558" s="23"/>
      <c r="O558" s="23"/>
      <c r="P558" s="23"/>
      <c r="Q558" s="22"/>
      <c r="R558" s="22"/>
      <c r="S558" s="22"/>
      <c r="T558" s="24">
        <f t="shared" si="41"/>
        <v>0</v>
      </c>
    </row>
    <row r="559" spans="1:20" s="25" customFormat="1" x14ac:dyDescent="0.25">
      <c r="A559" s="22">
        <v>6393658</v>
      </c>
      <c r="B559" s="23">
        <v>980000</v>
      </c>
      <c r="C559" s="23">
        <v>980000</v>
      </c>
      <c r="D559" s="22" t="e">
        <f>VLOOKUP(A559,CXP!$A$2:$A$353,1,0)</f>
        <v>#N/A</v>
      </c>
      <c r="E559" s="22">
        <f>VLOOKUP(A559,GLOSAS!$A$2:$A$413,1,0)</f>
        <v>6393658</v>
      </c>
      <c r="F559" s="22">
        <f>VLOOKUP(A559,CANCELADAS!$A$2:$A$811,1,0)</f>
        <v>6393658</v>
      </c>
      <c r="G559" s="22" t="e">
        <f>VLOOKUP(A559,DEVOLUCIONES!$A$2:$A$453,1,0)</f>
        <v>#N/A</v>
      </c>
      <c r="H559" s="23"/>
      <c r="I559" s="23"/>
      <c r="J559" s="23"/>
      <c r="K559" s="23"/>
      <c r="L559" s="23">
        <f>VLOOKUP(A559,GLOSAS!$A$2:$K$413,11,0)</f>
        <v>140500</v>
      </c>
      <c r="M559" s="23"/>
      <c r="N559" s="23"/>
      <c r="O559" s="23">
        <f>-VLOOKUP(A559,CANCELADAS!$A$2:$K$811,11,0)</f>
        <v>839500</v>
      </c>
      <c r="P559" s="23"/>
      <c r="Q559" s="22">
        <v>2000345690</v>
      </c>
      <c r="R559" s="22"/>
      <c r="S559" s="22"/>
      <c r="T559" s="24">
        <f t="shared" si="41"/>
        <v>0</v>
      </c>
    </row>
    <row r="560" spans="1:20" s="25" customFormat="1" x14ac:dyDescent="0.25">
      <c r="A560" s="22">
        <v>6394088</v>
      </c>
      <c r="B560" s="23">
        <v>951244</v>
      </c>
      <c r="C560" s="23">
        <v>951244</v>
      </c>
      <c r="D560" s="22" t="e">
        <f>VLOOKUP(A560,CXP!$A$2:$A$353,1,0)</f>
        <v>#N/A</v>
      </c>
      <c r="E560" s="22" t="e">
        <f>VLOOKUP(A560,GLOSAS!$A$2:$A$413,1,0)</f>
        <v>#N/A</v>
      </c>
      <c r="F560" s="22" t="e">
        <f>VLOOKUP(A560,CANCELADAS!$A$2:$A$811,1,0)</f>
        <v>#N/A</v>
      </c>
      <c r="G560" s="22">
        <f>VLOOKUP(A560,DEVOLUCIONES!$A$2:$A$453,1,0)</f>
        <v>6394088</v>
      </c>
      <c r="H560" s="23"/>
      <c r="I560" s="23">
        <f>+C560</f>
        <v>951244</v>
      </c>
      <c r="J560" s="23"/>
      <c r="K560" s="23"/>
      <c r="L560" s="23"/>
      <c r="M560" s="23"/>
      <c r="N560" s="23"/>
      <c r="O560" s="23"/>
      <c r="P560" s="23"/>
      <c r="Q560" s="22" t="s">
        <v>1069</v>
      </c>
      <c r="R560" s="22" t="s">
        <v>1068</v>
      </c>
      <c r="S560" s="22"/>
      <c r="T560" s="24">
        <f t="shared" si="41"/>
        <v>0</v>
      </c>
    </row>
    <row r="561" spans="1:20" s="25" customFormat="1" x14ac:dyDescent="0.25">
      <c r="A561" s="22">
        <v>6395810</v>
      </c>
      <c r="B561" s="23">
        <v>55000</v>
      </c>
      <c r="C561" s="23">
        <v>55000</v>
      </c>
      <c r="D561" s="22" t="e">
        <f>VLOOKUP(A561,CXP!$A$2:$A$353,1,0)</f>
        <v>#N/A</v>
      </c>
      <c r="E561" s="22">
        <f>VLOOKUP(A561,GLOSAS!$A$2:$A$413,1,0)</f>
        <v>6395810</v>
      </c>
      <c r="F561" s="22">
        <f>VLOOKUP(A561,CANCELADAS!$A$2:$A$811,1,0)</f>
        <v>6395810</v>
      </c>
      <c r="G561" s="22" t="e">
        <f>VLOOKUP(A561,DEVOLUCIONES!$A$2:$A$453,1,0)</f>
        <v>#N/A</v>
      </c>
      <c r="H561" s="23"/>
      <c r="I561" s="23"/>
      <c r="J561" s="23"/>
      <c r="K561" s="23"/>
      <c r="L561" s="23">
        <f>VLOOKUP(A561,GLOSAS!$A$2:$K$413,11,0)</f>
        <v>15200</v>
      </c>
      <c r="M561" s="23"/>
      <c r="N561" s="23"/>
      <c r="O561" s="23">
        <f>-VLOOKUP(A561,CANCELADAS!$A$2:$K$811,11,0)</f>
        <v>39800</v>
      </c>
      <c r="P561" s="23"/>
      <c r="Q561" s="22">
        <v>2000345690</v>
      </c>
      <c r="R561" s="22"/>
      <c r="S561" s="22"/>
      <c r="T561" s="24">
        <f t="shared" si="41"/>
        <v>0</v>
      </c>
    </row>
    <row r="562" spans="1:20" s="25" customFormat="1" x14ac:dyDescent="0.25">
      <c r="A562" s="22">
        <v>6396019</v>
      </c>
      <c r="B562" s="23">
        <v>55000</v>
      </c>
      <c r="C562" s="23">
        <v>55000</v>
      </c>
      <c r="D562" s="22" t="e">
        <f>VLOOKUP(A562,CXP!$A$2:$A$353,1,0)</f>
        <v>#N/A</v>
      </c>
      <c r="E562" s="22">
        <f>VLOOKUP(A562,GLOSAS!$A$2:$A$413,1,0)</f>
        <v>6396019</v>
      </c>
      <c r="F562" s="22">
        <f>VLOOKUP(A562,CANCELADAS!$A$2:$A$811,1,0)</f>
        <v>6396019</v>
      </c>
      <c r="G562" s="22" t="e">
        <f>VLOOKUP(A562,DEVOLUCIONES!$A$2:$A$453,1,0)</f>
        <v>#N/A</v>
      </c>
      <c r="H562" s="23"/>
      <c r="I562" s="23"/>
      <c r="J562" s="23"/>
      <c r="K562" s="23"/>
      <c r="L562" s="23">
        <f>VLOOKUP(A562,GLOSAS!$A$2:$K$413,11,0)</f>
        <v>15200</v>
      </c>
      <c r="M562" s="23"/>
      <c r="N562" s="23"/>
      <c r="O562" s="23">
        <f>-VLOOKUP(A562,CANCELADAS!$A$2:$K$811,11,0)</f>
        <v>39800</v>
      </c>
      <c r="P562" s="23"/>
      <c r="Q562" s="22">
        <v>2000345690</v>
      </c>
      <c r="R562" s="22"/>
      <c r="S562" s="22"/>
      <c r="T562" s="24">
        <f t="shared" si="41"/>
        <v>0</v>
      </c>
    </row>
    <row r="563" spans="1:20" s="25" customFormat="1" x14ac:dyDescent="0.25">
      <c r="A563" s="22">
        <v>6396434</v>
      </c>
      <c r="B563" s="23">
        <v>55000</v>
      </c>
      <c r="C563" s="23">
        <v>55000</v>
      </c>
      <c r="D563" s="22">
        <f>VLOOKUP(A563,CXP!$A$2:$A$353,1,0)</f>
        <v>6396434</v>
      </c>
      <c r="E563" s="22">
        <f>VLOOKUP(A563,GLOSAS!$A$2:$A$413,1,0)</f>
        <v>6396434</v>
      </c>
      <c r="F563" s="22" t="e">
        <f>VLOOKUP(A563,CANCELADAS!$A$2:$A$811,1,0)</f>
        <v>#N/A</v>
      </c>
      <c r="G563" s="22" t="e">
        <f>VLOOKUP(A563,DEVOLUCIONES!$A$2:$A$453,1,0)</f>
        <v>#N/A</v>
      </c>
      <c r="H563" s="23">
        <f>VLOOKUP(A563,CXP!$A$2:$K$353,11,0)</f>
        <v>36400</v>
      </c>
      <c r="I563" s="23"/>
      <c r="J563" s="23"/>
      <c r="K563" s="23"/>
      <c r="L563" s="23">
        <f>VLOOKUP(A563,GLOSAS!$A$2:$K$413,11,0)</f>
        <v>18600</v>
      </c>
      <c r="M563" s="23"/>
      <c r="N563" s="23"/>
      <c r="O563" s="23"/>
      <c r="P563" s="23"/>
      <c r="Q563" s="22"/>
      <c r="R563" s="22"/>
      <c r="S563" s="22"/>
      <c r="T563" s="24">
        <f t="shared" si="41"/>
        <v>0</v>
      </c>
    </row>
    <row r="564" spans="1:20" s="25" customFormat="1" x14ac:dyDescent="0.25">
      <c r="A564" s="22">
        <v>6396457</v>
      </c>
      <c r="B564" s="23">
        <v>55000</v>
      </c>
      <c r="C564" s="23">
        <v>55000</v>
      </c>
      <c r="D564" s="22" t="e">
        <f>VLOOKUP(A564,CXP!$A$2:$A$353,1,0)</f>
        <v>#N/A</v>
      </c>
      <c r="E564" s="22">
        <f>VLOOKUP(A564,GLOSAS!$A$2:$A$413,1,0)</f>
        <v>6396457</v>
      </c>
      <c r="F564" s="22">
        <f>VLOOKUP(A564,CANCELADAS!$A$2:$A$811,1,0)</f>
        <v>6396457</v>
      </c>
      <c r="G564" s="22" t="e">
        <f>VLOOKUP(A564,DEVOLUCIONES!$A$2:$A$453,1,0)</f>
        <v>#N/A</v>
      </c>
      <c r="H564" s="23"/>
      <c r="I564" s="23"/>
      <c r="J564" s="23"/>
      <c r="K564" s="23"/>
      <c r="L564" s="23">
        <f>VLOOKUP(A564,GLOSAS!$A$2:$K$413,11,0)</f>
        <v>19180</v>
      </c>
      <c r="M564" s="23"/>
      <c r="N564" s="23"/>
      <c r="O564" s="23">
        <f>-VLOOKUP(A564,CANCELADAS!$A$2:$K$811,11,0)</f>
        <v>35820</v>
      </c>
      <c r="P564" s="23"/>
      <c r="Q564" s="22">
        <v>2000345690</v>
      </c>
      <c r="R564" s="22"/>
      <c r="S564" s="22"/>
      <c r="T564" s="24">
        <f t="shared" si="41"/>
        <v>0</v>
      </c>
    </row>
    <row r="565" spans="1:20" s="25" customFormat="1" x14ac:dyDescent="0.25">
      <c r="A565" s="22">
        <v>6397012</v>
      </c>
      <c r="B565" s="23">
        <v>55000</v>
      </c>
      <c r="C565" s="23">
        <v>55000</v>
      </c>
      <c r="D565" s="22" t="e">
        <f>VLOOKUP(A565,CXP!$A$2:$A$353,1,0)</f>
        <v>#N/A</v>
      </c>
      <c r="E565" s="22">
        <f>VLOOKUP(A565,GLOSAS!$A$2:$A$413,1,0)</f>
        <v>6397012</v>
      </c>
      <c r="F565" s="22">
        <f>VLOOKUP(A565,CANCELADAS!$A$2:$A$811,1,0)</f>
        <v>6397012</v>
      </c>
      <c r="G565" s="22" t="e">
        <f>VLOOKUP(A565,DEVOLUCIONES!$A$2:$A$453,1,0)</f>
        <v>#N/A</v>
      </c>
      <c r="H565" s="23"/>
      <c r="I565" s="23"/>
      <c r="J565" s="23"/>
      <c r="K565" s="23"/>
      <c r="L565" s="23">
        <f>VLOOKUP(A565,GLOSAS!$A$2:$K$413,11,0)</f>
        <v>15200</v>
      </c>
      <c r="M565" s="23"/>
      <c r="N565" s="23"/>
      <c r="O565" s="23">
        <f>-VLOOKUP(A565,CANCELADAS!$A$2:$K$811,11,0)</f>
        <v>39800</v>
      </c>
      <c r="P565" s="23"/>
      <c r="Q565" s="22">
        <v>2000345690</v>
      </c>
      <c r="R565" s="22"/>
      <c r="S565" s="22"/>
      <c r="T565" s="24">
        <f t="shared" si="41"/>
        <v>0</v>
      </c>
    </row>
    <row r="566" spans="1:20" s="25" customFormat="1" x14ac:dyDescent="0.25">
      <c r="A566" s="22">
        <v>6397956</v>
      </c>
      <c r="B566" s="23">
        <v>55000</v>
      </c>
      <c r="C566" s="23">
        <v>55000</v>
      </c>
      <c r="D566" s="22" t="e">
        <f>VLOOKUP(A566,CXP!$A$2:$A$353,1,0)</f>
        <v>#N/A</v>
      </c>
      <c r="E566" s="22">
        <f>VLOOKUP(A566,GLOSAS!$A$2:$A$413,1,0)</f>
        <v>6397956</v>
      </c>
      <c r="F566" s="22">
        <f>VLOOKUP(A566,CANCELADAS!$A$2:$A$811,1,0)</f>
        <v>6397956</v>
      </c>
      <c r="G566" s="22" t="e">
        <f>VLOOKUP(A566,DEVOLUCIONES!$A$2:$A$453,1,0)</f>
        <v>#N/A</v>
      </c>
      <c r="H566" s="23"/>
      <c r="I566" s="23"/>
      <c r="J566" s="23"/>
      <c r="K566" s="23"/>
      <c r="L566" s="23">
        <f>VLOOKUP(A566,GLOSAS!$A$2:$K$413,11,0)</f>
        <v>15200</v>
      </c>
      <c r="M566" s="23"/>
      <c r="N566" s="23"/>
      <c r="O566" s="23">
        <f>-VLOOKUP(A566,CANCELADAS!$A$2:$K$811,11,0)</f>
        <v>39800</v>
      </c>
      <c r="P566" s="23"/>
      <c r="Q566" s="22">
        <v>2000345690</v>
      </c>
      <c r="R566" s="22"/>
      <c r="S566" s="22"/>
      <c r="T566" s="24">
        <f t="shared" si="41"/>
        <v>0</v>
      </c>
    </row>
    <row r="567" spans="1:20" s="25" customFormat="1" x14ac:dyDescent="0.25">
      <c r="A567" s="22">
        <v>6398143</v>
      </c>
      <c r="B567" s="23">
        <v>55000</v>
      </c>
      <c r="C567" s="23">
        <v>55000</v>
      </c>
      <c r="D567" s="22" t="e">
        <f>VLOOKUP(A567,CXP!$A$2:$A$353,1,0)</f>
        <v>#N/A</v>
      </c>
      <c r="E567" s="22">
        <f>VLOOKUP(A567,GLOSAS!$A$2:$A$413,1,0)</f>
        <v>6398143</v>
      </c>
      <c r="F567" s="22">
        <f>VLOOKUP(A567,CANCELADAS!$A$2:$A$811,1,0)</f>
        <v>6398143</v>
      </c>
      <c r="G567" s="22" t="e">
        <f>VLOOKUP(A567,DEVOLUCIONES!$A$2:$A$453,1,0)</f>
        <v>#N/A</v>
      </c>
      <c r="H567" s="23"/>
      <c r="I567" s="23"/>
      <c r="J567" s="23"/>
      <c r="K567" s="23"/>
      <c r="L567" s="23">
        <f>VLOOKUP(A567,GLOSAS!$A$2:$K$413,11,0)</f>
        <v>15200</v>
      </c>
      <c r="M567" s="23"/>
      <c r="N567" s="23"/>
      <c r="O567" s="23">
        <f>-VLOOKUP(A567,CANCELADAS!$A$2:$K$811,11,0)</f>
        <v>39800</v>
      </c>
      <c r="P567" s="23"/>
      <c r="Q567" s="22">
        <v>2000345690</v>
      </c>
      <c r="R567" s="22"/>
      <c r="S567" s="22"/>
      <c r="T567" s="24">
        <f t="shared" si="41"/>
        <v>0</v>
      </c>
    </row>
    <row r="568" spans="1:20" s="25" customFormat="1" x14ac:dyDescent="0.25">
      <c r="A568" s="22">
        <v>6399024</v>
      </c>
      <c r="B568" s="23">
        <v>41409</v>
      </c>
      <c r="C568" s="23">
        <v>41409</v>
      </c>
      <c r="D568" s="22">
        <f>VLOOKUP(A568,CXP!$A$2:$A$353,1,0)</f>
        <v>6399024</v>
      </c>
      <c r="E568" s="22" t="e">
        <f>VLOOKUP(A568,GLOSAS!$A$2:$A$413,1,0)</f>
        <v>#N/A</v>
      </c>
      <c r="F568" s="22" t="e">
        <f>VLOOKUP(A568,CANCELADAS!$A$2:$A$811,1,0)</f>
        <v>#N/A</v>
      </c>
      <c r="G568" s="22" t="e">
        <f>VLOOKUP(A568,DEVOLUCIONES!$A$2:$A$453,1,0)</f>
        <v>#N/A</v>
      </c>
      <c r="H568" s="23">
        <f>VLOOKUP(A568,CXP!$A$2:$K$353,11,0)</f>
        <v>41409</v>
      </c>
      <c r="I568" s="23"/>
      <c r="J568" s="23"/>
      <c r="K568" s="23"/>
      <c r="L568" s="23"/>
      <c r="M568" s="23"/>
      <c r="N568" s="23"/>
      <c r="O568" s="23"/>
      <c r="P568" s="23"/>
      <c r="Q568" s="22"/>
      <c r="R568" s="22"/>
      <c r="S568" s="22"/>
      <c r="T568" s="24">
        <f t="shared" si="41"/>
        <v>0</v>
      </c>
    </row>
    <row r="569" spans="1:20" s="25" customFormat="1" x14ac:dyDescent="0.25">
      <c r="A569" s="22">
        <v>6399462</v>
      </c>
      <c r="B569" s="23">
        <v>50312</v>
      </c>
      <c r="C569" s="23">
        <v>50312</v>
      </c>
      <c r="D569" s="22">
        <f>VLOOKUP(A569,CXP!$A$2:$A$353,1,0)</f>
        <v>6399462</v>
      </c>
      <c r="E569" s="22" t="e">
        <f>VLOOKUP(A569,GLOSAS!$A$2:$A$413,1,0)</f>
        <v>#N/A</v>
      </c>
      <c r="F569" s="22" t="e">
        <f>VLOOKUP(A569,CANCELADAS!$A$2:$A$811,1,0)</f>
        <v>#N/A</v>
      </c>
      <c r="G569" s="22" t="e">
        <f>VLOOKUP(A569,DEVOLUCIONES!$A$2:$A$453,1,0)</f>
        <v>#N/A</v>
      </c>
      <c r="H569" s="23">
        <f>VLOOKUP(A569,CXP!$A$2:$K$353,11,0)</f>
        <v>50312</v>
      </c>
      <c r="I569" s="23"/>
      <c r="J569" s="23"/>
      <c r="K569" s="23"/>
      <c r="L569" s="23"/>
      <c r="M569" s="23"/>
      <c r="N569" s="23"/>
      <c r="O569" s="23"/>
      <c r="P569" s="23"/>
      <c r="Q569" s="22"/>
      <c r="R569" s="22"/>
      <c r="S569" s="22"/>
      <c r="T569" s="24">
        <f t="shared" si="41"/>
        <v>0</v>
      </c>
    </row>
    <row r="570" spans="1:20" s="25" customFormat="1" x14ac:dyDescent="0.25">
      <c r="A570" s="22">
        <v>6400784</v>
      </c>
      <c r="B570" s="23">
        <v>51041</v>
      </c>
      <c r="C570" s="23">
        <v>51041</v>
      </c>
      <c r="D570" s="22">
        <f>VLOOKUP(A570,CXP!$A$2:$A$353,1,0)</f>
        <v>6400784</v>
      </c>
      <c r="E570" s="22" t="e">
        <f>VLOOKUP(A570,GLOSAS!$A$2:$A$413,1,0)</f>
        <v>#N/A</v>
      </c>
      <c r="F570" s="22" t="e">
        <f>VLOOKUP(A570,CANCELADAS!$A$2:$A$811,1,0)</f>
        <v>#N/A</v>
      </c>
      <c r="G570" s="22" t="e">
        <f>VLOOKUP(A570,DEVOLUCIONES!$A$2:$A$453,1,0)</f>
        <v>#N/A</v>
      </c>
      <c r="H570" s="23">
        <f>VLOOKUP(A570,CXP!$A$2:$K$353,11,0)</f>
        <v>51041</v>
      </c>
      <c r="I570" s="23"/>
      <c r="J570" s="23"/>
      <c r="K570" s="23"/>
      <c r="L570" s="23"/>
      <c r="M570" s="23"/>
      <c r="N570" s="23"/>
      <c r="O570" s="23"/>
      <c r="P570" s="23"/>
      <c r="Q570" s="22"/>
      <c r="R570" s="22"/>
      <c r="S570" s="22"/>
      <c r="T570" s="24">
        <f t="shared" si="41"/>
        <v>0</v>
      </c>
    </row>
    <row r="571" spans="1:20" s="25" customFormat="1" x14ac:dyDescent="0.25">
      <c r="A571" s="22">
        <v>6401339</v>
      </c>
      <c r="B571" s="23">
        <v>55000</v>
      </c>
      <c r="C571" s="23">
        <v>55000</v>
      </c>
      <c r="D571" s="22">
        <f>VLOOKUP(A571,CXP!$A$2:$A$353,1,0)</f>
        <v>6401339</v>
      </c>
      <c r="E571" s="22">
        <f>VLOOKUP(A571,GLOSAS!$A$2:$A$413,1,0)</f>
        <v>6401339</v>
      </c>
      <c r="F571" s="22" t="e">
        <f>VLOOKUP(A571,CANCELADAS!$A$2:$A$811,1,0)</f>
        <v>#N/A</v>
      </c>
      <c r="G571" s="22" t="e">
        <f>VLOOKUP(A571,DEVOLUCIONES!$A$2:$A$453,1,0)</f>
        <v>#N/A</v>
      </c>
      <c r="H571" s="23">
        <f>VLOOKUP(A571,CXP!$A$2:$K$353,11,0)</f>
        <v>39800</v>
      </c>
      <c r="I571" s="23"/>
      <c r="J571" s="23"/>
      <c r="K571" s="23"/>
      <c r="L571" s="23">
        <f>VLOOKUP(A571,GLOSAS!$A$2:$K$413,11,0)</f>
        <v>15200</v>
      </c>
      <c r="M571" s="23"/>
      <c r="N571" s="23"/>
      <c r="O571" s="23"/>
      <c r="P571" s="23"/>
      <c r="Q571" s="22"/>
      <c r="R571" s="22"/>
      <c r="S571" s="22"/>
      <c r="T571" s="24">
        <f t="shared" si="41"/>
        <v>0</v>
      </c>
    </row>
    <row r="572" spans="1:20" s="25" customFormat="1" x14ac:dyDescent="0.25">
      <c r="A572" s="22">
        <v>6401529</v>
      </c>
      <c r="B572" s="23">
        <v>1741996</v>
      </c>
      <c r="C572" s="23">
        <v>1741996</v>
      </c>
      <c r="D572" s="22" t="e">
        <f>VLOOKUP(A572,CXP!$A$2:$A$353,1,0)</f>
        <v>#N/A</v>
      </c>
      <c r="E572" s="22" t="e">
        <f>VLOOKUP(A572,GLOSAS!$A$2:$A$413,1,0)</f>
        <v>#N/A</v>
      </c>
      <c r="F572" s="22" t="e">
        <f>VLOOKUP(A572,CANCELADAS!$A$2:$A$811,1,0)</f>
        <v>#N/A</v>
      </c>
      <c r="G572" s="22">
        <f>VLOOKUP(A572,DEVOLUCIONES!$A$2:$A$453,1,0)</f>
        <v>6401529</v>
      </c>
      <c r="H572" s="23"/>
      <c r="I572" s="23">
        <f>+C572</f>
        <v>1741996</v>
      </c>
      <c r="J572" s="23"/>
      <c r="K572" s="23"/>
      <c r="L572" s="23"/>
      <c r="M572" s="23"/>
      <c r="N572" s="23"/>
      <c r="O572" s="23"/>
      <c r="P572" s="23"/>
      <c r="Q572" s="22" t="s">
        <v>758</v>
      </c>
      <c r="R572" s="22" t="s">
        <v>757</v>
      </c>
      <c r="S572" s="22"/>
      <c r="T572" s="24">
        <f t="shared" si="41"/>
        <v>0</v>
      </c>
    </row>
    <row r="573" spans="1:20" s="25" customFormat="1" x14ac:dyDescent="0.25">
      <c r="A573" s="22">
        <v>6401724</v>
      </c>
      <c r="B573" s="23">
        <v>55000</v>
      </c>
      <c r="C573" s="23">
        <v>55000</v>
      </c>
      <c r="D573" s="22">
        <f>VLOOKUP(A573,CXP!$A$2:$A$353,1,0)</f>
        <v>6401724</v>
      </c>
      <c r="E573" s="22">
        <f>VLOOKUP(A573,GLOSAS!$A$2:$A$413,1,0)</f>
        <v>6401724</v>
      </c>
      <c r="F573" s="22" t="e">
        <f>VLOOKUP(A573,CANCELADAS!$A$2:$A$811,1,0)</f>
        <v>#N/A</v>
      </c>
      <c r="G573" s="22" t="e">
        <f>VLOOKUP(A573,DEVOLUCIONES!$A$2:$A$453,1,0)</f>
        <v>#N/A</v>
      </c>
      <c r="H573" s="23">
        <f>VLOOKUP(A573,CXP!$A$2:$K$353,11,0)</f>
        <v>39800</v>
      </c>
      <c r="I573" s="23"/>
      <c r="J573" s="23"/>
      <c r="K573" s="23"/>
      <c r="L573" s="23">
        <f>VLOOKUP(A573,GLOSAS!$A$2:$K$413,11,0)</f>
        <v>15200</v>
      </c>
      <c r="M573" s="23"/>
      <c r="N573" s="23"/>
      <c r="O573" s="23"/>
      <c r="P573" s="23"/>
      <c r="Q573" s="22"/>
      <c r="R573" s="22"/>
      <c r="S573" s="22"/>
      <c r="T573" s="24">
        <f t="shared" si="41"/>
        <v>0</v>
      </c>
    </row>
    <row r="574" spans="1:20" s="25" customFormat="1" x14ac:dyDescent="0.25">
      <c r="A574" s="22">
        <v>6401930</v>
      </c>
      <c r="B574" s="23">
        <v>60000</v>
      </c>
      <c r="C574" s="23">
        <v>60000</v>
      </c>
      <c r="D574" s="22">
        <f>VLOOKUP(A574,CXP!$A$2:$A$353,1,0)</f>
        <v>6401930</v>
      </c>
      <c r="E574" s="22">
        <f>VLOOKUP(A574,GLOSAS!$A$2:$A$413,1,0)</f>
        <v>6401930</v>
      </c>
      <c r="F574" s="22" t="e">
        <f>VLOOKUP(A574,CANCELADAS!$A$2:$A$811,1,0)</f>
        <v>#N/A</v>
      </c>
      <c r="G574" s="22" t="e">
        <f>VLOOKUP(A574,DEVOLUCIONES!$A$2:$A$453,1,0)</f>
        <v>#N/A</v>
      </c>
      <c r="H574" s="23">
        <f>VLOOKUP(A574,CXP!$A$2:$K$353,11,0)</f>
        <v>50000</v>
      </c>
      <c r="I574" s="23"/>
      <c r="J574" s="23"/>
      <c r="K574" s="23"/>
      <c r="L574" s="23">
        <f>VLOOKUP(A574,GLOSAS!$A$2:$K$413,11,0)</f>
        <v>10000</v>
      </c>
      <c r="M574" s="23"/>
      <c r="N574" s="23"/>
      <c r="O574" s="23"/>
      <c r="P574" s="23"/>
      <c r="Q574" s="22"/>
      <c r="R574" s="22"/>
      <c r="S574" s="22"/>
      <c r="T574" s="24">
        <f t="shared" si="41"/>
        <v>0</v>
      </c>
    </row>
    <row r="575" spans="1:20" s="25" customFormat="1" x14ac:dyDescent="0.25">
      <c r="A575" s="22">
        <v>6402305</v>
      </c>
      <c r="B575" s="23">
        <v>55000</v>
      </c>
      <c r="C575" s="23">
        <v>55000</v>
      </c>
      <c r="D575" s="22">
        <f>VLOOKUP(A575,CXP!$A$2:$A$353,1,0)</f>
        <v>6402305</v>
      </c>
      <c r="E575" s="22">
        <f>VLOOKUP(A575,GLOSAS!$A$2:$A$413,1,0)</f>
        <v>6402305</v>
      </c>
      <c r="F575" s="22" t="e">
        <f>VLOOKUP(A575,CANCELADAS!$A$2:$A$811,1,0)</f>
        <v>#N/A</v>
      </c>
      <c r="G575" s="22" t="e">
        <f>VLOOKUP(A575,DEVOLUCIONES!$A$2:$A$453,1,0)</f>
        <v>#N/A</v>
      </c>
      <c r="H575" s="23">
        <f>VLOOKUP(A575,CXP!$A$2:$K$353,11,0)</f>
        <v>39800</v>
      </c>
      <c r="I575" s="23"/>
      <c r="J575" s="23"/>
      <c r="K575" s="23"/>
      <c r="L575" s="23">
        <f>VLOOKUP(A575,GLOSAS!$A$2:$K$413,11,0)</f>
        <v>15200</v>
      </c>
      <c r="M575" s="23"/>
      <c r="N575" s="23"/>
      <c r="O575" s="23"/>
      <c r="P575" s="23"/>
      <c r="Q575" s="22"/>
      <c r="R575" s="22"/>
      <c r="S575" s="22"/>
      <c r="T575" s="24">
        <f t="shared" si="41"/>
        <v>0</v>
      </c>
    </row>
    <row r="576" spans="1:20" s="25" customFormat="1" x14ac:dyDescent="0.25">
      <c r="A576" s="22">
        <v>6403278</v>
      </c>
      <c r="B576" s="23">
        <v>55000</v>
      </c>
      <c r="C576" s="23">
        <v>55000</v>
      </c>
      <c r="D576" s="22">
        <f>VLOOKUP(A576,CXP!$A$2:$A$353,1,0)</f>
        <v>6403278</v>
      </c>
      <c r="E576" s="22">
        <f>VLOOKUP(A576,GLOSAS!$A$2:$A$413,1,0)</f>
        <v>6403278</v>
      </c>
      <c r="F576" s="22" t="e">
        <f>VLOOKUP(A576,CANCELADAS!$A$2:$A$811,1,0)</f>
        <v>#N/A</v>
      </c>
      <c r="G576" s="22" t="e">
        <f>VLOOKUP(A576,DEVOLUCIONES!$A$2:$A$453,1,0)</f>
        <v>#N/A</v>
      </c>
      <c r="H576" s="23">
        <f>VLOOKUP(A576,CXP!$A$2:$K$353,11,0)</f>
        <v>39800</v>
      </c>
      <c r="I576" s="23"/>
      <c r="J576" s="23"/>
      <c r="K576" s="23"/>
      <c r="L576" s="23">
        <f>VLOOKUP(A576,GLOSAS!$A$2:$K$413,11,0)</f>
        <v>15200</v>
      </c>
      <c r="M576" s="23"/>
      <c r="N576" s="23"/>
      <c r="O576" s="23"/>
      <c r="P576" s="23"/>
      <c r="Q576" s="22"/>
      <c r="R576" s="22"/>
      <c r="S576" s="22"/>
      <c r="T576" s="24">
        <f t="shared" si="41"/>
        <v>0</v>
      </c>
    </row>
    <row r="577" spans="1:20" s="25" customFormat="1" x14ac:dyDescent="0.25">
      <c r="A577" s="22">
        <v>6403479</v>
      </c>
      <c r="B577" s="23">
        <v>60000</v>
      </c>
      <c r="C577" s="23">
        <v>60000</v>
      </c>
      <c r="D577" s="22">
        <f>VLOOKUP(A577,CXP!$A$2:$A$353,1,0)</f>
        <v>6403479</v>
      </c>
      <c r="E577" s="22">
        <f>VLOOKUP(A577,GLOSAS!$A$2:$A$413,1,0)</f>
        <v>6403479</v>
      </c>
      <c r="F577" s="22" t="e">
        <f>VLOOKUP(A577,CANCELADAS!$A$2:$A$811,1,0)</f>
        <v>#N/A</v>
      </c>
      <c r="G577" s="22" t="e">
        <f>VLOOKUP(A577,DEVOLUCIONES!$A$2:$A$453,1,0)</f>
        <v>#N/A</v>
      </c>
      <c r="H577" s="23">
        <f>VLOOKUP(A577,CXP!$A$2:$K$353,11,0)</f>
        <v>50000</v>
      </c>
      <c r="I577" s="23"/>
      <c r="J577" s="23"/>
      <c r="K577" s="23"/>
      <c r="L577" s="23">
        <f>VLOOKUP(A577,GLOSAS!$A$2:$K$413,11,0)</f>
        <v>10000</v>
      </c>
      <c r="M577" s="23"/>
      <c r="N577" s="23"/>
      <c r="O577" s="23"/>
      <c r="P577" s="23"/>
      <c r="Q577" s="22"/>
      <c r="R577" s="22"/>
      <c r="S577" s="22"/>
      <c r="T577" s="24">
        <f t="shared" si="41"/>
        <v>0</v>
      </c>
    </row>
    <row r="578" spans="1:20" s="25" customFormat="1" x14ac:dyDescent="0.25">
      <c r="A578" s="22">
        <v>6403564</v>
      </c>
      <c r="B578" s="23">
        <v>55000</v>
      </c>
      <c r="C578" s="23">
        <v>55000</v>
      </c>
      <c r="D578" s="22">
        <f>VLOOKUP(A578,CXP!$A$2:$A$353,1,0)</f>
        <v>6403564</v>
      </c>
      <c r="E578" s="22">
        <f>VLOOKUP(A578,GLOSAS!$A$2:$A$413,1,0)</f>
        <v>6403564</v>
      </c>
      <c r="F578" s="22" t="e">
        <f>VLOOKUP(A578,CANCELADAS!$A$2:$A$811,1,0)</f>
        <v>#N/A</v>
      </c>
      <c r="G578" s="22" t="e">
        <f>VLOOKUP(A578,DEVOLUCIONES!$A$2:$A$453,1,0)</f>
        <v>#N/A</v>
      </c>
      <c r="H578" s="23">
        <f>VLOOKUP(A578,CXP!$A$2:$K$353,11,0)</f>
        <v>39800</v>
      </c>
      <c r="I578" s="23"/>
      <c r="J578" s="23"/>
      <c r="K578" s="23"/>
      <c r="L578" s="23">
        <f>VLOOKUP(A578,GLOSAS!$A$2:$K$413,11,0)</f>
        <v>15200</v>
      </c>
      <c r="M578" s="23"/>
      <c r="N578" s="23"/>
      <c r="O578" s="23"/>
      <c r="P578" s="23"/>
      <c r="Q578" s="22"/>
      <c r="R578" s="22"/>
      <c r="S578" s="22"/>
      <c r="T578" s="24">
        <f t="shared" si="41"/>
        <v>0</v>
      </c>
    </row>
    <row r="579" spans="1:20" s="25" customFormat="1" x14ac:dyDescent="0.25">
      <c r="A579" s="22">
        <v>6404329</v>
      </c>
      <c r="B579" s="23">
        <v>55000</v>
      </c>
      <c r="C579" s="23">
        <v>55000</v>
      </c>
      <c r="D579" s="22">
        <f>VLOOKUP(A579,CXP!$A$2:$A$353,1,0)</f>
        <v>6404329</v>
      </c>
      <c r="E579" s="22">
        <f>VLOOKUP(A579,GLOSAS!$A$2:$A$413,1,0)</f>
        <v>6404329</v>
      </c>
      <c r="F579" s="22" t="e">
        <f>VLOOKUP(A579,CANCELADAS!$A$2:$A$811,1,0)</f>
        <v>#N/A</v>
      </c>
      <c r="G579" s="22" t="e">
        <f>VLOOKUP(A579,DEVOLUCIONES!$A$2:$A$453,1,0)</f>
        <v>#N/A</v>
      </c>
      <c r="H579" s="23">
        <f>VLOOKUP(A579,CXP!$A$2:$K$353,11,0)</f>
        <v>39800</v>
      </c>
      <c r="I579" s="23"/>
      <c r="J579" s="23"/>
      <c r="K579" s="23"/>
      <c r="L579" s="23">
        <f>VLOOKUP(A579,GLOSAS!$A$2:$K$413,11,0)</f>
        <v>15200</v>
      </c>
      <c r="M579" s="23"/>
      <c r="N579" s="23"/>
      <c r="O579" s="23"/>
      <c r="P579" s="23"/>
      <c r="Q579" s="22"/>
      <c r="R579" s="22"/>
      <c r="S579" s="22"/>
      <c r="T579" s="24">
        <f t="shared" si="41"/>
        <v>0</v>
      </c>
    </row>
    <row r="580" spans="1:20" s="25" customFormat="1" x14ac:dyDescent="0.25">
      <c r="A580" s="22">
        <v>6404656</v>
      </c>
      <c r="B580" s="23">
        <v>55000</v>
      </c>
      <c r="C580" s="23">
        <v>55000</v>
      </c>
      <c r="D580" s="22">
        <f>VLOOKUP(A580,CXP!$A$2:$A$353,1,0)</f>
        <v>6404656</v>
      </c>
      <c r="E580" s="22">
        <f>VLOOKUP(A580,GLOSAS!$A$2:$A$413,1,0)</f>
        <v>6404656</v>
      </c>
      <c r="F580" s="22" t="e">
        <f>VLOOKUP(A580,CANCELADAS!$A$2:$A$811,1,0)</f>
        <v>#N/A</v>
      </c>
      <c r="G580" s="22" t="e">
        <f>VLOOKUP(A580,DEVOLUCIONES!$A$2:$A$453,1,0)</f>
        <v>#N/A</v>
      </c>
      <c r="H580" s="23">
        <f>VLOOKUP(A580,CXP!$A$2:$K$353,11,0)</f>
        <v>39800</v>
      </c>
      <c r="I580" s="23"/>
      <c r="J580" s="23"/>
      <c r="K580" s="23"/>
      <c r="L580" s="23">
        <f>VLOOKUP(A580,GLOSAS!$A$2:$K$413,11,0)</f>
        <v>15200</v>
      </c>
      <c r="M580" s="23"/>
      <c r="N580" s="23"/>
      <c r="O580" s="23"/>
      <c r="P580" s="23"/>
      <c r="Q580" s="22"/>
      <c r="R580" s="22"/>
      <c r="S580" s="22"/>
      <c r="T580" s="24">
        <f t="shared" si="41"/>
        <v>0</v>
      </c>
    </row>
    <row r="581" spans="1:20" s="25" customFormat="1" x14ac:dyDescent="0.25">
      <c r="A581" s="22">
        <v>6404845</v>
      </c>
      <c r="B581" s="23">
        <v>55000</v>
      </c>
      <c r="C581" s="23">
        <v>55000</v>
      </c>
      <c r="D581" s="22">
        <f>VLOOKUP(A581,CXP!$A$2:$A$353,1,0)</f>
        <v>6404845</v>
      </c>
      <c r="E581" s="22">
        <f>VLOOKUP(A581,GLOSAS!$A$2:$A$413,1,0)</f>
        <v>6404845</v>
      </c>
      <c r="F581" s="22" t="e">
        <f>VLOOKUP(A581,CANCELADAS!$A$2:$A$811,1,0)</f>
        <v>#N/A</v>
      </c>
      <c r="G581" s="22" t="e">
        <f>VLOOKUP(A581,DEVOLUCIONES!$A$2:$A$453,1,0)</f>
        <v>#N/A</v>
      </c>
      <c r="H581" s="23">
        <f>VLOOKUP(A581,CXP!$A$2:$K$353,11,0)</f>
        <v>39800</v>
      </c>
      <c r="I581" s="23"/>
      <c r="J581" s="23"/>
      <c r="K581" s="23"/>
      <c r="L581" s="23">
        <f>VLOOKUP(A581,GLOSAS!$A$2:$K$413,11,0)</f>
        <v>15200</v>
      </c>
      <c r="M581" s="23"/>
      <c r="N581" s="23"/>
      <c r="O581" s="23"/>
      <c r="P581" s="23"/>
      <c r="Q581" s="22"/>
      <c r="R581" s="22"/>
      <c r="S581" s="22"/>
      <c r="T581" s="24">
        <f t="shared" si="41"/>
        <v>0</v>
      </c>
    </row>
    <row r="582" spans="1:20" s="25" customFormat="1" x14ac:dyDescent="0.25">
      <c r="A582" s="22">
        <v>6404952</v>
      </c>
      <c r="B582" s="23">
        <v>55000</v>
      </c>
      <c r="C582" s="23">
        <v>55000</v>
      </c>
      <c r="D582" s="22">
        <f>VLOOKUP(A582,CXP!$A$2:$A$353,1,0)</f>
        <v>6404952</v>
      </c>
      <c r="E582" s="22">
        <f>VLOOKUP(A582,GLOSAS!$A$2:$A$413,1,0)</f>
        <v>6404952</v>
      </c>
      <c r="F582" s="22" t="e">
        <f>VLOOKUP(A582,CANCELADAS!$A$2:$A$811,1,0)</f>
        <v>#N/A</v>
      </c>
      <c r="G582" s="22" t="e">
        <f>VLOOKUP(A582,DEVOLUCIONES!$A$2:$A$453,1,0)</f>
        <v>#N/A</v>
      </c>
      <c r="H582" s="23">
        <f>VLOOKUP(A582,CXP!$A$2:$K$353,11,0)</f>
        <v>36400</v>
      </c>
      <c r="I582" s="23"/>
      <c r="J582" s="23"/>
      <c r="K582" s="23"/>
      <c r="L582" s="23">
        <f>VLOOKUP(A582,GLOSAS!$A$2:$K$413,11,0)</f>
        <v>18600</v>
      </c>
      <c r="M582" s="23"/>
      <c r="N582" s="23"/>
      <c r="O582" s="23"/>
      <c r="P582" s="23"/>
      <c r="Q582" s="22"/>
      <c r="R582" s="22"/>
      <c r="S582" s="22"/>
      <c r="T582" s="24">
        <f t="shared" si="41"/>
        <v>0</v>
      </c>
    </row>
    <row r="583" spans="1:20" s="25" customFormat="1" x14ac:dyDescent="0.25">
      <c r="A583" s="22">
        <v>6405020</v>
      </c>
      <c r="B583" s="23">
        <v>55000</v>
      </c>
      <c r="C583" s="23">
        <v>55000</v>
      </c>
      <c r="D583" s="22">
        <f>VLOOKUP(A583,CXP!$A$2:$A$353,1,0)</f>
        <v>6405020</v>
      </c>
      <c r="E583" s="22">
        <f>VLOOKUP(A583,GLOSAS!$A$2:$A$413,1,0)</f>
        <v>6405020</v>
      </c>
      <c r="F583" s="22" t="e">
        <f>VLOOKUP(A583,CANCELADAS!$A$2:$A$811,1,0)</f>
        <v>#N/A</v>
      </c>
      <c r="G583" s="22" t="e">
        <f>VLOOKUP(A583,DEVOLUCIONES!$A$2:$A$453,1,0)</f>
        <v>#N/A</v>
      </c>
      <c r="H583" s="23">
        <f>VLOOKUP(A583,CXP!$A$2:$K$353,11,0)</f>
        <v>39800</v>
      </c>
      <c r="I583" s="23"/>
      <c r="J583" s="23"/>
      <c r="K583" s="23"/>
      <c r="L583" s="23">
        <f>VLOOKUP(A583,GLOSAS!$A$2:$K$413,11,0)</f>
        <v>15200</v>
      </c>
      <c r="M583" s="23"/>
      <c r="N583" s="23"/>
      <c r="O583" s="23"/>
      <c r="P583" s="23"/>
      <c r="Q583" s="22"/>
      <c r="R583" s="22"/>
      <c r="S583" s="22"/>
      <c r="T583" s="24">
        <f t="shared" si="41"/>
        <v>0</v>
      </c>
    </row>
    <row r="584" spans="1:20" s="25" customFormat="1" x14ac:dyDescent="0.25">
      <c r="A584" s="22">
        <v>6405612</v>
      </c>
      <c r="B584" s="23">
        <v>55000</v>
      </c>
      <c r="C584" s="23">
        <v>55000</v>
      </c>
      <c r="D584" s="22">
        <f>VLOOKUP(A584,CXP!$A$2:$A$353,1,0)</f>
        <v>6405612</v>
      </c>
      <c r="E584" s="22">
        <f>VLOOKUP(A584,GLOSAS!$A$2:$A$413,1,0)</f>
        <v>6405612</v>
      </c>
      <c r="F584" s="22" t="e">
        <f>VLOOKUP(A584,CANCELADAS!$A$2:$A$811,1,0)</f>
        <v>#N/A</v>
      </c>
      <c r="G584" s="22" t="e">
        <f>VLOOKUP(A584,DEVOLUCIONES!$A$2:$A$453,1,0)</f>
        <v>#N/A</v>
      </c>
      <c r="H584" s="23">
        <f>VLOOKUP(A584,CXP!$A$2:$K$353,11,0)</f>
        <v>39759</v>
      </c>
      <c r="I584" s="23"/>
      <c r="J584" s="23"/>
      <c r="K584" s="23"/>
      <c r="L584" s="23">
        <f>VLOOKUP(A584,GLOSAS!$A$2:$K$413,11,0)</f>
        <v>15241</v>
      </c>
      <c r="M584" s="23"/>
      <c r="N584" s="23"/>
      <c r="O584" s="23"/>
      <c r="P584" s="23"/>
      <c r="Q584" s="22"/>
      <c r="R584" s="22"/>
      <c r="S584" s="22"/>
      <c r="T584" s="24">
        <f t="shared" si="41"/>
        <v>0</v>
      </c>
    </row>
    <row r="585" spans="1:20" s="25" customFormat="1" x14ac:dyDescent="0.25">
      <c r="A585" s="22">
        <v>6406274</v>
      </c>
      <c r="B585" s="23">
        <v>55000</v>
      </c>
      <c r="C585" s="23">
        <v>55000</v>
      </c>
      <c r="D585" s="22">
        <f>VLOOKUP(A585,CXP!$A$2:$A$353,1,0)</f>
        <v>6406274</v>
      </c>
      <c r="E585" s="22">
        <f>VLOOKUP(A585,GLOSAS!$A$2:$A$413,1,0)</f>
        <v>6406274</v>
      </c>
      <c r="F585" s="22" t="e">
        <f>VLOOKUP(A585,CANCELADAS!$A$2:$A$811,1,0)</f>
        <v>#N/A</v>
      </c>
      <c r="G585" s="22" t="e">
        <f>VLOOKUP(A585,DEVOLUCIONES!$A$2:$A$453,1,0)</f>
        <v>#N/A</v>
      </c>
      <c r="H585" s="23">
        <f>VLOOKUP(A585,CXP!$A$2:$K$353,11,0)</f>
        <v>39800</v>
      </c>
      <c r="I585" s="23"/>
      <c r="J585" s="23"/>
      <c r="K585" s="23"/>
      <c r="L585" s="23">
        <f>VLOOKUP(A585,GLOSAS!$A$2:$K$413,11,0)</f>
        <v>15200</v>
      </c>
      <c r="M585" s="23"/>
      <c r="N585" s="23"/>
      <c r="O585" s="23"/>
      <c r="P585" s="23"/>
      <c r="Q585" s="22"/>
      <c r="R585" s="22"/>
      <c r="S585" s="22"/>
      <c r="T585" s="24">
        <f t="shared" si="41"/>
        <v>0</v>
      </c>
    </row>
    <row r="586" spans="1:20" s="25" customFormat="1" x14ac:dyDescent="0.25">
      <c r="A586" s="22">
        <v>6406275</v>
      </c>
      <c r="B586" s="23">
        <v>210868</v>
      </c>
      <c r="C586" s="23">
        <v>210868</v>
      </c>
      <c r="D586" s="22" t="e">
        <f>VLOOKUP(A586,CXP!$A$2:$A$353,1,0)</f>
        <v>#N/A</v>
      </c>
      <c r="E586" s="22" t="e">
        <f>VLOOKUP(A586,GLOSAS!$A$2:$A$413,1,0)</f>
        <v>#N/A</v>
      </c>
      <c r="F586" s="22" t="e">
        <f>VLOOKUP(A586,CANCELADAS!$A$2:$A$811,1,0)</f>
        <v>#N/A</v>
      </c>
      <c r="G586" s="22">
        <f>VLOOKUP(A586,DEVOLUCIONES!$A$2:$A$453,1,0)</f>
        <v>6406275</v>
      </c>
      <c r="H586" s="23"/>
      <c r="I586" s="23">
        <f>+C586</f>
        <v>210868</v>
      </c>
      <c r="J586" s="23"/>
      <c r="K586" s="23"/>
      <c r="L586" s="23"/>
      <c r="M586" s="23"/>
      <c r="N586" s="23"/>
      <c r="O586" s="23"/>
      <c r="P586" s="23"/>
      <c r="Q586" s="22" t="s">
        <v>692</v>
      </c>
      <c r="R586" s="22" t="s">
        <v>691</v>
      </c>
      <c r="S586" s="22"/>
      <c r="T586" s="24">
        <f t="shared" si="41"/>
        <v>0</v>
      </c>
    </row>
    <row r="587" spans="1:20" s="25" customFormat="1" x14ac:dyDescent="0.25">
      <c r="A587" s="22">
        <v>6407200</v>
      </c>
      <c r="B587" s="23">
        <v>55000</v>
      </c>
      <c r="C587" s="23">
        <v>55000</v>
      </c>
      <c r="D587" s="22">
        <f>VLOOKUP(A587,CXP!$A$2:$A$353,1,0)</f>
        <v>6407200</v>
      </c>
      <c r="E587" s="22">
        <f>VLOOKUP(A587,GLOSAS!$A$2:$A$413,1,0)</f>
        <v>6407200</v>
      </c>
      <c r="F587" s="22" t="e">
        <f>VLOOKUP(A587,CANCELADAS!$A$2:$A$811,1,0)</f>
        <v>#N/A</v>
      </c>
      <c r="G587" s="22" t="e">
        <f>VLOOKUP(A587,DEVOLUCIONES!$A$2:$A$453,1,0)</f>
        <v>#N/A</v>
      </c>
      <c r="H587" s="23">
        <f>VLOOKUP(A587,CXP!$A$2:$K$353,11,0)</f>
        <v>39800</v>
      </c>
      <c r="I587" s="23"/>
      <c r="J587" s="23"/>
      <c r="K587" s="23"/>
      <c r="L587" s="23">
        <f>VLOOKUP(A587,GLOSAS!$A$2:$K$413,11,0)</f>
        <v>15200</v>
      </c>
      <c r="M587" s="23"/>
      <c r="N587" s="23"/>
      <c r="O587" s="23"/>
      <c r="P587" s="23"/>
      <c r="Q587" s="22"/>
      <c r="R587" s="22"/>
      <c r="S587" s="22"/>
      <c r="T587" s="24">
        <f t="shared" si="41"/>
        <v>0</v>
      </c>
    </row>
    <row r="588" spans="1:20" s="25" customFormat="1" x14ac:dyDescent="0.25">
      <c r="A588" s="22">
        <v>6407223</v>
      </c>
      <c r="B588" s="23">
        <v>181637</v>
      </c>
      <c r="C588" s="23">
        <v>181637</v>
      </c>
      <c r="D588" s="22">
        <f>VLOOKUP(A588,CXP!$A$2:$A$353,1,0)</f>
        <v>6407223</v>
      </c>
      <c r="E588" s="22" t="e">
        <f>VLOOKUP(A588,GLOSAS!$A$2:$A$413,1,0)</f>
        <v>#N/A</v>
      </c>
      <c r="F588" s="22" t="e">
        <f>VLOOKUP(A588,CANCELADAS!$A$2:$A$811,1,0)</f>
        <v>#N/A</v>
      </c>
      <c r="G588" s="22" t="e">
        <f>VLOOKUP(A588,DEVOLUCIONES!$A$2:$A$453,1,0)</f>
        <v>#N/A</v>
      </c>
      <c r="H588" s="23">
        <f>VLOOKUP(A588,CXP!$A$2:$K$353,11,0)</f>
        <v>181637</v>
      </c>
      <c r="I588" s="23"/>
      <c r="J588" s="23"/>
      <c r="K588" s="23"/>
      <c r="L588" s="23"/>
      <c r="M588" s="23"/>
      <c r="N588" s="23"/>
      <c r="O588" s="23"/>
      <c r="P588" s="23"/>
      <c r="Q588" s="22"/>
      <c r="R588" s="22"/>
      <c r="S588" s="22"/>
      <c r="T588" s="24">
        <f t="shared" si="41"/>
        <v>0</v>
      </c>
    </row>
    <row r="589" spans="1:20" s="25" customFormat="1" x14ac:dyDescent="0.25">
      <c r="A589" s="22">
        <v>6407338</v>
      </c>
      <c r="B589" s="23">
        <v>8384</v>
      </c>
      <c r="C589" s="23">
        <v>8384</v>
      </c>
      <c r="D589" s="22">
        <f>VLOOKUP(A589,CXP!$A$2:$A$353,1,0)</f>
        <v>6407338</v>
      </c>
      <c r="E589" s="22" t="e">
        <f>VLOOKUP(A589,GLOSAS!$A$2:$A$413,1,0)</f>
        <v>#N/A</v>
      </c>
      <c r="F589" s="22" t="e">
        <f>VLOOKUP(A589,CANCELADAS!$A$2:$A$811,1,0)</f>
        <v>#N/A</v>
      </c>
      <c r="G589" s="22" t="e">
        <f>VLOOKUP(A589,DEVOLUCIONES!$A$2:$A$453,1,0)</f>
        <v>#N/A</v>
      </c>
      <c r="H589" s="23">
        <f>VLOOKUP(A589,CXP!$A$2:$K$353,11,0)</f>
        <v>8384</v>
      </c>
      <c r="I589" s="23"/>
      <c r="J589" s="23"/>
      <c r="K589" s="23"/>
      <c r="L589" s="23"/>
      <c r="M589" s="23"/>
      <c r="N589" s="23"/>
      <c r="O589" s="23"/>
      <c r="P589" s="23"/>
      <c r="Q589" s="22"/>
      <c r="R589" s="22"/>
      <c r="S589" s="22"/>
      <c r="T589" s="24">
        <f t="shared" si="41"/>
        <v>0</v>
      </c>
    </row>
    <row r="590" spans="1:20" s="25" customFormat="1" x14ac:dyDescent="0.25">
      <c r="A590" s="22">
        <v>6407442</v>
      </c>
      <c r="B590" s="23">
        <v>55000</v>
      </c>
      <c r="C590" s="23">
        <v>55000</v>
      </c>
      <c r="D590" s="22">
        <f>VLOOKUP(A590,CXP!$A$2:$A$353,1,0)</f>
        <v>6407442</v>
      </c>
      <c r="E590" s="22">
        <f>VLOOKUP(A590,GLOSAS!$A$2:$A$413,1,0)</f>
        <v>6407442</v>
      </c>
      <c r="F590" s="22" t="e">
        <f>VLOOKUP(A590,CANCELADAS!$A$2:$A$811,1,0)</f>
        <v>#N/A</v>
      </c>
      <c r="G590" s="22" t="e">
        <f>VLOOKUP(A590,DEVOLUCIONES!$A$2:$A$453,1,0)</f>
        <v>#N/A</v>
      </c>
      <c r="H590" s="23">
        <f>VLOOKUP(A590,CXP!$A$2:$K$353,11,0)</f>
        <v>39800</v>
      </c>
      <c r="I590" s="23"/>
      <c r="J590" s="23"/>
      <c r="K590" s="23"/>
      <c r="L590" s="23">
        <f>VLOOKUP(A590,GLOSAS!$A$2:$K$413,11,0)</f>
        <v>15200</v>
      </c>
      <c r="M590" s="23"/>
      <c r="N590" s="23"/>
      <c r="O590" s="23"/>
      <c r="P590" s="23"/>
      <c r="Q590" s="22"/>
      <c r="R590" s="22"/>
      <c r="S590" s="22"/>
      <c r="T590" s="24">
        <f t="shared" si="41"/>
        <v>0</v>
      </c>
    </row>
    <row r="591" spans="1:20" s="25" customFormat="1" x14ac:dyDescent="0.25">
      <c r="A591" s="22">
        <v>6407896</v>
      </c>
      <c r="B591" s="23">
        <v>48238</v>
      </c>
      <c r="C591" s="23">
        <v>48238</v>
      </c>
      <c r="D591" s="22">
        <f>VLOOKUP(A591,CXP!$A$2:$A$353,1,0)</f>
        <v>6407896</v>
      </c>
      <c r="E591" s="22" t="e">
        <f>VLOOKUP(A591,GLOSAS!$A$2:$A$413,1,0)</f>
        <v>#N/A</v>
      </c>
      <c r="F591" s="22" t="e">
        <f>VLOOKUP(A591,CANCELADAS!$A$2:$A$811,1,0)</f>
        <v>#N/A</v>
      </c>
      <c r="G591" s="22" t="e">
        <f>VLOOKUP(A591,DEVOLUCIONES!$A$2:$A$453,1,0)</f>
        <v>#N/A</v>
      </c>
      <c r="H591" s="23">
        <f>VLOOKUP(A591,CXP!$A$2:$K$353,11,0)</f>
        <v>48238</v>
      </c>
      <c r="I591" s="23"/>
      <c r="J591" s="23"/>
      <c r="K591" s="23"/>
      <c r="L591" s="23"/>
      <c r="M591" s="23"/>
      <c r="N591" s="23"/>
      <c r="O591" s="23"/>
      <c r="P591" s="23"/>
      <c r="Q591" s="22"/>
      <c r="R591" s="22"/>
      <c r="S591" s="22"/>
      <c r="T591" s="24">
        <f t="shared" si="41"/>
        <v>0</v>
      </c>
    </row>
    <row r="592" spans="1:20" s="25" customFormat="1" x14ac:dyDescent="0.25">
      <c r="A592" s="22">
        <v>6408369</v>
      </c>
      <c r="B592" s="23">
        <v>55000</v>
      </c>
      <c r="C592" s="23">
        <v>55000</v>
      </c>
      <c r="D592" s="22">
        <f>VLOOKUP(A592,CXP!$A$2:$A$353,1,0)</f>
        <v>6408369</v>
      </c>
      <c r="E592" s="22">
        <f>VLOOKUP(A592,GLOSAS!$A$2:$A$413,1,0)</f>
        <v>6408369</v>
      </c>
      <c r="F592" s="22" t="e">
        <f>VLOOKUP(A592,CANCELADAS!$A$2:$A$811,1,0)</f>
        <v>#N/A</v>
      </c>
      <c r="G592" s="22" t="e">
        <f>VLOOKUP(A592,DEVOLUCIONES!$A$2:$A$453,1,0)</f>
        <v>#N/A</v>
      </c>
      <c r="H592" s="23">
        <f>VLOOKUP(A592,CXP!$A$2:$K$353,11,0)</f>
        <v>39759</v>
      </c>
      <c r="I592" s="23"/>
      <c r="J592" s="23"/>
      <c r="K592" s="23"/>
      <c r="L592" s="23">
        <f>VLOOKUP(A592,GLOSAS!$A$2:$K$413,11,0)</f>
        <v>15241</v>
      </c>
      <c r="M592" s="23"/>
      <c r="N592" s="23"/>
      <c r="O592" s="23"/>
      <c r="P592" s="23"/>
      <c r="Q592" s="22"/>
      <c r="R592" s="22"/>
      <c r="S592" s="22"/>
      <c r="T592" s="24">
        <f t="shared" si="41"/>
        <v>0</v>
      </c>
    </row>
    <row r="593" spans="1:20" s="25" customFormat="1" x14ac:dyDescent="0.25">
      <c r="A593" s="22">
        <v>6408538</v>
      </c>
      <c r="B593" s="23">
        <v>55000</v>
      </c>
      <c r="C593" s="23">
        <v>55000</v>
      </c>
      <c r="D593" s="22">
        <f>VLOOKUP(A593,CXP!$A$2:$A$353,1,0)</f>
        <v>6408538</v>
      </c>
      <c r="E593" s="22">
        <f>VLOOKUP(A593,GLOSAS!$A$2:$A$413,1,0)</f>
        <v>6408538</v>
      </c>
      <c r="F593" s="22" t="e">
        <f>VLOOKUP(A593,CANCELADAS!$A$2:$A$811,1,0)</f>
        <v>#N/A</v>
      </c>
      <c r="G593" s="22" t="e">
        <f>VLOOKUP(A593,DEVOLUCIONES!$A$2:$A$453,1,0)</f>
        <v>#N/A</v>
      </c>
      <c r="H593" s="23">
        <f>VLOOKUP(A593,CXP!$A$2:$K$353,11,0)</f>
        <v>39800</v>
      </c>
      <c r="I593" s="23"/>
      <c r="J593" s="23"/>
      <c r="K593" s="23"/>
      <c r="L593" s="23">
        <f>VLOOKUP(A593,GLOSAS!$A$2:$K$413,11,0)</f>
        <v>15200</v>
      </c>
      <c r="M593" s="23"/>
      <c r="N593" s="23"/>
      <c r="O593" s="23"/>
      <c r="P593" s="23"/>
      <c r="Q593" s="22"/>
      <c r="R593" s="22"/>
      <c r="S593" s="22"/>
      <c r="T593" s="24">
        <f t="shared" si="41"/>
        <v>0</v>
      </c>
    </row>
    <row r="594" spans="1:20" s="25" customFormat="1" x14ac:dyDescent="0.25">
      <c r="A594" s="22">
        <v>6408670</v>
      </c>
      <c r="B594" s="23">
        <v>51600</v>
      </c>
      <c r="C594" s="23">
        <v>51600</v>
      </c>
      <c r="D594" s="22">
        <f>VLOOKUP(A594,CXP!$A$2:$A$353,1,0)</f>
        <v>6408670</v>
      </c>
      <c r="E594" s="22">
        <f>VLOOKUP(A594,GLOSAS!$A$2:$A$413,1,0)</f>
        <v>6408670</v>
      </c>
      <c r="F594" s="22" t="e">
        <f>VLOOKUP(A594,CANCELADAS!$A$2:$A$811,1,0)</f>
        <v>#N/A</v>
      </c>
      <c r="G594" s="22" t="e">
        <f>VLOOKUP(A594,DEVOLUCIONES!$A$2:$A$453,1,0)</f>
        <v>#N/A</v>
      </c>
      <c r="H594" s="23">
        <f>VLOOKUP(A594,CXP!$A$2:$K$353,11,0)</f>
        <v>36400</v>
      </c>
      <c r="I594" s="23"/>
      <c r="J594" s="23"/>
      <c r="K594" s="23"/>
      <c r="L594" s="23">
        <f>VLOOKUP(A594,GLOSAS!$A$2:$K$413,11,0)</f>
        <v>15200</v>
      </c>
      <c r="M594" s="23"/>
      <c r="N594" s="23"/>
      <c r="O594" s="23"/>
      <c r="P594" s="23"/>
      <c r="Q594" s="22"/>
      <c r="R594" s="22"/>
      <c r="S594" s="22"/>
      <c r="T594" s="24">
        <f t="shared" si="41"/>
        <v>0</v>
      </c>
    </row>
    <row r="595" spans="1:20" s="25" customFormat="1" x14ac:dyDescent="0.25">
      <c r="A595" s="22">
        <v>6408671</v>
      </c>
      <c r="B595" s="23">
        <v>55000</v>
      </c>
      <c r="C595" s="23">
        <v>55000</v>
      </c>
      <c r="D595" s="22">
        <f>VLOOKUP(A595,CXP!$A$2:$A$353,1,0)</f>
        <v>6408671</v>
      </c>
      <c r="E595" s="22">
        <f>VLOOKUP(A595,GLOSAS!$A$2:$A$413,1,0)</f>
        <v>6408671</v>
      </c>
      <c r="F595" s="22" t="e">
        <f>VLOOKUP(A595,CANCELADAS!$A$2:$A$811,1,0)</f>
        <v>#N/A</v>
      </c>
      <c r="G595" s="22" t="e">
        <f>VLOOKUP(A595,DEVOLUCIONES!$A$2:$A$453,1,0)</f>
        <v>#N/A</v>
      </c>
      <c r="H595" s="23">
        <f>VLOOKUP(A595,CXP!$A$2:$K$353,11,0)</f>
        <v>39800</v>
      </c>
      <c r="I595" s="23"/>
      <c r="J595" s="23"/>
      <c r="K595" s="23"/>
      <c r="L595" s="23">
        <f>VLOOKUP(A595,GLOSAS!$A$2:$K$413,11,0)</f>
        <v>15200</v>
      </c>
      <c r="M595" s="23"/>
      <c r="N595" s="23"/>
      <c r="O595" s="23"/>
      <c r="P595" s="23"/>
      <c r="Q595" s="22"/>
      <c r="R595" s="22"/>
      <c r="S595" s="22"/>
      <c r="T595" s="24">
        <f t="shared" si="41"/>
        <v>0</v>
      </c>
    </row>
    <row r="596" spans="1:20" s="25" customFormat="1" x14ac:dyDescent="0.25">
      <c r="A596" s="22">
        <v>6409176</v>
      </c>
      <c r="B596" s="23">
        <v>55000</v>
      </c>
      <c r="C596" s="23">
        <v>55000</v>
      </c>
      <c r="D596" s="22">
        <f>VLOOKUP(A596,CXP!$A$2:$A$353,1,0)</f>
        <v>6409176</v>
      </c>
      <c r="E596" s="22">
        <f>VLOOKUP(A596,GLOSAS!$A$2:$A$413,1,0)</f>
        <v>6409176</v>
      </c>
      <c r="F596" s="22" t="e">
        <f>VLOOKUP(A596,CANCELADAS!$A$2:$A$811,1,0)</f>
        <v>#N/A</v>
      </c>
      <c r="G596" s="22" t="e">
        <f>VLOOKUP(A596,DEVOLUCIONES!$A$2:$A$453,1,0)</f>
        <v>#N/A</v>
      </c>
      <c r="H596" s="23">
        <f>VLOOKUP(A596,CXP!$A$2:$K$353,11,0)</f>
        <v>39759</v>
      </c>
      <c r="I596" s="23"/>
      <c r="J596" s="23"/>
      <c r="K596" s="23"/>
      <c r="L596" s="23">
        <f>VLOOKUP(A596,GLOSAS!$A$2:$K$413,11,0)</f>
        <v>15241</v>
      </c>
      <c r="M596" s="23"/>
      <c r="N596" s="23"/>
      <c r="O596" s="23"/>
      <c r="P596" s="23"/>
      <c r="Q596" s="22"/>
      <c r="R596" s="22"/>
      <c r="S596" s="22"/>
      <c r="T596" s="24">
        <f t="shared" si="41"/>
        <v>0</v>
      </c>
    </row>
    <row r="597" spans="1:20" s="25" customFormat="1" x14ac:dyDescent="0.25">
      <c r="A597" s="22">
        <v>6409531</v>
      </c>
      <c r="B597" s="23">
        <v>55000</v>
      </c>
      <c r="C597" s="23">
        <v>55000</v>
      </c>
      <c r="D597" s="22">
        <f>VLOOKUP(A597,CXP!$A$2:$A$353,1,0)</f>
        <v>6409531</v>
      </c>
      <c r="E597" s="22">
        <f>VLOOKUP(A597,GLOSAS!$A$2:$A$413,1,0)</f>
        <v>6409531</v>
      </c>
      <c r="F597" s="22" t="e">
        <f>VLOOKUP(A597,CANCELADAS!$A$2:$A$811,1,0)</f>
        <v>#N/A</v>
      </c>
      <c r="G597" s="22" t="e">
        <f>VLOOKUP(A597,DEVOLUCIONES!$A$2:$A$453,1,0)</f>
        <v>#N/A</v>
      </c>
      <c r="H597" s="23">
        <f>VLOOKUP(A597,CXP!$A$2:$K$353,11,0)</f>
        <v>39759</v>
      </c>
      <c r="I597" s="23"/>
      <c r="J597" s="23"/>
      <c r="K597" s="23"/>
      <c r="L597" s="23">
        <f>VLOOKUP(A597,GLOSAS!$A$2:$K$413,11,0)</f>
        <v>15241</v>
      </c>
      <c r="M597" s="23"/>
      <c r="N597" s="23"/>
      <c r="O597" s="23"/>
      <c r="P597" s="23"/>
      <c r="Q597" s="22"/>
      <c r="R597" s="22"/>
      <c r="S597" s="22"/>
      <c r="T597" s="24">
        <f t="shared" si="41"/>
        <v>0</v>
      </c>
    </row>
    <row r="598" spans="1:20" s="25" customFormat="1" x14ac:dyDescent="0.25">
      <c r="A598" s="22">
        <v>6409605</v>
      </c>
      <c r="B598" s="23">
        <v>55000</v>
      </c>
      <c r="C598" s="23">
        <v>55000</v>
      </c>
      <c r="D598" s="22">
        <f>VLOOKUP(A598,CXP!$A$2:$A$353,1,0)</f>
        <v>6409605</v>
      </c>
      <c r="E598" s="22">
        <f>VLOOKUP(A598,GLOSAS!$A$2:$A$413,1,0)</f>
        <v>6409605</v>
      </c>
      <c r="F598" s="22" t="e">
        <f>VLOOKUP(A598,CANCELADAS!$A$2:$A$811,1,0)</f>
        <v>#N/A</v>
      </c>
      <c r="G598" s="22" t="e">
        <f>VLOOKUP(A598,DEVOLUCIONES!$A$2:$A$453,1,0)</f>
        <v>#N/A</v>
      </c>
      <c r="H598" s="23">
        <f>VLOOKUP(A598,CXP!$A$2:$K$353,11,0)</f>
        <v>39759</v>
      </c>
      <c r="I598" s="23"/>
      <c r="J598" s="23"/>
      <c r="K598" s="23"/>
      <c r="L598" s="23">
        <f>VLOOKUP(A598,GLOSAS!$A$2:$K$413,11,0)</f>
        <v>15241</v>
      </c>
      <c r="M598" s="23"/>
      <c r="N598" s="23"/>
      <c r="O598" s="23"/>
      <c r="P598" s="23"/>
      <c r="Q598" s="22"/>
      <c r="R598" s="22"/>
      <c r="S598" s="22"/>
      <c r="T598" s="24">
        <f t="shared" si="41"/>
        <v>0</v>
      </c>
    </row>
    <row r="599" spans="1:20" s="25" customFormat="1" x14ac:dyDescent="0.25">
      <c r="A599" s="22">
        <v>6409845</v>
      </c>
      <c r="B599" s="23">
        <v>55000</v>
      </c>
      <c r="C599" s="23">
        <v>55000</v>
      </c>
      <c r="D599" s="22">
        <f>VLOOKUP(A599,CXP!$A$2:$A$353,1,0)</f>
        <v>6409845</v>
      </c>
      <c r="E599" s="22">
        <f>VLOOKUP(A599,GLOSAS!$A$2:$A$413,1,0)</f>
        <v>6409845</v>
      </c>
      <c r="F599" s="22" t="e">
        <f>VLOOKUP(A599,CANCELADAS!$A$2:$A$811,1,0)</f>
        <v>#N/A</v>
      </c>
      <c r="G599" s="22" t="e">
        <f>VLOOKUP(A599,DEVOLUCIONES!$A$2:$A$453,1,0)</f>
        <v>#N/A</v>
      </c>
      <c r="H599" s="23">
        <f>VLOOKUP(A599,CXP!$A$2:$K$353,11,0)</f>
        <v>39759</v>
      </c>
      <c r="I599" s="23"/>
      <c r="J599" s="23"/>
      <c r="K599" s="23"/>
      <c r="L599" s="23">
        <f>VLOOKUP(A599,GLOSAS!$A$2:$K$413,11,0)</f>
        <v>15241</v>
      </c>
      <c r="M599" s="23"/>
      <c r="N599" s="23"/>
      <c r="O599" s="23"/>
      <c r="P599" s="23"/>
      <c r="Q599" s="22"/>
      <c r="R599" s="22"/>
      <c r="S599" s="22"/>
      <c r="T599" s="24">
        <f t="shared" si="41"/>
        <v>0</v>
      </c>
    </row>
    <row r="600" spans="1:20" s="25" customFormat="1" x14ac:dyDescent="0.25">
      <c r="A600" s="22">
        <v>6409893</v>
      </c>
      <c r="B600" s="23">
        <v>55000</v>
      </c>
      <c r="C600" s="23">
        <v>55000</v>
      </c>
      <c r="D600" s="22">
        <f>VLOOKUP(A600,CXP!$A$2:$A$353,1,0)</f>
        <v>6409893</v>
      </c>
      <c r="E600" s="22">
        <f>VLOOKUP(A600,GLOSAS!$A$2:$A$413,1,0)</f>
        <v>6409893</v>
      </c>
      <c r="F600" s="22" t="e">
        <f>VLOOKUP(A600,CANCELADAS!$A$2:$A$811,1,0)</f>
        <v>#N/A</v>
      </c>
      <c r="G600" s="22" t="e">
        <f>VLOOKUP(A600,DEVOLUCIONES!$A$2:$A$453,1,0)</f>
        <v>#N/A</v>
      </c>
      <c r="H600" s="23">
        <f>VLOOKUP(A600,CXP!$A$2:$K$353,11,0)</f>
        <v>39759</v>
      </c>
      <c r="I600" s="23"/>
      <c r="J600" s="23"/>
      <c r="K600" s="23"/>
      <c r="L600" s="23">
        <f>VLOOKUP(A600,GLOSAS!$A$2:$K$413,11,0)</f>
        <v>15241</v>
      </c>
      <c r="M600" s="23"/>
      <c r="N600" s="23"/>
      <c r="O600" s="23"/>
      <c r="P600" s="23"/>
      <c r="Q600" s="22"/>
      <c r="R600" s="22"/>
      <c r="S600" s="22"/>
      <c r="T600" s="24">
        <f t="shared" si="41"/>
        <v>0</v>
      </c>
    </row>
    <row r="601" spans="1:20" s="25" customFormat="1" x14ac:dyDescent="0.25">
      <c r="A601" s="22">
        <v>6409917</v>
      </c>
      <c r="B601" s="23">
        <v>55000</v>
      </c>
      <c r="C601" s="23">
        <v>55000</v>
      </c>
      <c r="D601" s="22">
        <f>VLOOKUP(A601,CXP!$A$2:$A$353,1,0)</f>
        <v>6409917</v>
      </c>
      <c r="E601" s="22">
        <f>VLOOKUP(A601,GLOSAS!$A$2:$A$413,1,0)</f>
        <v>6409917</v>
      </c>
      <c r="F601" s="22" t="e">
        <f>VLOOKUP(A601,CANCELADAS!$A$2:$A$811,1,0)</f>
        <v>#N/A</v>
      </c>
      <c r="G601" s="22" t="e">
        <f>VLOOKUP(A601,DEVOLUCIONES!$A$2:$A$453,1,0)</f>
        <v>#N/A</v>
      </c>
      <c r="H601" s="23">
        <f>VLOOKUP(A601,CXP!$A$2:$K$353,11,0)</f>
        <v>36359</v>
      </c>
      <c r="I601" s="23"/>
      <c r="J601" s="23"/>
      <c r="K601" s="23"/>
      <c r="L601" s="23">
        <f>VLOOKUP(A601,GLOSAS!$A$2:$K$413,11,0)</f>
        <v>18641</v>
      </c>
      <c r="M601" s="23"/>
      <c r="N601" s="23"/>
      <c r="O601" s="23"/>
      <c r="P601" s="23"/>
      <c r="Q601" s="22"/>
      <c r="R601" s="22"/>
      <c r="S601" s="22"/>
      <c r="T601" s="24">
        <f t="shared" si="41"/>
        <v>0</v>
      </c>
    </row>
    <row r="602" spans="1:20" s="25" customFormat="1" x14ac:dyDescent="0.25">
      <c r="A602" s="22">
        <v>6410061</v>
      </c>
      <c r="B602" s="23">
        <v>55000</v>
      </c>
      <c r="C602" s="23">
        <v>55000</v>
      </c>
      <c r="D602" s="22">
        <f>VLOOKUP(A602,CXP!$A$2:$A$353,1,0)</f>
        <v>6410061</v>
      </c>
      <c r="E602" s="22">
        <f>VLOOKUP(A602,GLOSAS!$A$2:$A$413,1,0)</f>
        <v>6410061</v>
      </c>
      <c r="F602" s="22" t="e">
        <f>VLOOKUP(A602,CANCELADAS!$A$2:$A$811,1,0)</f>
        <v>#N/A</v>
      </c>
      <c r="G602" s="22" t="e">
        <f>VLOOKUP(A602,DEVOLUCIONES!$A$2:$A$453,1,0)</f>
        <v>#N/A</v>
      </c>
      <c r="H602" s="23">
        <f>VLOOKUP(A602,CXP!$A$2:$K$353,11,0)</f>
        <v>34256</v>
      </c>
      <c r="I602" s="23"/>
      <c r="J602" s="23"/>
      <c r="K602" s="23"/>
      <c r="L602" s="23">
        <f>VLOOKUP(A602,GLOSAS!$A$2:$K$413,11,0)</f>
        <v>20744</v>
      </c>
      <c r="M602" s="23"/>
      <c r="N602" s="23"/>
      <c r="O602" s="23"/>
      <c r="P602" s="23"/>
      <c r="Q602" s="22"/>
      <c r="R602" s="22"/>
      <c r="S602" s="22"/>
      <c r="T602" s="24">
        <f t="shared" si="41"/>
        <v>0</v>
      </c>
    </row>
    <row r="603" spans="1:20" s="25" customFormat="1" x14ac:dyDescent="0.25">
      <c r="A603" s="22">
        <v>6410321</v>
      </c>
      <c r="B603" s="23">
        <v>55000</v>
      </c>
      <c r="C603" s="23">
        <v>55000</v>
      </c>
      <c r="D603" s="22">
        <f>VLOOKUP(A603,CXP!$A$2:$A$353,1,0)</f>
        <v>6410321</v>
      </c>
      <c r="E603" s="22">
        <f>VLOOKUP(A603,GLOSAS!$A$2:$A$413,1,0)</f>
        <v>6410321</v>
      </c>
      <c r="F603" s="22" t="e">
        <f>VLOOKUP(A603,CANCELADAS!$A$2:$A$811,1,0)</f>
        <v>#N/A</v>
      </c>
      <c r="G603" s="22" t="e">
        <f>VLOOKUP(A603,DEVOLUCIONES!$A$2:$A$453,1,0)</f>
        <v>#N/A</v>
      </c>
      <c r="H603" s="23">
        <f>VLOOKUP(A603,CXP!$A$2:$K$353,11,0)</f>
        <v>39759</v>
      </c>
      <c r="I603" s="23"/>
      <c r="J603" s="23"/>
      <c r="K603" s="23"/>
      <c r="L603" s="23">
        <f>VLOOKUP(A603,GLOSAS!$A$2:$K$413,11,0)</f>
        <v>15241</v>
      </c>
      <c r="M603" s="23"/>
      <c r="N603" s="23"/>
      <c r="O603" s="23"/>
      <c r="P603" s="23"/>
      <c r="Q603" s="22"/>
      <c r="R603" s="22"/>
      <c r="S603" s="22"/>
      <c r="T603" s="24">
        <f t="shared" si="41"/>
        <v>0</v>
      </c>
    </row>
    <row r="604" spans="1:20" s="25" customFormat="1" x14ac:dyDescent="0.25">
      <c r="A604" s="22">
        <v>6410685</v>
      </c>
      <c r="B604" s="23">
        <v>55000</v>
      </c>
      <c r="C604" s="23">
        <v>55000</v>
      </c>
      <c r="D604" s="22">
        <f>VLOOKUP(A604,CXP!$A$2:$A$353,1,0)</f>
        <v>6410685</v>
      </c>
      <c r="E604" s="22">
        <f>VLOOKUP(A604,GLOSAS!$A$2:$A$413,1,0)</f>
        <v>6410685</v>
      </c>
      <c r="F604" s="22" t="e">
        <f>VLOOKUP(A604,CANCELADAS!$A$2:$A$811,1,0)</f>
        <v>#N/A</v>
      </c>
      <c r="G604" s="22" t="e">
        <f>VLOOKUP(A604,DEVOLUCIONES!$A$2:$A$453,1,0)</f>
        <v>#N/A</v>
      </c>
      <c r="H604" s="23">
        <f>VLOOKUP(A604,CXP!$A$2:$K$353,11,0)</f>
        <v>39759</v>
      </c>
      <c r="I604" s="23"/>
      <c r="J604" s="23"/>
      <c r="K604" s="23"/>
      <c r="L604" s="23">
        <f>VLOOKUP(A604,GLOSAS!$A$2:$K$413,11,0)</f>
        <v>15241</v>
      </c>
      <c r="M604" s="23"/>
      <c r="N604" s="23"/>
      <c r="O604" s="23"/>
      <c r="P604" s="23"/>
      <c r="Q604" s="22"/>
      <c r="R604" s="22"/>
      <c r="S604" s="22"/>
      <c r="T604" s="24">
        <f t="shared" si="41"/>
        <v>0</v>
      </c>
    </row>
    <row r="605" spans="1:20" s="25" customFormat="1" x14ac:dyDescent="0.25">
      <c r="A605" s="22">
        <v>6410715</v>
      </c>
      <c r="B605" s="23">
        <v>55000</v>
      </c>
      <c r="C605" s="23">
        <v>55000</v>
      </c>
      <c r="D605" s="22">
        <f>VLOOKUP(A605,CXP!$A$2:$A$353,1,0)</f>
        <v>6410715</v>
      </c>
      <c r="E605" s="22">
        <f>VLOOKUP(A605,GLOSAS!$A$2:$A$413,1,0)</f>
        <v>6410715</v>
      </c>
      <c r="F605" s="22" t="e">
        <f>VLOOKUP(A605,CANCELADAS!$A$2:$A$811,1,0)</f>
        <v>#N/A</v>
      </c>
      <c r="G605" s="22" t="e">
        <f>VLOOKUP(A605,DEVOLUCIONES!$A$2:$A$453,1,0)</f>
        <v>#N/A</v>
      </c>
      <c r="H605" s="23">
        <f>VLOOKUP(A605,CXP!$A$2:$K$353,11,0)</f>
        <v>39759</v>
      </c>
      <c r="I605" s="23"/>
      <c r="J605" s="23"/>
      <c r="K605" s="23"/>
      <c r="L605" s="23">
        <f>VLOOKUP(A605,GLOSAS!$A$2:$K$413,11,0)</f>
        <v>15241</v>
      </c>
      <c r="M605" s="23"/>
      <c r="N605" s="23"/>
      <c r="O605" s="23"/>
      <c r="P605" s="23"/>
      <c r="Q605" s="22"/>
      <c r="R605" s="22"/>
      <c r="S605" s="22"/>
      <c r="T605" s="24">
        <f t="shared" si="41"/>
        <v>0</v>
      </c>
    </row>
    <row r="606" spans="1:20" s="25" customFormat="1" x14ac:dyDescent="0.25">
      <c r="A606" s="22">
        <v>6410740</v>
      </c>
      <c r="B606" s="23">
        <v>34833</v>
      </c>
      <c r="C606" s="23">
        <v>34833</v>
      </c>
      <c r="D606" s="22" t="e">
        <f>VLOOKUP(A606,CXP!$A$2:$A$353,1,0)</f>
        <v>#N/A</v>
      </c>
      <c r="E606" s="22" t="e">
        <f>VLOOKUP(A606,GLOSAS!$A$2:$A$413,1,0)</f>
        <v>#N/A</v>
      </c>
      <c r="F606" s="22" t="e">
        <f>VLOOKUP(A606,CANCELADAS!$A$2:$A$811,1,0)</f>
        <v>#N/A</v>
      </c>
      <c r="G606" s="22">
        <f>VLOOKUP(A606,DEVOLUCIONES!$A$2:$A$453,1,0)</f>
        <v>6410740</v>
      </c>
      <c r="H606" s="23"/>
      <c r="I606" s="23">
        <f>+C606</f>
        <v>34833</v>
      </c>
      <c r="J606" s="23"/>
      <c r="K606" s="23"/>
      <c r="L606" s="23"/>
      <c r="M606" s="23"/>
      <c r="N606" s="23"/>
      <c r="O606" s="23"/>
      <c r="P606" s="23"/>
      <c r="Q606" s="22" t="s">
        <v>690</v>
      </c>
      <c r="R606" s="22" t="s">
        <v>689</v>
      </c>
      <c r="S606" s="22"/>
      <c r="T606" s="24">
        <f t="shared" si="41"/>
        <v>0</v>
      </c>
    </row>
    <row r="607" spans="1:20" s="25" customFormat="1" x14ac:dyDescent="0.25">
      <c r="A607" s="22">
        <v>6411253</v>
      </c>
      <c r="B607" s="23">
        <v>60000</v>
      </c>
      <c r="C607" s="23">
        <v>60000</v>
      </c>
      <c r="D607" s="22">
        <f>VLOOKUP(A607,CXP!$A$2:$A$353,1,0)</f>
        <v>6411253</v>
      </c>
      <c r="E607" s="22">
        <f>VLOOKUP(A607,GLOSAS!$A$2:$A$413,1,0)</f>
        <v>6411253</v>
      </c>
      <c r="F607" s="22" t="e">
        <f>VLOOKUP(A607,CANCELADAS!$A$2:$A$811,1,0)</f>
        <v>#N/A</v>
      </c>
      <c r="G607" s="22" t="e">
        <f>VLOOKUP(A607,DEVOLUCIONES!$A$2:$A$453,1,0)</f>
        <v>#N/A</v>
      </c>
      <c r="H607" s="23">
        <f>VLOOKUP(A607,CXP!$A$2:$K$353,11,0)</f>
        <v>50000</v>
      </c>
      <c r="I607" s="23"/>
      <c r="J607" s="23"/>
      <c r="K607" s="23"/>
      <c r="L607" s="23">
        <f>VLOOKUP(A607,GLOSAS!$A$2:$K$413,11,0)</f>
        <v>10000</v>
      </c>
      <c r="M607" s="23"/>
      <c r="N607" s="23"/>
      <c r="O607" s="23"/>
      <c r="P607" s="23"/>
      <c r="Q607" s="22"/>
      <c r="R607" s="22"/>
      <c r="S607" s="22"/>
      <c r="T607" s="24">
        <f t="shared" si="41"/>
        <v>0</v>
      </c>
    </row>
    <row r="608" spans="1:20" s="25" customFormat="1" x14ac:dyDescent="0.25">
      <c r="A608" s="22">
        <v>6412016</v>
      </c>
      <c r="B608" s="23">
        <v>55000</v>
      </c>
      <c r="C608" s="23">
        <v>55000</v>
      </c>
      <c r="D608" s="22">
        <f>VLOOKUP(A608,CXP!$A$2:$A$353,1,0)</f>
        <v>6412016</v>
      </c>
      <c r="E608" s="22">
        <f>VLOOKUP(A608,GLOSAS!$A$2:$A$413,1,0)</f>
        <v>6412016</v>
      </c>
      <c r="F608" s="22" t="e">
        <f>VLOOKUP(A608,CANCELADAS!$A$2:$A$811,1,0)</f>
        <v>#N/A</v>
      </c>
      <c r="G608" s="22" t="e">
        <f>VLOOKUP(A608,DEVOLUCIONES!$A$2:$A$453,1,0)</f>
        <v>#N/A</v>
      </c>
      <c r="H608" s="23">
        <f>VLOOKUP(A608,CXP!$A$2:$K$353,11,0)</f>
        <v>39759</v>
      </c>
      <c r="I608" s="23"/>
      <c r="J608" s="23"/>
      <c r="K608" s="23"/>
      <c r="L608" s="23">
        <f>VLOOKUP(A608,GLOSAS!$A$2:$K$413,11,0)</f>
        <v>15241</v>
      </c>
      <c r="M608" s="23"/>
      <c r="N608" s="23"/>
      <c r="O608" s="23"/>
      <c r="P608" s="23"/>
      <c r="Q608" s="22"/>
      <c r="R608" s="22"/>
      <c r="S608" s="22"/>
      <c r="T608" s="24">
        <f t="shared" si="41"/>
        <v>0</v>
      </c>
    </row>
    <row r="609" spans="1:20" s="25" customFormat="1" x14ac:dyDescent="0.25">
      <c r="A609" s="22">
        <v>6412317</v>
      </c>
      <c r="B609" s="23">
        <v>55000</v>
      </c>
      <c r="C609" s="23">
        <v>55000</v>
      </c>
      <c r="D609" s="22">
        <f>VLOOKUP(A609,CXP!$A$2:$A$353,1,0)</f>
        <v>6412317</v>
      </c>
      <c r="E609" s="22">
        <f>VLOOKUP(A609,GLOSAS!$A$2:$A$413,1,0)</f>
        <v>6412317</v>
      </c>
      <c r="F609" s="22" t="e">
        <f>VLOOKUP(A609,CANCELADAS!$A$2:$A$811,1,0)</f>
        <v>#N/A</v>
      </c>
      <c r="G609" s="22" t="e">
        <f>VLOOKUP(A609,DEVOLUCIONES!$A$2:$A$453,1,0)</f>
        <v>#N/A</v>
      </c>
      <c r="H609" s="23">
        <f>VLOOKUP(A609,CXP!$A$2:$K$353,11,0)</f>
        <v>39759</v>
      </c>
      <c r="I609" s="23"/>
      <c r="J609" s="23"/>
      <c r="K609" s="23"/>
      <c r="L609" s="23">
        <f>VLOOKUP(A609,GLOSAS!$A$2:$K$413,11,0)</f>
        <v>15241</v>
      </c>
      <c r="M609" s="23"/>
      <c r="N609" s="23"/>
      <c r="O609" s="23"/>
      <c r="P609" s="23"/>
      <c r="Q609" s="22"/>
      <c r="R609" s="22"/>
      <c r="S609" s="22"/>
      <c r="T609" s="24">
        <f t="shared" si="41"/>
        <v>0</v>
      </c>
    </row>
    <row r="610" spans="1:20" s="25" customFormat="1" x14ac:dyDescent="0.25">
      <c r="A610" s="22">
        <v>6412318</v>
      </c>
      <c r="B610" s="23">
        <v>55000</v>
      </c>
      <c r="C610" s="23">
        <v>55000</v>
      </c>
      <c r="D610" s="22">
        <f>VLOOKUP(A610,CXP!$A$2:$A$353,1,0)</f>
        <v>6412318</v>
      </c>
      <c r="E610" s="22">
        <f>VLOOKUP(A610,GLOSAS!$A$2:$A$413,1,0)</f>
        <v>6412318</v>
      </c>
      <c r="F610" s="22" t="e">
        <f>VLOOKUP(A610,CANCELADAS!$A$2:$A$811,1,0)</f>
        <v>#N/A</v>
      </c>
      <c r="G610" s="22" t="e">
        <f>VLOOKUP(A610,DEVOLUCIONES!$A$2:$A$453,1,0)</f>
        <v>#N/A</v>
      </c>
      <c r="H610" s="23">
        <f>VLOOKUP(A610,CXP!$A$2:$K$353,11,0)</f>
        <v>39759</v>
      </c>
      <c r="I610" s="23"/>
      <c r="J610" s="23"/>
      <c r="K610" s="23"/>
      <c r="L610" s="23">
        <f>VLOOKUP(A610,GLOSAS!$A$2:$K$413,11,0)</f>
        <v>15241</v>
      </c>
      <c r="M610" s="23"/>
      <c r="N610" s="23"/>
      <c r="O610" s="23"/>
      <c r="P610" s="23"/>
      <c r="Q610" s="22"/>
      <c r="R610" s="22"/>
      <c r="S610" s="22"/>
      <c r="T610" s="24">
        <f t="shared" ref="T610:T673" si="42">+C610-SUM(H610:O610)</f>
        <v>0</v>
      </c>
    </row>
    <row r="611" spans="1:20" s="25" customFormat="1" x14ac:dyDescent="0.25">
      <c r="A611" s="22">
        <v>6412332</v>
      </c>
      <c r="B611" s="23">
        <v>526448</v>
      </c>
      <c r="C611" s="23">
        <v>526448</v>
      </c>
      <c r="D611" s="22">
        <f>VLOOKUP(A611,CXP!$A$2:$A$353,1,0)</f>
        <v>6412332</v>
      </c>
      <c r="E611" s="22" t="e">
        <f>VLOOKUP(A611,GLOSAS!$A$2:$A$413,1,0)</f>
        <v>#N/A</v>
      </c>
      <c r="F611" s="22" t="e">
        <f>VLOOKUP(A611,CANCELADAS!$A$2:$A$811,1,0)</f>
        <v>#N/A</v>
      </c>
      <c r="G611" s="22" t="e">
        <f>VLOOKUP(A611,DEVOLUCIONES!$A$2:$A$453,1,0)</f>
        <v>#N/A</v>
      </c>
      <c r="H611" s="23">
        <f>VLOOKUP(A611,CXP!$A$2:$K$353,11,0)</f>
        <v>526448</v>
      </c>
      <c r="I611" s="23"/>
      <c r="J611" s="23"/>
      <c r="K611" s="23"/>
      <c r="L611" s="23"/>
      <c r="M611" s="23"/>
      <c r="N611" s="23"/>
      <c r="O611" s="23"/>
      <c r="P611" s="23"/>
      <c r="Q611" s="22"/>
      <c r="R611" s="22"/>
      <c r="S611" s="22"/>
      <c r="T611" s="24">
        <f t="shared" si="42"/>
        <v>0</v>
      </c>
    </row>
    <row r="612" spans="1:20" s="25" customFormat="1" x14ac:dyDescent="0.25">
      <c r="A612" s="22">
        <v>6412816</v>
      </c>
      <c r="B612" s="23">
        <v>55000</v>
      </c>
      <c r="C612" s="23">
        <v>55000</v>
      </c>
      <c r="D612" s="22">
        <f>VLOOKUP(A612,CXP!$A$2:$A$353,1,0)</f>
        <v>6412816</v>
      </c>
      <c r="E612" s="22">
        <f>VLOOKUP(A612,GLOSAS!$A$2:$A$413,1,0)</f>
        <v>6412816</v>
      </c>
      <c r="F612" s="22" t="e">
        <f>VLOOKUP(A612,CANCELADAS!$A$2:$A$811,1,0)</f>
        <v>#N/A</v>
      </c>
      <c r="G612" s="22" t="e">
        <f>VLOOKUP(A612,DEVOLUCIONES!$A$2:$A$453,1,0)</f>
        <v>#N/A</v>
      </c>
      <c r="H612" s="23">
        <f>VLOOKUP(A612,CXP!$A$2:$K$353,11,0)</f>
        <v>39759</v>
      </c>
      <c r="I612" s="23"/>
      <c r="J612" s="23"/>
      <c r="K612" s="23"/>
      <c r="L612" s="23">
        <f>VLOOKUP(A612,GLOSAS!$A$2:$K$413,11,0)</f>
        <v>15241</v>
      </c>
      <c r="M612" s="23"/>
      <c r="N612" s="23"/>
      <c r="O612" s="23"/>
      <c r="P612" s="23"/>
      <c r="Q612" s="22"/>
      <c r="R612" s="22"/>
      <c r="S612" s="22"/>
      <c r="T612" s="24">
        <f t="shared" si="42"/>
        <v>0</v>
      </c>
    </row>
    <row r="613" spans="1:20" s="25" customFormat="1" x14ac:dyDescent="0.25">
      <c r="A613" s="22">
        <v>6413226</v>
      </c>
      <c r="B613" s="23">
        <v>66810</v>
      </c>
      <c r="C613" s="23">
        <v>66810</v>
      </c>
      <c r="D613" s="22" t="e">
        <f>VLOOKUP(A613,CXP!$A$2:$A$353,1,0)</f>
        <v>#N/A</v>
      </c>
      <c r="E613" s="22" t="e">
        <f>VLOOKUP(A613,GLOSAS!$A$2:$A$413,1,0)</f>
        <v>#N/A</v>
      </c>
      <c r="F613" s="22" t="e">
        <f>VLOOKUP(A613,CANCELADAS!$A$2:$A$811,1,0)</f>
        <v>#N/A</v>
      </c>
      <c r="G613" s="22">
        <f>VLOOKUP(A613,DEVOLUCIONES!$A$2:$A$453,1,0)</f>
        <v>6413226</v>
      </c>
      <c r="H613" s="23"/>
      <c r="I613" s="23">
        <f>+C613</f>
        <v>66810</v>
      </c>
      <c r="J613" s="23"/>
      <c r="K613" s="23"/>
      <c r="L613" s="23"/>
      <c r="M613" s="23"/>
      <c r="N613" s="23"/>
      <c r="O613" s="23"/>
      <c r="P613" s="23"/>
      <c r="Q613" s="22" t="s">
        <v>688</v>
      </c>
      <c r="R613" s="22" t="s">
        <v>687</v>
      </c>
      <c r="S613" s="22"/>
      <c r="T613" s="24">
        <f t="shared" si="42"/>
        <v>0</v>
      </c>
    </row>
    <row r="614" spans="1:20" s="25" customFormat="1" x14ac:dyDescent="0.25">
      <c r="A614" s="22">
        <v>6413398</v>
      </c>
      <c r="B614" s="23">
        <v>55000</v>
      </c>
      <c r="C614" s="23">
        <v>55000</v>
      </c>
      <c r="D614" s="22">
        <f>VLOOKUP(A614,CXP!$A$2:$A$353,1,0)</f>
        <v>6413398</v>
      </c>
      <c r="E614" s="22">
        <f>VLOOKUP(A614,GLOSAS!$A$2:$A$413,1,0)</f>
        <v>6413398</v>
      </c>
      <c r="F614" s="22" t="e">
        <f>VLOOKUP(A614,CANCELADAS!$A$2:$A$811,1,0)</f>
        <v>#N/A</v>
      </c>
      <c r="G614" s="22" t="e">
        <f>VLOOKUP(A614,DEVOLUCIONES!$A$2:$A$453,1,0)</f>
        <v>#N/A</v>
      </c>
      <c r="H614" s="23">
        <f>VLOOKUP(A614,CXP!$A$2:$K$353,11,0)</f>
        <v>39759</v>
      </c>
      <c r="I614" s="23"/>
      <c r="J614" s="23"/>
      <c r="K614" s="23"/>
      <c r="L614" s="23">
        <f>VLOOKUP(A614,GLOSAS!$A$2:$K$413,11,0)</f>
        <v>15241</v>
      </c>
      <c r="M614" s="23"/>
      <c r="N614" s="23"/>
      <c r="O614" s="23"/>
      <c r="P614" s="23"/>
      <c r="Q614" s="22"/>
      <c r="R614" s="22"/>
      <c r="S614" s="22"/>
      <c r="T614" s="24">
        <f t="shared" si="42"/>
        <v>0</v>
      </c>
    </row>
    <row r="615" spans="1:20" s="25" customFormat="1" x14ac:dyDescent="0.25">
      <c r="A615" s="22">
        <v>6413509</v>
      </c>
      <c r="B615" s="23">
        <v>55000</v>
      </c>
      <c r="C615" s="23">
        <v>55000</v>
      </c>
      <c r="D615" s="22">
        <f>VLOOKUP(A615,CXP!$A$2:$A$353,1,0)</f>
        <v>6413509</v>
      </c>
      <c r="E615" s="22">
        <f>VLOOKUP(A615,GLOSAS!$A$2:$A$413,1,0)</f>
        <v>6413509</v>
      </c>
      <c r="F615" s="22" t="e">
        <f>VLOOKUP(A615,CANCELADAS!$A$2:$A$811,1,0)</f>
        <v>#N/A</v>
      </c>
      <c r="G615" s="22" t="e">
        <f>VLOOKUP(A615,DEVOLUCIONES!$A$2:$A$453,1,0)</f>
        <v>#N/A</v>
      </c>
      <c r="H615" s="23">
        <f>VLOOKUP(A615,CXP!$A$2:$K$353,11,0)</f>
        <v>39756</v>
      </c>
      <c r="I615" s="23"/>
      <c r="J615" s="23"/>
      <c r="K615" s="23"/>
      <c r="L615" s="23">
        <f>VLOOKUP(A615,GLOSAS!$A$2:$K$413,11,0)</f>
        <v>15244</v>
      </c>
      <c r="M615" s="23"/>
      <c r="N615" s="23"/>
      <c r="O615" s="23"/>
      <c r="P615" s="23"/>
      <c r="Q615" s="22"/>
      <c r="R615" s="22"/>
      <c r="S615" s="22"/>
      <c r="T615" s="24">
        <f t="shared" si="42"/>
        <v>0</v>
      </c>
    </row>
    <row r="616" spans="1:20" s="25" customFormat="1" x14ac:dyDescent="0.25">
      <c r="A616" s="22">
        <v>6413825</v>
      </c>
      <c r="B616" s="23">
        <v>55000</v>
      </c>
      <c r="C616" s="23">
        <v>55000</v>
      </c>
      <c r="D616" s="22">
        <f>VLOOKUP(A616,CXP!$A$2:$A$353,1,0)</f>
        <v>6413825</v>
      </c>
      <c r="E616" s="22">
        <f>VLOOKUP(A616,GLOSAS!$A$2:$A$413,1,0)</f>
        <v>6413825</v>
      </c>
      <c r="F616" s="22" t="e">
        <f>VLOOKUP(A616,CANCELADAS!$A$2:$A$811,1,0)</f>
        <v>#N/A</v>
      </c>
      <c r="G616" s="22" t="e">
        <f>VLOOKUP(A616,DEVOLUCIONES!$A$2:$A$453,1,0)</f>
        <v>#N/A</v>
      </c>
      <c r="H616" s="23">
        <f>VLOOKUP(A616,CXP!$A$2:$K$353,11,0)</f>
        <v>36356</v>
      </c>
      <c r="I616" s="23"/>
      <c r="J616" s="23"/>
      <c r="K616" s="23"/>
      <c r="L616" s="23">
        <f>VLOOKUP(A616,GLOSAS!$A$2:$K$413,11,0)</f>
        <v>18644</v>
      </c>
      <c r="M616" s="23"/>
      <c r="N616" s="23"/>
      <c r="O616" s="23"/>
      <c r="P616" s="23"/>
      <c r="Q616" s="22"/>
      <c r="R616" s="22"/>
      <c r="S616" s="22"/>
      <c r="T616" s="24">
        <f t="shared" si="42"/>
        <v>0</v>
      </c>
    </row>
    <row r="617" spans="1:20" s="25" customFormat="1" x14ac:dyDescent="0.25">
      <c r="A617" s="22">
        <v>6414059</v>
      </c>
      <c r="B617" s="23">
        <v>55000</v>
      </c>
      <c r="C617" s="23">
        <v>55000</v>
      </c>
      <c r="D617" s="22">
        <f>VLOOKUP(A617,CXP!$A$2:$A$353,1,0)</f>
        <v>6414059</v>
      </c>
      <c r="E617" s="22">
        <f>VLOOKUP(A617,GLOSAS!$A$2:$A$413,1,0)</f>
        <v>6414059</v>
      </c>
      <c r="F617" s="22" t="e">
        <f>VLOOKUP(A617,CANCELADAS!$A$2:$A$811,1,0)</f>
        <v>#N/A</v>
      </c>
      <c r="G617" s="22" t="e">
        <f>VLOOKUP(A617,DEVOLUCIONES!$A$2:$A$453,1,0)</f>
        <v>#N/A</v>
      </c>
      <c r="H617" s="23">
        <f>VLOOKUP(A617,CXP!$A$2:$K$353,11,0)</f>
        <v>39759</v>
      </c>
      <c r="I617" s="23"/>
      <c r="J617" s="23"/>
      <c r="K617" s="23"/>
      <c r="L617" s="23">
        <f>VLOOKUP(A617,GLOSAS!$A$2:$K$413,11,0)</f>
        <v>15241</v>
      </c>
      <c r="M617" s="23"/>
      <c r="N617" s="23"/>
      <c r="O617" s="23"/>
      <c r="P617" s="23"/>
      <c r="Q617" s="22"/>
      <c r="R617" s="22"/>
      <c r="S617" s="22"/>
      <c r="T617" s="24">
        <f t="shared" si="42"/>
        <v>0</v>
      </c>
    </row>
    <row r="618" spans="1:20" s="25" customFormat="1" x14ac:dyDescent="0.25">
      <c r="A618" s="22">
        <v>6414183</v>
      </c>
      <c r="B618" s="23">
        <v>43414</v>
      </c>
      <c r="C618" s="23">
        <v>43414</v>
      </c>
      <c r="D618" s="22">
        <f>VLOOKUP(A618,CXP!$A$2:$A$353,1,0)</f>
        <v>6414183</v>
      </c>
      <c r="E618" s="22" t="e">
        <f>VLOOKUP(A618,GLOSAS!$A$2:$A$413,1,0)</f>
        <v>#N/A</v>
      </c>
      <c r="F618" s="22" t="e">
        <f>VLOOKUP(A618,CANCELADAS!$A$2:$A$811,1,0)</f>
        <v>#N/A</v>
      </c>
      <c r="G618" s="22" t="e">
        <f>VLOOKUP(A618,DEVOLUCIONES!$A$2:$A$453,1,0)</f>
        <v>#N/A</v>
      </c>
      <c r="H618" s="23">
        <f>VLOOKUP(A618,CXP!$A$2:$K$353,11,0)</f>
        <v>43414</v>
      </c>
      <c r="I618" s="23"/>
      <c r="J618" s="23"/>
      <c r="K618" s="23"/>
      <c r="L618" s="23"/>
      <c r="M618" s="23"/>
      <c r="N618" s="23"/>
      <c r="O618" s="23"/>
      <c r="P618" s="23"/>
      <c r="Q618" s="22"/>
      <c r="R618" s="22"/>
      <c r="S618" s="22"/>
      <c r="T618" s="24">
        <f t="shared" si="42"/>
        <v>0</v>
      </c>
    </row>
    <row r="619" spans="1:20" s="25" customFormat="1" x14ac:dyDescent="0.25">
      <c r="A619" s="22">
        <v>6414391</v>
      </c>
      <c r="B619" s="23">
        <v>55000</v>
      </c>
      <c r="C619" s="23">
        <v>55000</v>
      </c>
      <c r="D619" s="22">
        <f>VLOOKUP(A619,CXP!$A$2:$A$353,1,0)</f>
        <v>6414391</v>
      </c>
      <c r="E619" s="22">
        <f>VLOOKUP(A619,GLOSAS!$A$2:$A$413,1,0)</f>
        <v>6414391</v>
      </c>
      <c r="F619" s="22" t="e">
        <f>VLOOKUP(A619,CANCELADAS!$A$2:$A$811,1,0)</f>
        <v>#N/A</v>
      </c>
      <c r="G619" s="22" t="e">
        <f>VLOOKUP(A619,DEVOLUCIONES!$A$2:$A$453,1,0)</f>
        <v>#N/A</v>
      </c>
      <c r="H619" s="23">
        <f>VLOOKUP(A619,CXP!$A$2:$K$353,11,0)</f>
        <v>39759</v>
      </c>
      <c r="I619" s="23"/>
      <c r="J619" s="23"/>
      <c r="K619" s="23"/>
      <c r="L619" s="23">
        <f>VLOOKUP(A619,GLOSAS!$A$2:$K$413,11,0)</f>
        <v>15241</v>
      </c>
      <c r="M619" s="23"/>
      <c r="N619" s="23"/>
      <c r="O619" s="23"/>
      <c r="P619" s="23"/>
      <c r="Q619" s="22"/>
      <c r="R619" s="22"/>
      <c r="S619" s="22"/>
      <c r="T619" s="24">
        <f t="shared" si="42"/>
        <v>0</v>
      </c>
    </row>
    <row r="620" spans="1:20" s="25" customFormat="1" x14ac:dyDescent="0.25">
      <c r="A620" s="22">
        <v>6414432</v>
      </c>
      <c r="B620" s="23">
        <v>55000</v>
      </c>
      <c r="C620" s="23">
        <v>55000</v>
      </c>
      <c r="D620" s="22">
        <f>VLOOKUP(A620,CXP!$A$2:$A$353,1,0)</f>
        <v>6414432</v>
      </c>
      <c r="E620" s="22">
        <f>VLOOKUP(A620,GLOSAS!$A$2:$A$413,1,0)</f>
        <v>6414432</v>
      </c>
      <c r="F620" s="22" t="e">
        <f>VLOOKUP(A620,CANCELADAS!$A$2:$A$811,1,0)</f>
        <v>#N/A</v>
      </c>
      <c r="G620" s="22" t="e">
        <f>VLOOKUP(A620,DEVOLUCIONES!$A$2:$A$453,1,0)</f>
        <v>#N/A</v>
      </c>
      <c r="H620" s="23">
        <f>VLOOKUP(A620,CXP!$A$2:$K$353,11,0)</f>
        <v>39759</v>
      </c>
      <c r="I620" s="23"/>
      <c r="J620" s="23"/>
      <c r="K620" s="23"/>
      <c r="L620" s="23">
        <f>VLOOKUP(A620,GLOSAS!$A$2:$K$413,11,0)</f>
        <v>15241</v>
      </c>
      <c r="M620" s="23"/>
      <c r="N620" s="23"/>
      <c r="O620" s="23"/>
      <c r="P620" s="23"/>
      <c r="Q620" s="22"/>
      <c r="R620" s="22"/>
      <c r="S620" s="22"/>
      <c r="T620" s="24">
        <f t="shared" si="42"/>
        <v>0</v>
      </c>
    </row>
    <row r="621" spans="1:20" s="25" customFormat="1" x14ac:dyDescent="0.25">
      <c r="A621" s="22">
        <v>6414645</v>
      </c>
      <c r="B621" s="23">
        <v>55000</v>
      </c>
      <c r="C621" s="23">
        <v>55000</v>
      </c>
      <c r="D621" s="22">
        <f>VLOOKUP(A621,CXP!$A$2:$A$353,1,0)</f>
        <v>6414645</v>
      </c>
      <c r="E621" s="22">
        <f>VLOOKUP(A621,GLOSAS!$A$2:$A$413,1,0)</f>
        <v>6414645</v>
      </c>
      <c r="F621" s="22" t="e">
        <f>VLOOKUP(A621,CANCELADAS!$A$2:$A$811,1,0)</f>
        <v>#N/A</v>
      </c>
      <c r="G621" s="22" t="e">
        <f>VLOOKUP(A621,DEVOLUCIONES!$A$2:$A$453,1,0)</f>
        <v>#N/A</v>
      </c>
      <c r="H621" s="23">
        <f>VLOOKUP(A621,CXP!$A$2:$K$353,11,0)</f>
        <v>39579</v>
      </c>
      <c r="I621" s="23"/>
      <c r="J621" s="23"/>
      <c r="K621" s="23"/>
      <c r="L621" s="23">
        <f>VLOOKUP(A621,GLOSAS!$A$2:$K$413,11,0)</f>
        <v>15421</v>
      </c>
      <c r="M621" s="23"/>
      <c r="N621" s="23"/>
      <c r="O621" s="23"/>
      <c r="P621" s="23"/>
      <c r="Q621" s="22"/>
      <c r="R621" s="22"/>
      <c r="S621" s="22"/>
      <c r="T621" s="24">
        <f t="shared" si="42"/>
        <v>0</v>
      </c>
    </row>
    <row r="622" spans="1:20" s="25" customFormat="1" x14ac:dyDescent="0.25">
      <c r="A622" s="22">
        <v>6415213</v>
      </c>
      <c r="B622" s="23">
        <v>55000</v>
      </c>
      <c r="C622" s="23">
        <v>55000</v>
      </c>
      <c r="D622" s="22">
        <f>VLOOKUP(A622,CXP!$A$2:$A$353,1,0)</f>
        <v>6415213</v>
      </c>
      <c r="E622" s="22">
        <f>VLOOKUP(A622,GLOSAS!$A$2:$A$413,1,0)</f>
        <v>6415213</v>
      </c>
      <c r="F622" s="22" t="e">
        <f>VLOOKUP(A622,CANCELADAS!$A$2:$A$811,1,0)</f>
        <v>#N/A</v>
      </c>
      <c r="G622" s="22" t="e">
        <f>VLOOKUP(A622,DEVOLUCIONES!$A$2:$A$453,1,0)</f>
        <v>#N/A</v>
      </c>
      <c r="H622" s="23">
        <f>VLOOKUP(A622,CXP!$A$2:$K$353,11,0)</f>
        <v>39759</v>
      </c>
      <c r="I622" s="23"/>
      <c r="J622" s="23"/>
      <c r="K622" s="23"/>
      <c r="L622" s="23">
        <f>VLOOKUP(A622,GLOSAS!$A$2:$K$413,11,0)</f>
        <v>15241</v>
      </c>
      <c r="M622" s="23"/>
      <c r="N622" s="23"/>
      <c r="O622" s="23"/>
      <c r="P622" s="23"/>
      <c r="Q622" s="22"/>
      <c r="R622" s="22"/>
      <c r="S622" s="22"/>
      <c r="T622" s="24">
        <f t="shared" si="42"/>
        <v>0</v>
      </c>
    </row>
    <row r="623" spans="1:20" s="25" customFormat="1" x14ac:dyDescent="0.25">
      <c r="A623" s="22">
        <v>6415577</v>
      </c>
      <c r="B623" s="23">
        <v>55000</v>
      </c>
      <c r="C623" s="23">
        <v>55000</v>
      </c>
      <c r="D623" s="22">
        <f>VLOOKUP(A623,CXP!$A$2:$A$353,1,0)</f>
        <v>6415577</v>
      </c>
      <c r="E623" s="22">
        <f>VLOOKUP(A623,GLOSAS!$A$2:$A$413,1,0)</f>
        <v>6415577</v>
      </c>
      <c r="F623" s="22" t="e">
        <f>VLOOKUP(A623,CANCELADAS!$A$2:$A$811,1,0)</f>
        <v>#N/A</v>
      </c>
      <c r="G623" s="22" t="e">
        <f>VLOOKUP(A623,DEVOLUCIONES!$A$2:$A$453,1,0)</f>
        <v>#N/A</v>
      </c>
      <c r="H623" s="23">
        <f>VLOOKUP(A623,CXP!$A$2:$K$353,11,0)</f>
        <v>39759</v>
      </c>
      <c r="I623" s="23"/>
      <c r="J623" s="23"/>
      <c r="K623" s="23"/>
      <c r="L623" s="23">
        <f>VLOOKUP(A623,GLOSAS!$A$2:$K$413,11,0)</f>
        <v>15241</v>
      </c>
      <c r="M623" s="23"/>
      <c r="N623" s="23"/>
      <c r="O623" s="23"/>
      <c r="P623" s="23"/>
      <c r="Q623" s="22"/>
      <c r="R623" s="22"/>
      <c r="S623" s="22"/>
      <c r="T623" s="24">
        <f t="shared" si="42"/>
        <v>0</v>
      </c>
    </row>
    <row r="624" spans="1:20" s="25" customFormat="1" x14ac:dyDescent="0.25">
      <c r="A624" s="22">
        <v>6415941</v>
      </c>
      <c r="B624" s="23">
        <v>23180</v>
      </c>
      <c r="C624" s="23">
        <v>23180</v>
      </c>
      <c r="D624" s="22">
        <f>VLOOKUP(A624,CXP!$A$2:$A$353,1,0)</f>
        <v>6415941</v>
      </c>
      <c r="E624" s="22" t="e">
        <f>VLOOKUP(A624,GLOSAS!$A$2:$A$413,1,0)</f>
        <v>#N/A</v>
      </c>
      <c r="F624" s="22" t="e">
        <f>VLOOKUP(A624,CANCELADAS!$A$2:$A$811,1,0)</f>
        <v>#N/A</v>
      </c>
      <c r="G624" s="22" t="e">
        <f>VLOOKUP(A624,DEVOLUCIONES!$A$2:$A$453,1,0)</f>
        <v>#N/A</v>
      </c>
      <c r="H624" s="23">
        <f>VLOOKUP(A624,CXP!$A$2:$K$353,11,0)</f>
        <v>23180</v>
      </c>
      <c r="I624" s="23"/>
      <c r="J624" s="23"/>
      <c r="K624" s="23"/>
      <c r="L624" s="23"/>
      <c r="M624" s="23"/>
      <c r="N624" s="23"/>
      <c r="O624" s="23"/>
      <c r="P624" s="23"/>
      <c r="Q624" s="22"/>
      <c r="R624" s="22"/>
      <c r="S624" s="22"/>
      <c r="T624" s="24">
        <f t="shared" si="42"/>
        <v>0</v>
      </c>
    </row>
    <row r="625" spans="1:20" s="25" customFormat="1" x14ac:dyDescent="0.25">
      <c r="A625" s="22">
        <v>6416102</v>
      </c>
      <c r="B625" s="23">
        <v>23180</v>
      </c>
      <c r="C625" s="23">
        <v>23180</v>
      </c>
      <c r="D625" s="22" t="e">
        <f>VLOOKUP(A625,CXP!$A$2:$A$353,1,0)</f>
        <v>#N/A</v>
      </c>
      <c r="E625" s="22" t="e">
        <f>VLOOKUP(A625,GLOSAS!$A$2:$A$413,1,0)</f>
        <v>#N/A</v>
      </c>
      <c r="F625" s="22" t="e">
        <f>VLOOKUP(A625,CANCELADAS!$A$2:$A$811,1,0)</f>
        <v>#N/A</v>
      </c>
      <c r="G625" s="22">
        <f>VLOOKUP(A625,DEVOLUCIONES!$A$2:$A$453,1,0)</f>
        <v>6416102</v>
      </c>
      <c r="H625" s="23"/>
      <c r="I625" s="23">
        <f>+C625</f>
        <v>23180</v>
      </c>
      <c r="J625" s="23"/>
      <c r="K625" s="23"/>
      <c r="L625" s="23"/>
      <c r="M625" s="23"/>
      <c r="N625" s="23"/>
      <c r="O625" s="23"/>
      <c r="P625" s="23"/>
      <c r="Q625" s="22" t="s">
        <v>1024</v>
      </c>
      <c r="R625" s="22" t="s">
        <v>1023</v>
      </c>
      <c r="S625" s="22"/>
      <c r="T625" s="24">
        <f t="shared" si="42"/>
        <v>0</v>
      </c>
    </row>
    <row r="626" spans="1:20" s="25" customFormat="1" x14ac:dyDescent="0.25">
      <c r="A626" s="22">
        <v>6416259</v>
      </c>
      <c r="B626" s="23">
        <v>145368</v>
      </c>
      <c r="C626" s="23">
        <v>145368</v>
      </c>
      <c r="D626" s="22">
        <f>VLOOKUP(A626,CXP!$A$2:$A$353,1,0)</f>
        <v>6416259</v>
      </c>
      <c r="E626" s="22" t="e">
        <f>VLOOKUP(A626,GLOSAS!$A$2:$A$413,1,0)</f>
        <v>#N/A</v>
      </c>
      <c r="F626" s="22" t="e">
        <f>VLOOKUP(A626,CANCELADAS!$A$2:$A$811,1,0)</f>
        <v>#N/A</v>
      </c>
      <c r="G626" s="22" t="e">
        <f>VLOOKUP(A626,DEVOLUCIONES!$A$2:$A$453,1,0)</f>
        <v>#N/A</v>
      </c>
      <c r="H626" s="23">
        <f>VLOOKUP(A626,CXP!$A$2:$K$353,11,0)</f>
        <v>145368</v>
      </c>
      <c r="I626" s="23"/>
      <c r="J626" s="23"/>
      <c r="K626" s="23"/>
      <c r="L626" s="23"/>
      <c r="M626" s="23"/>
      <c r="N626" s="23"/>
      <c r="O626" s="23"/>
      <c r="P626" s="23"/>
      <c r="Q626" s="22"/>
      <c r="R626" s="22"/>
      <c r="S626" s="22"/>
      <c r="T626" s="24">
        <f t="shared" si="42"/>
        <v>0</v>
      </c>
    </row>
    <row r="627" spans="1:20" s="25" customFormat="1" x14ac:dyDescent="0.25">
      <c r="A627" s="22">
        <v>6416267</v>
      </c>
      <c r="B627" s="23">
        <v>240424</v>
      </c>
      <c r="C627" s="23">
        <v>240424</v>
      </c>
      <c r="D627" s="22">
        <f>VLOOKUP(A627,CXP!$A$2:$A$353,1,0)</f>
        <v>6416267</v>
      </c>
      <c r="E627" s="22" t="e">
        <f>VLOOKUP(A627,GLOSAS!$A$2:$A$413,1,0)</f>
        <v>#N/A</v>
      </c>
      <c r="F627" s="22" t="e">
        <f>VLOOKUP(A627,CANCELADAS!$A$2:$A$811,1,0)</f>
        <v>#N/A</v>
      </c>
      <c r="G627" s="22" t="e">
        <f>VLOOKUP(A627,DEVOLUCIONES!$A$2:$A$453,1,0)</f>
        <v>#N/A</v>
      </c>
      <c r="H627" s="23">
        <f>VLOOKUP(A627,CXP!$A$2:$K$353,11,0)</f>
        <v>240424</v>
      </c>
      <c r="I627" s="23"/>
      <c r="J627" s="23"/>
      <c r="K627" s="23"/>
      <c r="L627" s="23"/>
      <c r="M627" s="23"/>
      <c r="N627" s="23"/>
      <c r="O627" s="23"/>
      <c r="P627" s="23"/>
      <c r="Q627" s="22"/>
      <c r="R627" s="22"/>
      <c r="S627" s="22"/>
      <c r="T627" s="24">
        <f t="shared" si="42"/>
        <v>0</v>
      </c>
    </row>
    <row r="628" spans="1:20" s="25" customFormat="1" x14ac:dyDescent="0.25">
      <c r="A628" s="22">
        <v>6416516</v>
      </c>
      <c r="B628" s="23">
        <v>55000</v>
      </c>
      <c r="C628" s="23">
        <v>55000</v>
      </c>
      <c r="D628" s="22">
        <f>VLOOKUP(A628,CXP!$A$2:$A$353,1,0)</f>
        <v>6416516</v>
      </c>
      <c r="E628" s="22">
        <f>VLOOKUP(A628,GLOSAS!$A$2:$A$413,1,0)</f>
        <v>6416516</v>
      </c>
      <c r="F628" s="22" t="e">
        <f>VLOOKUP(A628,CANCELADAS!$A$2:$A$811,1,0)</f>
        <v>#N/A</v>
      </c>
      <c r="G628" s="22" t="e">
        <f>VLOOKUP(A628,DEVOLUCIONES!$A$2:$A$453,1,0)</f>
        <v>#N/A</v>
      </c>
      <c r="H628" s="23">
        <f>VLOOKUP(A628,CXP!$A$2:$K$353,11,0)</f>
        <v>39759</v>
      </c>
      <c r="I628" s="23"/>
      <c r="J628" s="23"/>
      <c r="K628" s="23"/>
      <c r="L628" s="23">
        <f>VLOOKUP(A628,GLOSAS!$A$2:$K$413,11,0)</f>
        <v>15241</v>
      </c>
      <c r="M628" s="23"/>
      <c r="N628" s="23"/>
      <c r="O628" s="23"/>
      <c r="P628" s="23"/>
      <c r="Q628" s="22"/>
      <c r="R628" s="22"/>
      <c r="S628" s="22"/>
      <c r="T628" s="24">
        <f t="shared" si="42"/>
        <v>0</v>
      </c>
    </row>
    <row r="629" spans="1:20" s="25" customFormat="1" x14ac:dyDescent="0.25">
      <c r="A629" s="22">
        <v>6416652</v>
      </c>
      <c r="B629" s="23">
        <v>60000</v>
      </c>
      <c r="C629" s="23">
        <v>60000</v>
      </c>
      <c r="D629" s="22" t="e">
        <f>VLOOKUP(A629,CXP!$A$2:$A$353,1,0)</f>
        <v>#N/A</v>
      </c>
      <c r="E629" s="22" t="e">
        <f>VLOOKUP(A629,GLOSAS!$A$2:$A$413,1,0)</f>
        <v>#N/A</v>
      </c>
      <c r="F629" s="22" t="e">
        <f>VLOOKUP(A629,CANCELADAS!$A$2:$A$811,1,0)</f>
        <v>#N/A</v>
      </c>
      <c r="G629" s="22">
        <f>VLOOKUP(A629,DEVOLUCIONES!$A$2:$A$453,1,0)</f>
        <v>6416652</v>
      </c>
      <c r="H629" s="23"/>
      <c r="I629" s="23">
        <f>+C629</f>
        <v>60000</v>
      </c>
      <c r="J629" s="23"/>
      <c r="K629" s="23"/>
      <c r="L629" s="23"/>
      <c r="M629" s="23"/>
      <c r="N629" s="23"/>
      <c r="O629" s="23"/>
      <c r="P629" s="23"/>
      <c r="Q629" s="22" t="s">
        <v>915</v>
      </c>
      <c r="R629" s="22" t="s">
        <v>914</v>
      </c>
      <c r="S629" s="22"/>
      <c r="T629" s="24">
        <f t="shared" si="42"/>
        <v>0</v>
      </c>
    </row>
    <row r="630" spans="1:20" s="25" customFormat="1" x14ac:dyDescent="0.25">
      <c r="A630" s="22">
        <v>6416662</v>
      </c>
      <c r="B630" s="23">
        <v>55000</v>
      </c>
      <c r="C630" s="23">
        <v>55000</v>
      </c>
      <c r="D630" s="22">
        <f>VLOOKUP(A630,CXP!$A$2:$A$353,1,0)</f>
        <v>6416662</v>
      </c>
      <c r="E630" s="22">
        <f>VLOOKUP(A630,GLOSAS!$A$2:$A$413,1,0)</f>
        <v>6416662</v>
      </c>
      <c r="F630" s="22" t="e">
        <f>VLOOKUP(A630,CANCELADAS!$A$2:$A$811,1,0)</f>
        <v>#N/A</v>
      </c>
      <c r="G630" s="22" t="e">
        <f>VLOOKUP(A630,DEVOLUCIONES!$A$2:$A$453,1,0)</f>
        <v>#N/A</v>
      </c>
      <c r="H630" s="23">
        <f>VLOOKUP(A630,CXP!$A$2:$K$353,11,0)</f>
        <v>39759</v>
      </c>
      <c r="I630" s="23"/>
      <c r="J630" s="23"/>
      <c r="K630" s="23"/>
      <c r="L630" s="23">
        <f>VLOOKUP(A630,GLOSAS!$A$2:$K$413,11,0)</f>
        <v>15241</v>
      </c>
      <c r="M630" s="23"/>
      <c r="N630" s="23"/>
      <c r="O630" s="23"/>
      <c r="P630" s="23"/>
      <c r="Q630" s="22"/>
      <c r="R630" s="22"/>
      <c r="S630" s="22"/>
      <c r="T630" s="24">
        <f t="shared" si="42"/>
        <v>0</v>
      </c>
    </row>
    <row r="631" spans="1:20" s="25" customFormat="1" x14ac:dyDescent="0.25">
      <c r="A631" s="22">
        <v>6416670</v>
      </c>
      <c r="B631" s="23">
        <v>55000</v>
      </c>
      <c r="C631" s="23">
        <v>55000</v>
      </c>
      <c r="D631" s="22">
        <f>VLOOKUP(A631,CXP!$A$2:$A$353,1,0)</f>
        <v>6416670</v>
      </c>
      <c r="E631" s="22">
        <f>VLOOKUP(A631,GLOSAS!$A$2:$A$413,1,0)</f>
        <v>6416670</v>
      </c>
      <c r="F631" s="22" t="e">
        <f>VLOOKUP(A631,CANCELADAS!$A$2:$A$811,1,0)</f>
        <v>#N/A</v>
      </c>
      <c r="G631" s="22" t="e">
        <f>VLOOKUP(A631,DEVOLUCIONES!$A$2:$A$453,1,0)</f>
        <v>#N/A</v>
      </c>
      <c r="H631" s="23">
        <f>VLOOKUP(A631,CXP!$A$2:$K$353,11,0)</f>
        <v>39759</v>
      </c>
      <c r="I631" s="23"/>
      <c r="J631" s="23"/>
      <c r="K631" s="23"/>
      <c r="L631" s="23">
        <f>VLOOKUP(A631,GLOSAS!$A$2:$K$413,11,0)</f>
        <v>15241</v>
      </c>
      <c r="M631" s="23"/>
      <c r="N631" s="23"/>
      <c r="O631" s="23"/>
      <c r="P631" s="23"/>
      <c r="Q631" s="22"/>
      <c r="R631" s="22"/>
      <c r="S631" s="22"/>
      <c r="T631" s="24">
        <f t="shared" si="42"/>
        <v>0</v>
      </c>
    </row>
    <row r="632" spans="1:20" s="25" customFormat="1" x14ac:dyDescent="0.25">
      <c r="A632" s="22">
        <v>6417132</v>
      </c>
      <c r="B632" s="23">
        <v>55000</v>
      </c>
      <c r="C632" s="23">
        <v>55000</v>
      </c>
      <c r="D632" s="22">
        <f>VLOOKUP(A632,CXP!$A$2:$A$353,1,0)</f>
        <v>6417132</v>
      </c>
      <c r="E632" s="22">
        <f>VLOOKUP(A632,GLOSAS!$A$2:$A$413,1,0)</f>
        <v>6417132</v>
      </c>
      <c r="F632" s="22" t="e">
        <f>VLOOKUP(A632,CANCELADAS!$A$2:$A$811,1,0)</f>
        <v>#N/A</v>
      </c>
      <c r="G632" s="22" t="e">
        <f>VLOOKUP(A632,DEVOLUCIONES!$A$2:$A$453,1,0)</f>
        <v>#N/A</v>
      </c>
      <c r="H632" s="23">
        <f>VLOOKUP(A632,CXP!$A$2:$K$353,11,0)</f>
        <v>39759</v>
      </c>
      <c r="I632" s="23"/>
      <c r="J632" s="23"/>
      <c r="K632" s="23"/>
      <c r="L632" s="23">
        <f>VLOOKUP(A632,GLOSAS!$A$2:$K$413,11,0)</f>
        <v>15241</v>
      </c>
      <c r="M632" s="23"/>
      <c r="N632" s="23"/>
      <c r="O632" s="23"/>
      <c r="P632" s="23"/>
      <c r="Q632" s="22"/>
      <c r="R632" s="22"/>
      <c r="S632" s="22"/>
      <c r="T632" s="24">
        <f t="shared" si="42"/>
        <v>0</v>
      </c>
    </row>
    <row r="633" spans="1:20" s="25" customFormat="1" x14ac:dyDescent="0.25">
      <c r="A633" s="22">
        <v>6417192</v>
      </c>
      <c r="B633" s="23">
        <v>55000</v>
      </c>
      <c r="C633" s="23">
        <v>55000</v>
      </c>
      <c r="D633" s="22" t="e">
        <f>VLOOKUP(A633,CXP!$A$2:$A$353,1,0)</f>
        <v>#N/A</v>
      </c>
      <c r="E633" s="22">
        <f>VLOOKUP(A633,GLOSAS!$A$2:$A$413,1,0)</f>
        <v>6417192</v>
      </c>
      <c r="F633" s="22">
        <f>VLOOKUP(A633,CANCELADAS!$A$2:$A$811,1,0)</f>
        <v>6417192</v>
      </c>
      <c r="G633" s="22" t="e">
        <f>VLOOKUP(A633,DEVOLUCIONES!$A$2:$A$453,1,0)</f>
        <v>#N/A</v>
      </c>
      <c r="H633" s="23"/>
      <c r="I633" s="23"/>
      <c r="J633" s="23"/>
      <c r="K633" s="23"/>
      <c r="L633" s="23">
        <f>VLOOKUP(A633,GLOSAS!$A$2:$K$413,11,0)</f>
        <v>15241</v>
      </c>
      <c r="M633" s="23"/>
      <c r="N633" s="23"/>
      <c r="O633" s="23">
        <f>-VLOOKUP(A633,CANCELADAS!$A$2:$K$811,11,0)</f>
        <v>39759</v>
      </c>
      <c r="P633" s="23"/>
      <c r="Q633" s="22">
        <v>2000345688</v>
      </c>
      <c r="R633" s="22"/>
      <c r="S633" s="22"/>
      <c r="T633" s="24">
        <f t="shared" si="42"/>
        <v>0</v>
      </c>
    </row>
    <row r="634" spans="1:20" s="25" customFormat="1" x14ac:dyDescent="0.25">
      <c r="A634" s="22">
        <v>6417588</v>
      </c>
      <c r="B634" s="23">
        <v>23180</v>
      </c>
      <c r="C634" s="23">
        <v>23180</v>
      </c>
      <c r="D634" s="22" t="e">
        <f>VLOOKUP(A634,CXP!$A$2:$A$353,1,0)</f>
        <v>#N/A</v>
      </c>
      <c r="E634" s="22" t="e">
        <f>VLOOKUP(A634,GLOSAS!$A$2:$A$413,1,0)</f>
        <v>#N/A</v>
      </c>
      <c r="F634" s="22" t="e">
        <f>VLOOKUP(A634,CANCELADAS!$A$2:$A$811,1,0)</f>
        <v>#N/A</v>
      </c>
      <c r="G634" s="22">
        <f>VLOOKUP(A634,DEVOLUCIONES!$A$2:$A$453,1,0)</f>
        <v>6417588</v>
      </c>
      <c r="H634" s="23"/>
      <c r="I634" s="23">
        <f>+C634</f>
        <v>23180</v>
      </c>
      <c r="J634" s="23"/>
      <c r="K634" s="23"/>
      <c r="L634" s="23"/>
      <c r="M634" s="23"/>
      <c r="N634" s="23"/>
      <c r="O634" s="23"/>
      <c r="P634" s="23"/>
      <c r="Q634" s="22" t="s">
        <v>686</v>
      </c>
      <c r="R634" s="22" t="s">
        <v>685</v>
      </c>
      <c r="S634" s="22"/>
      <c r="T634" s="24">
        <f t="shared" si="42"/>
        <v>0</v>
      </c>
    </row>
    <row r="635" spans="1:20" s="25" customFormat="1" x14ac:dyDescent="0.25">
      <c r="A635" s="22">
        <v>6417959</v>
      </c>
      <c r="B635" s="23">
        <v>55000</v>
      </c>
      <c r="C635" s="23">
        <v>55000</v>
      </c>
      <c r="D635" s="22">
        <f>VLOOKUP(A635,CXP!$A$2:$A$353,1,0)</f>
        <v>6417959</v>
      </c>
      <c r="E635" s="22">
        <f>VLOOKUP(A635,GLOSAS!$A$2:$A$413,1,0)</f>
        <v>6417959</v>
      </c>
      <c r="F635" s="22" t="e">
        <f>VLOOKUP(A635,CANCELADAS!$A$2:$A$811,1,0)</f>
        <v>#N/A</v>
      </c>
      <c r="G635" s="22" t="e">
        <f>VLOOKUP(A635,DEVOLUCIONES!$A$2:$A$453,1,0)</f>
        <v>#N/A</v>
      </c>
      <c r="H635" s="23">
        <f>VLOOKUP(A635,CXP!$A$2:$K$353,11,0)</f>
        <v>39759</v>
      </c>
      <c r="I635" s="23"/>
      <c r="J635" s="23"/>
      <c r="K635" s="23"/>
      <c r="L635" s="23">
        <f>VLOOKUP(A635,GLOSAS!$A$2:$K$413,11,0)</f>
        <v>15241</v>
      </c>
      <c r="M635" s="23"/>
      <c r="N635" s="23"/>
      <c r="O635" s="23"/>
      <c r="P635" s="23"/>
      <c r="Q635" s="22"/>
      <c r="R635" s="22"/>
      <c r="S635" s="22"/>
      <c r="T635" s="24">
        <f t="shared" si="42"/>
        <v>0</v>
      </c>
    </row>
    <row r="636" spans="1:20" s="25" customFormat="1" x14ac:dyDescent="0.25">
      <c r="A636" s="22">
        <v>6417989</v>
      </c>
      <c r="B636" s="23">
        <v>60000</v>
      </c>
      <c r="C636" s="23">
        <v>60000</v>
      </c>
      <c r="D636" s="22" t="e">
        <f>VLOOKUP(A636,CXP!$A$2:$A$353,1,0)</f>
        <v>#N/A</v>
      </c>
      <c r="E636" s="22" t="e">
        <f>VLOOKUP(A636,GLOSAS!$A$2:$A$413,1,0)</f>
        <v>#N/A</v>
      </c>
      <c r="F636" s="22" t="e">
        <f>VLOOKUP(A636,CANCELADAS!$A$2:$A$811,1,0)</f>
        <v>#N/A</v>
      </c>
      <c r="G636" s="22">
        <f>VLOOKUP(A636,DEVOLUCIONES!$A$2:$A$453,1,0)</f>
        <v>6417989</v>
      </c>
      <c r="H636" s="23"/>
      <c r="I636" s="23">
        <f>+C636</f>
        <v>60000</v>
      </c>
      <c r="J636" s="23"/>
      <c r="K636" s="23"/>
      <c r="L636" s="23"/>
      <c r="M636" s="23"/>
      <c r="N636" s="23"/>
      <c r="O636" s="23"/>
      <c r="P636" s="23"/>
      <c r="Q636" s="22" t="s">
        <v>913</v>
      </c>
      <c r="R636" s="22" t="s">
        <v>912</v>
      </c>
      <c r="S636" s="22"/>
      <c r="T636" s="24">
        <f t="shared" si="42"/>
        <v>0</v>
      </c>
    </row>
    <row r="637" spans="1:20" s="25" customFormat="1" x14ac:dyDescent="0.25">
      <c r="A637" s="22">
        <v>6418055</v>
      </c>
      <c r="B637" s="23">
        <v>60000</v>
      </c>
      <c r="C637" s="23">
        <v>60000</v>
      </c>
      <c r="D637" s="22">
        <f>VLOOKUP(A637,CXP!$A$2:$A$353,1,0)</f>
        <v>6418055</v>
      </c>
      <c r="E637" s="22">
        <f>VLOOKUP(A637,GLOSAS!$A$2:$A$413,1,0)</f>
        <v>6418055</v>
      </c>
      <c r="F637" s="22" t="e">
        <f>VLOOKUP(A637,CANCELADAS!$A$2:$A$811,1,0)</f>
        <v>#N/A</v>
      </c>
      <c r="G637" s="22" t="e">
        <f>VLOOKUP(A637,DEVOLUCIONES!$A$2:$A$453,1,0)</f>
        <v>#N/A</v>
      </c>
      <c r="H637" s="23">
        <f>VLOOKUP(A637,CXP!$A$2:$K$353,11,0)</f>
        <v>50000</v>
      </c>
      <c r="I637" s="23"/>
      <c r="J637" s="23"/>
      <c r="K637" s="23"/>
      <c r="L637" s="23">
        <f>VLOOKUP(A637,GLOSAS!$A$2:$K$413,11,0)</f>
        <v>10000</v>
      </c>
      <c r="M637" s="23"/>
      <c r="N637" s="23"/>
      <c r="O637" s="23"/>
      <c r="P637" s="23"/>
      <c r="Q637" s="22"/>
      <c r="R637" s="22"/>
      <c r="S637" s="22"/>
      <c r="T637" s="24">
        <f t="shared" si="42"/>
        <v>0</v>
      </c>
    </row>
    <row r="638" spans="1:20" s="25" customFormat="1" x14ac:dyDescent="0.25">
      <c r="A638" s="22">
        <v>6418201</v>
      </c>
      <c r="B638" s="23">
        <v>2391720</v>
      </c>
      <c r="C638" s="23">
        <v>2391720</v>
      </c>
      <c r="D638" s="22">
        <f>VLOOKUP(A638,CXP!$A$2:$A$353,1,0)</f>
        <v>6418201</v>
      </c>
      <c r="E638" s="22" t="e">
        <f>VLOOKUP(A638,GLOSAS!$A$2:$A$413,1,0)</f>
        <v>#N/A</v>
      </c>
      <c r="F638" s="22" t="e">
        <f>VLOOKUP(A638,CANCELADAS!$A$2:$A$811,1,0)</f>
        <v>#N/A</v>
      </c>
      <c r="G638" s="22" t="e">
        <f>VLOOKUP(A638,DEVOLUCIONES!$A$2:$A$453,1,0)</f>
        <v>#N/A</v>
      </c>
      <c r="H638" s="23">
        <f>VLOOKUP(A638,CXP!$A$2:$K$353,11,0)</f>
        <v>2391720</v>
      </c>
      <c r="I638" s="23"/>
      <c r="J638" s="23"/>
      <c r="K638" s="23"/>
      <c r="L638" s="23"/>
      <c r="M638" s="23"/>
      <c r="N638" s="23"/>
      <c r="O638" s="23"/>
      <c r="P638" s="23"/>
      <c r="Q638" s="22"/>
      <c r="R638" s="22"/>
      <c r="S638" s="22"/>
      <c r="T638" s="24">
        <f t="shared" si="42"/>
        <v>0</v>
      </c>
    </row>
    <row r="639" spans="1:20" s="25" customFormat="1" x14ac:dyDescent="0.25">
      <c r="A639" s="22">
        <v>6419354</v>
      </c>
      <c r="B639" s="23">
        <v>323740</v>
      </c>
      <c r="C639" s="23">
        <v>323740</v>
      </c>
      <c r="D639" s="22">
        <f>VLOOKUP(A639,CXP!$A$2:$A$353,1,0)</f>
        <v>6419354</v>
      </c>
      <c r="E639" s="22" t="e">
        <f>VLOOKUP(A639,GLOSAS!$A$2:$A$413,1,0)</f>
        <v>#N/A</v>
      </c>
      <c r="F639" s="22" t="e">
        <f>VLOOKUP(A639,CANCELADAS!$A$2:$A$811,1,0)</f>
        <v>#N/A</v>
      </c>
      <c r="G639" s="22" t="e">
        <f>VLOOKUP(A639,DEVOLUCIONES!$A$2:$A$453,1,0)</f>
        <v>#N/A</v>
      </c>
      <c r="H639" s="23">
        <f>VLOOKUP(A639,CXP!$A$2:$K$353,11,0)</f>
        <v>323740</v>
      </c>
      <c r="I639" s="23"/>
      <c r="J639" s="23"/>
      <c r="K639" s="23"/>
      <c r="L639" s="23"/>
      <c r="M639" s="23"/>
      <c r="N639" s="23"/>
      <c r="O639" s="23"/>
      <c r="P639" s="23"/>
      <c r="Q639" s="22"/>
      <c r="R639" s="22"/>
      <c r="S639" s="22"/>
      <c r="T639" s="24">
        <f t="shared" si="42"/>
        <v>0</v>
      </c>
    </row>
    <row r="640" spans="1:20" s="25" customFormat="1" x14ac:dyDescent="0.25">
      <c r="A640" s="22">
        <v>6420295</v>
      </c>
      <c r="B640" s="23">
        <v>60000</v>
      </c>
      <c r="C640" s="23">
        <v>60000</v>
      </c>
      <c r="D640" s="22">
        <f>VLOOKUP(A640,CXP!$A$2:$A$353,1,0)</f>
        <v>6420295</v>
      </c>
      <c r="E640" s="22">
        <f>VLOOKUP(A640,GLOSAS!$A$2:$A$413,1,0)</f>
        <v>6420295</v>
      </c>
      <c r="F640" s="22" t="e">
        <f>VLOOKUP(A640,CANCELADAS!$A$2:$A$811,1,0)</f>
        <v>#N/A</v>
      </c>
      <c r="G640" s="22" t="e">
        <f>VLOOKUP(A640,DEVOLUCIONES!$A$2:$A$453,1,0)</f>
        <v>#N/A</v>
      </c>
      <c r="H640" s="23">
        <f>VLOOKUP(A640,CXP!$A$2:$K$353,11,0)</f>
        <v>50000</v>
      </c>
      <c r="I640" s="23"/>
      <c r="J640" s="23"/>
      <c r="K640" s="23"/>
      <c r="L640" s="23">
        <f>VLOOKUP(A640,GLOSAS!$A$2:$K$413,11,0)</f>
        <v>10000</v>
      </c>
      <c r="M640" s="23"/>
      <c r="N640" s="23"/>
      <c r="O640" s="23"/>
      <c r="P640" s="23"/>
      <c r="Q640" s="22"/>
      <c r="R640" s="22"/>
      <c r="S640" s="22"/>
      <c r="T640" s="24">
        <f t="shared" si="42"/>
        <v>0</v>
      </c>
    </row>
    <row r="641" spans="1:20" s="25" customFormat="1" x14ac:dyDescent="0.25">
      <c r="A641" s="22">
        <v>6420767</v>
      </c>
      <c r="B641" s="23">
        <v>55000</v>
      </c>
      <c r="C641" s="23">
        <v>55000</v>
      </c>
      <c r="D641" s="22" t="e">
        <f>VLOOKUP(A641,CXP!$A$2:$A$353,1,0)</f>
        <v>#N/A</v>
      </c>
      <c r="E641" s="22">
        <f>VLOOKUP(A641,GLOSAS!$A$2:$A$413,1,0)</f>
        <v>6420767</v>
      </c>
      <c r="F641" s="22">
        <f>VLOOKUP(A641,CANCELADAS!$A$2:$A$811,1,0)</f>
        <v>6420767</v>
      </c>
      <c r="G641" s="22" t="e">
        <f>VLOOKUP(A641,DEVOLUCIONES!$A$2:$A$453,1,0)</f>
        <v>#N/A</v>
      </c>
      <c r="H641" s="23"/>
      <c r="I641" s="23"/>
      <c r="J641" s="23"/>
      <c r="K641" s="23"/>
      <c r="L641" s="23">
        <f>VLOOKUP(A641,GLOSAS!$A$2:$K$413,11,0)</f>
        <v>15241</v>
      </c>
      <c r="M641" s="23"/>
      <c r="N641" s="23"/>
      <c r="O641" s="23">
        <f>-VLOOKUP(A641,CANCELADAS!$A$2:$K$811,11,0)</f>
        <v>39759</v>
      </c>
      <c r="P641" s="23"/>
      <c r="Q641" s="22">
        <v>2000345688</v>
      </c>
      <c r="R641" s="22"/>
      <c r="S641" s="22"/>
      <c r="T641" s="24">
        <f t="shared" si="42"/>
        <v>0</v>
      </c>
    </row>
    <row r="642" spans="1:20" s="25" customFormat="1" x14ac:dyDescent="0.25">
      <c r="A642" s="22">
        <v>6420899</v>
      </c>
      <c r="B642" s="23">
        <v>55000</v>
      </c>
      <c r="C642" s="23">
        <v>55000</v>
      </c>
      <c r="D642" s="22">
        <f>VLOOKUP(A642,CXP!$A$2:$A$353,1,0)</f>
        <v>6420899</v>
      </c>
      <c r="E642" s="22">
        <f>VLOOKUP(A642,GLOSAS!$A$2:$A$413,1,0)</f>
        <v>6420899</v>
      </c>
      <c r="F642" s="22" t="e">
        <f>VLOOKUP(A642,CANCELADAS!$A$2:$A$811,1,0)</f>
        <v>#N/A</v>
      </c>
      <c r="G642" s="22" t="e">
        <f>VLOOKUP(A642,DEVOLUCIONES!$A$2:$A$453,1,0)</f>
        <v>#N/A</v>
      </c>
      <c r="H642" s="23">
        <f>VLOOKUP(A642,CXP!$A$2:$K$353,11,0)</f>
        <v>39759</v>
      </c>
      <c r="I642" s="23"/>
      <c r="J642" s="23"/>
      <c r="K642" s="23"/>
      <c r="L642" s="23">
        <f>VLOOKUP(A642,GLOSAS!$A$2:$K$413,11,0)</f>
        <v>15241</v>
      </c>
      <c r="M642" s="23"/>
      <c r="N642" s="23"/>
      <c r="O642" s="23"/>
      <c r="P642" s="23"/>
      <c r="Q642" s="22"/>
      <c r="R642" s="22"/>
      <c r="S642" s="22"/>
      <c r="T642" s="24">
        <f t="shared" si="42"/>
        <v>0</v>
      </c>
    </row>
    <row r="643" spans="1:20" s="25" customFormat="1" x14ac:dyDescent="0.25">
      <c r="A643" s="22">
        <v>6421022</v>
      </c>
      <c r="B643" s="23">
        <v>55000</v>
      </c>
      <c r="C643" s="23">
        <v>55000</v>
      </c>
      <c r="D643" s="22">
        <f>VLOOKUP(A643,CXP!$A$2:$A$353,1,0)</f>
        <v>6421022</v>
      </c>
      <c r="E643" s="22">
        <f>VLOOKUP(A643,GLOSAS!$A$2:$A$413,1,0)</f>
        <v>6421022</v>
      </c>
      <c r="F643" s="22" t="e">
        <f>VLOOKUP(A643,CANCELADAS!$A$2:$A$811,1,0)</f>
        <v>#N/A</v>
      </c>
      <c r="G643" s="22" t="e">
        <f>VLOOKUP(A643,DEVOLUCIONES!$A$2:$A$453,1,0)</f>
        <v>#N/A</v>
      </c>
      <c r="H643" s="23">
        <f>VLOOKUP(A643,CXP!$A$2:$K$353,11,0)</f>
        <v>39759</v>
      </c>
      <c r="I643" s="23"/>
      <c r="J643" s="23"/>
      <c r="K643" s="23"/>
      <c r="L643" s="23">
        <f>VLOOKUP(A643,GLOSAS!$A$2:$K$413,11,0)</f>
        <v>15241</v>
      </c>
      <c r="M643" s="23"/>
      <c r="N643" s="23"/>
      <c r="O643" s="23"/>
      <c r="P643" s="23"/>
      <c r="Q643" s="22"/>
      <c r="R643" s="22"/>
      <c r="S643" s="22"/>
      <c r="T643" s="24">
        <f t="shared" si="42"/>
        <v>0</v>
      </c>
    </row>
    <row r="644" spans="1:20" s="25" customFormat="1" x14ac:dyDescent="0.25">
      <c r="A644" s="22">
        <v>6421026</v>
      </c>
      <c r="B644" s="23">
        <v>281325</v>
      </c>
      <c r="C644" s="23">
        <v>281325</v>
      </c>
      <c r="D644" s="22">
        <f>VLOOKUP(A644,CXP!$A$2:$A$353,1,0)</f>
        <v>6421026</v>
      </c>
      <c r="E644" s="22" t="e">
        <f>VLOOKUP(A644,GLOSAS!$A$2:$A$413,1,0)</f>
        <v>#N/A</v>
      </c>
      <c r="F644" s="22" t="e">
        <f>VLOOKUP(A644,CANCELADAS!$A$2:$A$811,1,0)</f>
        <v>#N/A</v>
      </c>
      <c r="G644" s="22" t="e">
        <f>VLOOKUP(A644,DEVOLUCIONES!$A$2:$A$453,1,0)</f>
        <v>#N/A</v>
      </c>
      <c r="H644" s="23">
        <f>VLOOKUP(A644,CXP!$A$2:$K$353,11,0)</f>
        <v>281325</v>
      </c>
      <c r="I644" s="23"/>
      <c r="J644" s="23"/>
      <c r="K644" s="23"/>
      <c r="L644" s="23"/>
      <c r="M644" s="23"/>
      <c r="N644" s="23"/>
      <c r="O644" s="23"/>
      <c r="P644" s="23"/>
      <c r="Q644" s="22"/>
      <c r="R644" s="22"/>
      <c r="S644" s="22"/>
      <c r="T644" s="24">
        <f t="shared" si="42"/>
        <v>0</v>
      </c>
    </row>
    <row r="645" spans="1:20" s="25" customFormat="1" x14ac:dyDescent="0.25">
      <c r="A645" s="22">
        <v>6421562</v>
      </c>
      <c r="B645" s="23">
        <v>55000</v>
      </c>
      <c r="C645" s="23">
        <v>55000</v>
      </c>
      <c r="D645" s="22">
        <f>VLOOKUP(A645,CXP!$A$2:$A$353,1,0)</f>
        <v>6421562</v>
      </c>
      <c r="E645" s="22">
        <f>VLOOKUP(A645,GLOSAS!$A$2:$A$413,1,0)</f>
        <v>6421562</v>
      </c>
      <c r="F645" s="22" t="e">
        <f>VLOOKUP(A645,CANCELADAS!$A$2:$A$811,1,0)</f>
        <v>#N/A</v>
      </c>
      <c r="G645" s="22" t="e">
        <f>VLOOKUP(A645,DEVOLUCIONES!$A$2:$A$453,1,0)</f>
        <v>#N/A</v>
      </c>
      <c r="H645" s="23">
        <f>VLOOKUP(A645,CXP!$A$2:$K$353,11,0)</f>
        <v>39759</v>
      </c>
      <c r="I645" s="23"/>
      <c r="J645" s="23"/>
      <c r="K645" s="23"/>
      <c r="L645" s="23">
        <f>VLOOKUP(A645,GLOSAS!$A$2:$K$413,11,0)</f>
        <v>15241</v>
      </c>
      <c r="M645" s="23"/>
      <c r="N645" s="23"/>
      <c r="O645" s="23"/>
      <c r="P645" s="23"/>
      <c r="Q645" s="22"/>
      <c r="R645" s="22"/>
      <c r="S645" s="22"/>
      <c r="T645" s="24">
        <f t="shared" si="42"/>
        <v>0</v>
      </c>
    </row>
    <row r="646" spans="1:20" s="25" customFormat="1" x14ac:dyDescent="0.25">
      <c r="A646" s="22">
        <v>6421988</v>
      </c>
      <c r="B646" s="23">
        <v>55000</v>
      </c>
      <c r="C646" s="23">
        <v>55000</v>
      </c>
      <c r="D646" s="22">
        <f>VLOOKUP(A646,CXP!$A$2:$A$353,1,0)</f>
        <v>6421988</v>
      </c>
      <c r="E646" s="22">
        <f>VLOOKUP(A646,GLOSAS!$A$2:$A$413,1,0)</f>
        <v>6421988</v>
      </c>
      <c r="F646" s="22" t="e">
        <f>VLOOKUP(A646,CANCELADAS!$A$2:$A$811,1,0)</f>
        <v>#N/A</v>
      </c>
      <c r="G646" s="22" t="e">
        <f>VLOOKUP(A646,DEVOLUCIONES!$A$2:$A$453,1,0)</f>
        <v>#N/A</v>
      </c>
      <c r="H646" s="23">
        <f>VLOOKUP(A646,CXP!$A$2:$K$353,11,0)</f>
        <v>39759</v>
      </c>
      <c r="I646" s="23"/>
      <c r="J646" s="23"/>
      <c r="K646" s="23"/>
      <c r="L646" s="23">
        <f>VLOOKUP(A646,GLOSAS!$A$2:$K$413,11,0)</f>
        <v>15241</v>
      </c>
      <c r="M646" s="23"/>
      <c r="N646" s="23"/>
      <c r="O646" s="23"/>
      <c r="P646" s="23"/>
      <c r="Q646" s="22"/>
      <c r="R646" s="22"/>
      <c r="S646" s="22"/>
      <c r="T646" s="24">
        <f t="shared" si="42"/>
        <v>0</v>
      </c>
    </row>
    <row r="647" spans="1:20" s="25" customFormat="1" x14ac:dyDescent="0.25">
      <c r="A647" s="22">
        <v>6422510</v>
      </c>
      <c r="B647" s="23">
        <v>55000</v>
      </c>
      <c r="C647" s="23">
        <v>55000</v>
      </c>
      <c r="D647" s="22">
        <f>VLOOKUP(A647,CXP!$A$2:$A$353,1,0)</f>
        <v>6422510</v>
      </c>
      <c r="E647" s="22">
        <f>VLOOKUP(A647,GLOSAS!$A$2:$A$413,1,0)</f>
        <v>6422510</v>
      </c>
      <c r="F647" s="22" t="e">
        <f>VLOOKUP(A647,CANCELADAS!$A$2:$A$811,1,0)</f>
        <v>#N/A</v>
      </c>
      <c r="G647" s="22" t="e">
        <f>VLOOKUP(A647,DEVOLUCIONES!$A$2:$A$453,1,0)</f>
        <v>#N/A</v>
      </c>
      <c r="H647" s="23">
        <f>VLOOKUP(A647,CXP!$A$2:$K$353,11,0)</f>
        <v>39759</v>
      </c>
      <c r="I647" s="23"/>
      <c r="J647" s="23"/>
      <c r="K647" s="23"/>
      <c r="L647" s="23">
        <f>VLOOKUP(A647,GLOSAS!$A$2:$K$413,11,0)</f>
        <v>15241</v>
      </c>
      <c r="M647" s="23"/>
      <c r="N647" s="23"/>
      <c r="O647" s="23"/>
      <c r="P647" s="23"/>
      <c r="Q647" s="22"/>
      <c r="R647" s="22"/>
      <c r="S647" s="22"/>
      <c r="T647" s="24">
        <f t="shared" si="42"/>
        <v>0</v>
      </c>
    </row>
    <row r="648" spans="1:20" s="25" customFormat="1" x14ac:dyDescent="0.25">
      <c r="A648" s="22">
        <v>6422653</v>
      </c>
      <c r="B648" s="23">
        <v>51041</v>
      </c>
      <c r="C648" s="23">
        <v>51041</v>
      </c>
      <c r="D648" s="22">
        <f>VLOOKUP(A648,CXP!$A$2:$A$353,1,0)</f>
        <v>6422653</v>
      </c>
      <c r="E648" s="22" t="e">
        <f>VLOOKUP(A648,GLOSAS!$A$2:$A$413,1,0)</f>
        <v>#N/A</v>
      </c>
      <c r="F648" s="22" t="e">
        <f>VLOOKUP(A648,CANCELADAS!$A$2:$A$811,1,0)</f>
        <v>#N/A</v>
      </c>
      <c r="G648" s="22" t="e">
        <f>VLOOKUP(A648,DEVOLUCIONES!$A$2:$A$453,1,0)</f>
        <v>#N/A</v>
      </c>
      <c r="H648" s="23">
        <f>VLOOKUP(A648,CXP!$A$2:$K$353,11,0)</f>
        <v>51041</v>
      </c>
      <c r="I648" s="23"/>
      <c r="J648" s="23"/>
      <c r="K648" s="23"/>
      <c r="L648" s="23"/>
      <c r="M648" s="23"/>
      <c r="N648" s="23"/>
      <c r="O648" s="23"/>
      <c r="P648" s="23"/>
      <c r="Q648" s="22"/>
      <c r="R648" s="22"/>
      <c r="S648" s="22"/>
      <c r="T648" s="24">
        <f t="shared" si="42"/>
        <v>0</v>
      </c>
    </row>
    <row r="649" spans="1:20" s="25" customFormat="1" x14ac:dyDescent="0.25">
      <c r="A649" s="22">
        <v>6422898</v>
      </c>
      <c r="B649" s="23">
        <v>48238</v>
      </c>
      <c r="C649" s="23">
        <v>48238</v>
      </c>
      <c r="D649" s="22">
        <f>VLOOKUP(A649,CXP!$A$2:$A$353,1,0)</f>
        <v>6422898</v>
      </c>
      <c r="E649" s="22" t="e">
        <f>VLOOKUP(A649,GLOSAS!$A$2:$A$413,1,0)</f>
        <v>#N/A</v>
      </c>
      <c r="F649" s="22" t="e">
        <f>VLOOKUP(A649,CANCELADAS!$A$2:$A$811,1,0)</f>
        <v>#N/A</v>
      </c>
      <c r="G649" s="22" t="e">
        <f>VLOOKUP(A649,DEVOLUCIONES!$A$2:$A$453,1,0)</f>
        <v>#N/A</v>
      </c>
      <c r="H649" s="23">
        <f>VLOOKUP(A649,CXP!$A$2:$K$353,11,0)</f>
        <v>48238</v>
      </c>
      <c r="I649" s="23"/>
      <c r="J649" s="23"/>
      <c r="K649" s="23"/>
      <c r="L649" s="23"/>
      <c r="M649" s="23"/>
      <c r="N649" s="23"/>
      <c r="O649" s="23"/>
      <c r="P649" s="23"/>
      <c r="Q649" s="22"/>
      <c r="R649" s="22"/>
      <c r="S649" s="22"/>
      <c r="T649" s="24">
        <f t="shared" si="42"/>
        <v>0</v>
      </c>
    </row>
    <row r="650" spans="1:20" s="25" customFormat="1" x14ac:dyDescent="0.25">
      <c r="A650" s="22">
        <v>6423210</v>
      </c>
      <c r="B650" s="23">
        <v>12198</v>
      </c>
      <c r="C650" s="23">
        <v>12198</v>
      </c>
      <c r="D650" s="22">
        <f>VLOOKUP(A650,CXP!$A$2:$A$353,1,0)</f>
        <v>6423210</v>
      </c>
      <c r="E650" s="22" t="e">
        <f>VLOOKUP(A650,GLOSAS!$A$2:$A$413,1,0)</f>
        <v>#N/A</v>
      </c>
      <c r="F650" s="22" t="e">
        <f>VLOOKUP(A650,CANCELADAS!$A$2:$A$811,1,0)</f>
        <v>#N/A</v>
      </c>
      <c r="G650" s="22" t="e">
        <f>VLOOKUP(A650,DEVOLUCIONES!$A$2:$A$453,1,0)</f>
        <v>#N/A</v>
      </c>
      <c r="H650" s="23">
        <f>VLOOKUP(A650,CXP!$A$2:$K$353,11,0)</f>
        <v>12198</v>
      </c>
      <c r="I650" s="23"/>
      <c r="J650" s="23"/>
      <c r="K650" s="23"/>
      <c r="L650" s="23"/>
      <c r="M650" s="23"/>
      <c r="N650" s="23"/>
      <c r="O650" s="23"/>
      <c r="P650" s="23"/>
      <c r="Q650" s="22"/>
      <c r="R650" s="22"/>
      <c r="S650" s="22"/>
      <c r="T650" s="24">
        <f t="shared" si="42"/>
        <v>0</v>
      </c>
    </row>
    <row r="651" spans="1:20" s="25" customFormat="1" x14ac:dyDescent="0.25">
      <c r="A651" s="22">
        <v>6423291</v>
      </c>
      <c r="B651" s="23">
        <v>55000</v>
      </c>
      <c r="C651" s="23">
        <v>55000</v>
      </c>
      <c r="D651" s="22" t="e">
        <f>VLOOKUP(A651,CXP!$A$2:$A$353,1,0)</f>
        <v>#N/A</v>
      </c>
      <c r="E651" s="22">
        <f>VLOOKUP(A651,GLOSAS!$A$2:$A$413,1,0)</f>
        <v>6423291</v>
      </c>
      <c r="F651" s="22">
        <f>VLOOKUP(A651,CANCELADAS!$A$2:$A$811,1,0)</f>
        <v>6423291</v>
      </c>
      <c r="G651" s="22" t="e">
        <f>VLOOKUP(A651,DEVOLUCIONES!$A$2:$A$453,1,0)</f>
        <v>#N/A</v>
      </c>
      <c r="H651" s="23"/>
      <c r="I651" s="23"/>
      <c r="J651" s="23"/>
      <c r="K651" s="23"/>
      <c r="L651" s="23">
        <f>VLOOKUP(A651,GLOSAS!$A$2:$K$413,11,0)</f>
        <v>20741</v>
      </c>
      <c r="M651" s="23"/>
      <c r="N651" s="23"/>
      <c r="O651" s="23">
        <f>-VLOOKUP(A651,CANCELADAS!$A$2:$K$811,11,0)</f>
        <v>34259</v>
      </c>
      <c r="P651" s="23"/>
      <c r="Q651" s="22">
        <v>2000345688</v>
      </c>
      <c r="R651" s="22"/>
      <c r="S651" s="22"/>
      <c r="T651" s="24">
        <f t="shared" si="42"/>
        <v>0</v>
      </c>
    </row>
    <row r="652" spans="1:20" s="25" customFormat="1" x14ac:dyDescent="0.25">
      <c r="A652" s="22">
        <v>6423380</v>
      </c>
      <c r="B652" s="23">
        <v>95056</v>
      </c>
      <c r="C652" s="23">
        <v>95056</v>
      </c>
      <c r="D652" s="22">
        <f>VLOOKUP(A652,CXP!$A$2:$A$353,1,0)</f>
        <v>6423380</v>
      </c>
      <c r="E652" s="22" t="e">
        <f>VLOOKUP(A652,GLOSAS!$A$2:$A$413,1,0)</f>
        <v>#N/A</v>
      </c>
      <c r="F652" s="22" t="e">
        <f>VLOOKUP(A652,CANCELADAS!$A$2:$A$811,1,0)</f>
        <v>#N/A</v>
      </c>
      <c r="G652" s="22" t="e">
        <f>VLOOKUP(A652,DEVOLUCIONES!$A$2:$A$453,1,0)</f>
        <v>#N/A</v>
      </c>
      <c r="H652" s="23">
        <f>VLOOKUP(A652,CXP!$A$2:$K$353,11,0)</f>
        <v>95056</v>
      </c>
      <c r="I652" s="23"/>
      <c r="J652" s="23"/>
      <c r="K652" s="23"/>
      <c r="L652" s="23"/>
      <c r="M652" s="23"/>
      <c r="N652" s="23"/>
      <c r="O652" s="23"/>
      <c r="P652" s="23"/>
      <c r="Q652" s="22"/>
      <c r="R652" s="22"/>
      <c r="S652" s="22"/>
      <c r="T652" s="24">
        <f t="shared" si="42"/>
        <v>0</v>
      </c>
    </row>
    <row r="653" spans="1:20" s="25" customFormat="1" x14ac:dyDescent="0.25">
      <c r="A653" s="22">
        <v>6424078</v>
      </c>
      <c r="B653" s="23">
        <v>55000</v>
      </c>
      <c r="C653" s="23">
        <v>55000</v>
      </c>
      <c r="D653" s="22">
        <f>VLOOKUP(A653,CXP!$A$2:$A$353,1,0)</f>
        <v>6424078</v>
      </c>
      <c r="E653" s="22">
        <f>VLOOKUP(A653,GLOSAS!$A$2:$A$413,1,0)</f>
        <v>6424078</v>
      </c>
      <c r="F653" s="22" t="e">
        <f>VLOOKUP(A653,CANCELADAS!$A$2:$A$811,1,0)</f>
        <v>#N/A</v>
      </c>
      <c r="G653" s="22" t="e">
        <f>VLOOKUP(A653,DEVOLUCIONES!$A$2:$A$453,1,0)</f>
        <v>#N/A</v>
      </c>
      <c r="H653" s="23">
        <f>VLOOKUP(A653,CXP!$A$2:$K$353,11,0)</f>
        <v>39759</v>
      </c>
      <c r="I653" s="23"/>
      <c r="J653" s="23"/>
      <c r="K653" s="23"/>
      <c r="L653" s="23">
        <f>VLOOKUP(A653,GLOSAS!$A$2:$K$413,11,0)</f>
        <v>15241</v>
      </c>
      <c r="M653" s="23"/>
      <c r="N653" s="23"/>
      <c r="O653" s="23"/>
      <c r="P653" s="23"/>
      <c r="Q653" s="22"/>
      <c r="R653" s="22"/>
      <c r="S653" s="22"/>
      <c r="T653" s="24">
        <f t="shared" si="42"/>
        <v>0</v>
      </c>
    </row>
    <row r="654" spans="1:20" s="25" customFormat="1" x14ac:dyDescent="0.25">
      <c r="A654" s="22">
        <v>6424281</v>
      </c>
      <c r="B654" s="23">
        <v>29590</v>
      </c>
      <c r="C654" s="23">
        <v>29590</v>
      </c>
      <c r="D654" s="22">
        <f>VLOOKUP(A654,CXP!$A$2:$A$353,1,0)</f>
        <v>6424281</v>
      </c>
      <c r="E654" s="22" t="e">
        <f>VLOOKUP(A654,GLOSAS!$A$2:$A$413,1,0)</f>
        <v>#N/A</v>
      </c>
      <c r="F654" s="22" t="e">
        <f>VLOOKUP(A654,CANCELADAS!$A$2:$A$811,1,0)</f>
        <v>#N/A</v>
      </c>
      <c r="G654" s="22" t="e">
        <f>VLOOKUP(A654,DEVOLUCIONES!$A$2:$A$453,1,0)</f>
        <v>#N/A</v>
      </c>
      <c r="H654" s="23">
        <f>VLOOKUP(A654,CXP!$A$2:$K$353,11,0)</f>
        <v>29590</v>
      </c>
      <c r="I654" s="23"/>
      <c r="J654" s="23"/>
      <c r="K654" s="23"/>
      <c r="L654" s="23"/>
      <c r="M654" s="23"/>
      <c r="N654" s="23"/>
      <c r="O654" s="23"/>
      <c r="P654" s="23"/>
      <c r="Q654" s="22"/>
      <c r="R654" s="22"/>
      <c r="S654" s="22"/>
      <c r="T654" s="24">
        <f t="shared" si="42"/>
        <v>0</v>
      </c>
    </row>
    <row r="655" spans="1:20" s="25" customFormat="1" x14ac:dyDescent="0.25">
      <c r="A655" s="22">
        <v>6424309</v>
      </c>
      <c r="B655" s="23">
        <v>55000</v>
      </c>
      <c r="C655" s="23">
        <v>55000</v>
      </c>
      <c r="D655" s="22" t="e">
        <f>VLOOKUP(A655,CXP!$A$2:$A$353,1,0)</f>
        <v>#N/A</v>
      </c>
      <c r="E655" s="22" t="e">
        <f>VLOOKUP(A655,GLOSAS!$A$2:$A$413,1,0)</f>
        <v>#N/A</v>
      </c>
      <c r="F655" s="22" t="e">
        <f>VLOOKUP(A655,CANCELADAS!$A$2:$A$811,1,0)</f>
        <v>#N/A</v>
      </c>
      <c r="G655" s="22">
        <f>VLOOKUP(A655,DEVOLUCIONES!$A$2:$A$453,1,0)</f>
        <v>6424309</v>
      </c>
      <c r="H655" s="23"/>
      <c r="I655" s="23">
        <f t="shared" ref="I655:I656" si="43">+C655</f>
        <v>55000</v>
      </c>
      <c r="J655" s="23"/>
      <c r="K655" s="23"/>
      <c r="L655" s="23"/>
      <c r="M655" s="23"/>
      <c r="N655" s="23"/>
      <c r="O655" s="23"/>
      <c r="P655" s="23"/>
      <c r="Q655" s="22" t="s">
        <v>704</v>
      </c>
      <c r="R655" s="22" t="s">
        <v>696</v>
      </c>
      <c r="S655" s="22"/>
      <c r="T655" s="24">
        <f t="shared" si="42"/>
        <v>0</v>
      </c>
    </row>
    <row r="656" spans="1:20" s="25" customFormat="1" x14ac:dyDescent="0.25">
      <c r="A656" s="22">
        <v>6424318</v>
      </c>
      <c r="B656" s="23">
        <v>55000</v>
      </c>
      <c r="C656" s="23">
        <v>55000</v>
      </c>
      <c r="D656" s="22" t="e">
        <f>VLOOKUP(A656,CXP!$A$2:$A$353,1,0)</f>
        <v>#N/A</v>
      </c>
      <c r="E656" s="22" t="e">
        <f>VLOOKUP(A656,GLOSAS!$A$2:$A$413,1,0)</f>
        <v>#N/A</v>
      </c>
      <c r="F656" s="22" t="e">
        <f>VLOOKUP(A656,CANCELADAS!$A$2:$A$811,1,0)</f>
        <v>#N/A</v>
      </c>
      <c r="G656" s="22">
        <f>VLOOKUP(A656,DEVOLUCIONES!$A$2:$A$453,1,0)</f>
        <v>6424318</v>
      </c>
      <c r="H656" s="23"/>
      <c r="I656" s="23">
        <f t="shared" si="43"/>
        <v>55000</v>
      </c>
      <c r="J656" s="23"/>
      <c r="K656" s="23"/>
      <c r="L656" s="23"/>
      <c r="M656" s="23"/>
      <c r="N656" s="23"/>
      <c r="O656" s="23"/>
      <c r="P656" s="23"/>
      <c r="Q656" s="22" t="s">
        <v>703</v>
      </c>
      <c r="R656" s="22" t="s">
        <v>696</v>
      </c>
      <c r="S656" s="22"/>
      <c r="T656" s="24">
        <f t="shared" si="42"/>
        <v>0</v>
      </c>
    </row>
    <row r="657" spans="1:20" s="25" customFormat="1" x14ac:dyDescent="0.25">
      <c r="A657" s="22">
        <v>6424348</v>
      </c>
      <c r="B657" s="23">
        <v>951244</v>
      </c>
      <c r="C657" s="23">
        <v>951244</v>
      </c>
      <c r="D657" s="22">
        <f>VLOOKUP(A657,CXP!$A$2:$A$353,1,0)</f>
        <v>6424348</v>
      </c>
      <c r="E657" s="22" t="e">
        <f>VLOOKUP(A657,GLOSAS!$A$2:$A$413,1,0)</f>
        <v>#N/A</v>
      </c>
      <c r="F657" s="22" t="e">
        <f>VLOOKUP(A657,CANCELADAS!$A$2:$A$811,1,0)</f>
        <v>#N/A</v>
      </c>
      <c r="G657" s="22" t="e">
        <f>VLOOKUP(A657,DEVOLUCIONES!$A$2:$A$453,1,0)</f>
        <v>#N/A</v>
      </c>
      <c r="H657" s="23">
        <f>VLOOKUP(A657,CXP!$A$2:$K$353,11,0)</f>
        <v>951244</v>
      </c>
      <c r="I657" s="23"/>
      <c r="J657" s="23"/>
      <c r="K657" s="23"/>
      <c r="L657" s="23"/>
      <c r="M657" s="23"/>
      <c r="N657" s="23"/>
      <c r="O657" s="23"/>
      <c r="P657" s="23"/>
      <c r="Q657" s="22"/>
      <c r="R657" s="22"/>
      <c r="S657" s="22"/>
      <c r="T657" s="24">
        <f t="shared" si="42"/>
        <v>0</v>
      </c>
    </row>
    <row r="658" spans="1:20" s="25" customFormat="1" x14ac:dyDescent="0.25">
      <c r="A658" s="22">
        <v>6424349</v>
      </c>
      <c r="B658" s="23">
        <v>55000</v>
      </c>
      <c r="C658" s="23">
        <v>55000</v>
      </c>
      <c r="D658" s="22">
        <f>VLOOKUP(A658,CXP!$A$2:$A$353,1,0)</f>
        <v>6424349</v>
      </c>
      <c r="E658" s="22">
        <f>VLOOKUP(A658,GLOSAS!$A$2:$A$413,1,0)</f>
        <v>6424349</v>
      </c>
      <c r="F658" s="22" t="e">
        <f>VLOOKUP(A658,CANCELADAS!$A$2:$A$811,1,0)</f>
        <v>#N/A</v>
      </c>
      <c r="G658" s="22" t="e">
        <f>VLOOKUP(A658,DEVOLUCIONES!$A$2:$A$453,1,0)</f>
        <v>#N/A</v>
      </c>
      <c r="H658" s="23">
        <f>VLOOKUP(A658,CXP!$A$2:$K$353,11,0)</f>
        <v>39759</v>
      </c>
      <c r="I658" s="23"/>
      <c r="J658" s="23"/>
      <c r="K658" s="23"/>
      <c r="L658" s="23">
        <f>VLOOKUP(A658,GLOSAS!$A$2:$K$413,11,0)</f>
        <v>15241</v>
      </c>
      <c r="M658" s="23"/>
      <c r="N658" s="23"/>
      <c r="O658" s="23"/>
      <c r="P658" s="23"/>
      <c r="Q658" s="22"/>
      <c r="R658" s="22"/>
      <c r="S658" s="22"/>
      <c r="T658" s="24">
        <f t="shared" si="42"/>
        <v>0</v>
      </c>
    </row>
    <row r="659" spans="1:20" s="25" customFormat="1" x14ac:dyDescent="0.25">
      <c r="A659" s="22">
        <v>6424352</v>
      </c>
      <c r="B659" s="23">
        <v>55000</v>
      </c>
      <c r="C659" s="23">
        <v>55000</v>
      </c>
      <c r="D659" s="22">
        <f>VLOOKUP(A659,CXP!$A$2:$A$353,1,0)</f>
        <v>6424352</v>
      </c>
      <c r="E659" s="22">
        <f>VLOOKUP(A659,GLOSAS!$A$2:$A$413,1,0)</f>
        <v>6424352</v>
      </c>
      <c r="F659" s="22" t="e">
        <f>VLOOKUP(A659,CANCELADAS!$A$2:$A$811,1,0)</f>
        <v>#N/A</v>
      </c>
      <c r="G659" s="22" t="e">
        <f>VLOOKUP(A659,DEVOLUCIONES!$A$2:$A$453,1,0)</f>
        <v>#N/A</v>
      </c>
      <c r="H659" s="23">
        <f>VLOOKUP(A659,CXP!$A$2:$K$353,11,0)</f>
        <v>39759</v>
      </c>
      <c r="I659" s="23"/>
      <c r="J659" s="23"/>
      <c r="K659" s="23"/>
      <c r="L659" s="23">
        <f>VLOOKUP(A659,GLOSAS!$A$2:$K$413,11,0)</f>
        <v>15241</v>
      </c>
      <c r="M659" s="23"/>
      <c r="N659" s="23"/>
      <c r="O659" s="23"/>
      <c r="P659" s="23"/>
      <c r="Q659" s="22"/>
      <c r="R659" s="22"/>
      <c r="S659" s="22"/>
      <c r="T659" s="24">
        <f t="shared" si="42"/>
        <v>0</v>
      </c>
    </row>
    <row r="660" spans="1:20" s="25" customFormat="1" x14ac:dyDescent="0.25">
      <c r="A660" s="22">
        <v>6424364</v>
      </c>
      <c r="B660" s="23">
        <v>55000</v>
      </c>
      <c r="C660" s="23">
        <v>55000</v>
      </c>
      <c r="D660" s="22">
        <f>VLOOKUP(A660,CXP!$A$2:$A$353,1,0)</f>
        <v>6424364</v>
      </c>
      <c r="E660" s="22">
        <f>VLOOKUP(A660,GLOSAS!$A$2:$A$413,1,0)</f>
        <v>6424364</v>
      </c>
      <c r="F660" s="22" t="e">
        <f>VLOOKUP(A660,CANCELADAS!$A$2:$A$811,1,0)</f>
        <v>#N/A</v>
      </c>
      <c r="G660" s="22" t="e">
        <f>VLOOKUP(A660,DEVOLUCIONES!$A$2:$A$453,1,0)</f>
        <v>#N/A</v>
      </c>
      <c r="H660" s="23">
        <f>VLOOKUP(A660,CXP!$A$2:$K$353,11,0)</f>
        <v>39759</v>
      </c>
      <c r="I660" s="23"/>
      <c r="J660" s="23"/>
      <c r="K660" s="23"/>
      <c r="L660" s="23">
        <f>VLOOKUP(A660,GLOSAS!$A$2:$K$413,11,0)</f>
        <v>15241</v>
      </c>
      <c r="M660" s="23"/>
      <c r="N660" s="23"/>
      <c r="O660" s="23"/>
      <c r="P660" s="23"/>
      <c r="Q660" s="22"/>
      <c r="R660" s="22"/>
      <c r="S660" s="22"/>
      <c r="T660" s="24">
        <f t="shared" si="42"/>
        <v>0</v>
      </c>
    </row>
    <row r="661" spans="1:20" s="25" customFormat="1" x14ac:dyDescent="0.25">
      <c r="A661" s="22">
        <v>6424678</v>
      </c>
      <c r="B661" s="23">
        <v>355643</v>
      </c>
      <c r="C661" s="23">
        <v>355643</v>
      </c>
      <c r="D661" s="22">
        <f>VLOOKUP(A661,CXP!$A$2:$A$353,1,0)</f>
        <v>6424678</v>
      </c>
      <c r="E661" s="22" t="e">
        <f>VLOOKUP(A661,GLOSAS!$A$2:$A$413,1,0)</f>
        <v>#N/A</v>
      </c>
      <c r="F661" s="22" t="e">
        <f>VLOOKUP(A661,CANCELADAS!$A$2:$A$811,1,0)</f>
        <v>#N/A</v>
      </c>
      <c r="G661" s="22" t="e">
        <f>VLOOKUP(A661,DEVOLUCIONES!$A$2:$A$453,1,0)</f>
        <v>#N/A</v>
      </c>
      <c r="H661" s="23">
        <f>VLOOKUP(A661,CXP!$A$2:$K$353,11,0)</f>
        <v>355643</v>
      </c>
      <c r="I661" s="23"/>
      <c r="J661" s="23"/>
      <c r="K661" s="23"/>
      <c r="L661" s="23"/>
      <c r="M661" s="23"/>
      <c r="N661" s="23"/>
      <c r="O661" s="23"/>
      <c r="P661" s="23"/>
      <c r="Q661" s="22"/>
      <c r="R661" s="22"/>
      <c r="S661" s="22"/>
      <c r="T661" s="24">
        <f t="shared" si="42"/>
        <v>0</v>
      </c>
    </row>
    <row r="662" spans="1:20" s="25" customFormat="1" x14ac:dyDescent="0.25">
      <c r="A662" s="22">
        <v>6425287</v>
      </c>
      <c r="B662" s="23">
        <v>55000</v>
      </c>
      <c r="C662" s="23">
        <v>55000</v>
      </c>
      <c r="D662" s="22">
        <f>VLOOKUP(A662,CXP!$A$2:$A$353,1,0)</f>
        <v>6425287</v>
      </c>
      <c r="E662" s="22">
        <f>VLOOKUP(A662,GLOSAS!$A$2:$A$413,1,0)</f>
        <v>6425287</v>
      </c>
      <c r="F662" s="22" t="e">
        <f>VLOOKUP(A662,CANCELADAS!$A$2:$A$811,1,0)</f>
        <v>#N/A</v>
      </c>
      <c r="G662" s="22" t="e">
        <f>VLOOKUP(A662,DEVOLUCIONES!$A$2:$A$453,1,0)</f>
        <v>#N/A</v>
      </c>
      <c r="H662" s="23">
        <f>VLOOKUP(A662,CXP!$A$2:$K$353,11,0)</f>
        <v>39759</v>
      </c>
      <c r="I662" s="23"/>
      <c r="J662" s="23"/>
      <c r="K662" s="23"/>
      <c r="L662" s="23">
        <f>VLOOKUP(A662,GLOSAS!$A$2:$K$413,11,0)</f>
        <v>15241</v>
      </c>
      <c r="M662" s="23"/>
      <c r="N662" s="23"/>
      <c r="O662" s="23"/>
      <c r="P662" s="23"/>
      <c r="Q662" s="22"/>
      <c r="R662" s="22"/>
      <c r="S662" s="22"/>
      <c r="T662" s="24">
        <f t="shared" si="42"/>
        <v>0</v>
      </c>
    </row>
    <row r="663" spans="1:20" s="25" customFormat="1" x14ac:dyDescent="0.25">
      <c r="A663" s="22">
        <v>6425317</v>
      </c>
      <c r="B663" s="23">
        <v>23180</v>
      </c>
      <c r="C663" s="23">
        <v>23180</v>
      </c>
      <c r="D663" s="22">
        <f>VLOOKUP(A663,CXP!$A$2:$A$353,1,0)</f>
        <v>6425317</v>
      </c>
      <c r="E663" s="22" t="e">
        <f>VLOOKUP(A663,GLOSAS!$A$2:$A$413,1,0)</f>
        <v>#N/A</v>
      </c>
      <c r="F663" s="22" t="e">
        <f>VLOOKUP(A663,CANCELADAS!$A$2:$A$811,1,0)</f>
        <v>#N/A</v>
      </c>
      <c r="G663" s="22" t="e">
        <f>VLOOKUP(A663,DEVOLUCIONES!$A$2:$A$453,1,0)</f>
        <v>#N/A</v>
      </c>
      <c r="H663" s="23">
        <f>VLOOKUP(A663,CXP!$A$2:$K$353,11,0)</f>
        <v>23180</v>
      </c>
      <c r="I663" s="23"/>
      <c r="J663" s="23"/>
      <c r="K663" s="23"/>
      <c r="L663" s="23"/>
      <c r="M663" s="23"/>
      <c r="N663" s="23"/>
      <c r="O663" s="23"/>
      <c r="P663" s="23"/>
      <c r="Q663" s="22"/>
      <c r="R663" s="22"/>
      <c r="S663" s="22"/>
      <c r="T663" s="24">
        <f t="shared" si="42"/>
        <v>0</v>
      </c>
    </row>
    <row r="664" spans="1:20" s="25" customFormat="1" x14ac:dyDescent="0.25">
      <c r="A664" s="22">
        <v>6425332</v>
      </c>
      <c r="B664" s="23">
        <v>55000</v>
      </c>
      <c r="C664" s="23">
        <v>55000</v>
      </c>
      <c r="D664" s="22">
        <f>VLOOKUP(A664,CXP!$A$2:$A$353,1,0)</f>
        <v>6425332</v>
      </c>
      <c r="E664" s="22">
        <f>VLOOKUP(A664,GLOSAS!$A$2:$A$413,1,0)</f>
        <v>6425332</v>
      </c>
      <c r="F664" s="22" t="e">
        <f>VLOOKUP(A664,CANCELADAS!$A$2:$A$811,1,0)</f>
        <v>#N/A</v>
      </c>
      <c r="G664" s="22" t="e">
        <f>VLOOKUP(A664,DEVOLUCIONES!$A$2:$A$453,1,0)</f>
        <v>#N/A</v>
      </c>
      <c r="H664" s="23">
        <f>VLOOKUP(A664,CXP!$A$2:$K$353,11,0)</f>
        <v>39759</v>
      </c>
      <c r="I664" s="23"/>
      <c r="J664" s="23"/>
      <c r="K664" s="23"/>
      <c r="L664" s="23">
        <f>VLOOKUP(A664,GLOSAS!$A$2:$K$413,11,0)</f>
        <v>15241</v>
      </c>
      <c r="M664" s="23"/>
      <c r="N664" s="23"/>
      <c r="O664" s="23"/>
      <c r="P664" s="23"/>
      <c r="Q664" s="22"/>
      <c r="R664" s="22"/>
      <c r="S664" s="22"/>
      <c r="T664" s="24">
        <f t="shared" si="42"/>
        <v>0</v>
      </c>
    </row>
    <row r="665" spans="1:20" s="25" customFormat="1" x14ac:dyDescent="0.25">
      <c r="A665" s="22">
        <v>6425348</v>
      </c>
      <c r="B665" s="23">
        <v>55000</v>
      </c>
      <c r="C665" s="23">
        <v>55000</v>
      </c>
      <c r="D665" s="22">
        <f>VLOOKUP(A665,CXP!$A$2:$A$353,1,0)</f>
        <v>6425348</v>
      </c>
      <c r="E665" s="22">
        <f>VLOOKUP(A665,GLOSAS!$A$2:$A$413,1,0)</f>
        <v>6425348</v>
      </c>
      <c r="F665" s="22" t="e">
        <f>VLOOKUP(A665,CANCELADAS!$A$2:$A$811,1,0)</f>
        <v>#N/A</v>
      </c>
      <c r="G665" s="22" t="e">
        <f>VLOOKUP(A665,DEVOLUCIONES!$A$2:$A$453,1,0)</f>
        <v>#N/A</v>
      </c>
      <c r="H665" s="23">
        <f>VLOOKUP(A665,CXP!$A$2:$K$353,11,0)</f>
        <v>34259</v>
      </c>
      <c r="I665" s="23"/>
      <c r="J665" s="23"/>
      <c r="K665" s="23"/>
      <c r="L665" s="23">
        <f>VLOOKUP(A665,GLOSAS!$A$2:$K$413,11,0)</f>
        <v>20741</v>
      </c>
      <c r="M665" s="23"/>
      <c r="N665" s="23"/>
      <c r="O665" s="23"/>
      <c r="P665" s="23"/>
      <c r="Q665" s="22"/>
      <c r="R665" s="22"/>
      <c r="S665" s="22"/>
      <c r="T665" s="24">
        <f t="shared" si="42"/>
        <v>0</v>
      </c>
    </row>
    <row r="666" spans="1:20" s="25" customFormat="1" x14ac:dyDescent="0.25">
      <c r="A666" s="22">
        <v>6425629</v>
      </c>
      <c r="B666" s="23">
        <v>55000</v>
      </c>
      <c r="C666" s="23">
        <v>55000</v>
      </c>
      <c r="D666" s="22">
        <f>VLOOKUP(A666,CXP!$A$2:$A$353,1,0)</f>
        <v>6425629</v>
      </c>
      <c r="E666" s="22">
        <f>VLOOKUP(A666,GLOSAS!$A$2:$A$413,1,0)</f>
        <v>6425629</v>
      </c>
      <c r="F666" s="22" t="e">
        <f>VLOOKUP(A666,CANCELADAS!$A$2:$A$811,1,0)</f>
        <v>#N/A</v>
      </c>
      <c r="G666" s="22" t="e">
        <f>VLOOKUP(A666,DEVOLUCIONES!$A$2:$A$453,1,0)</f>
        <v>#N/A</v>
      </c>
      <c r="H666" s="23">
        <f>VLOOKUP(A666,CXP!$A$2:$K$353,11,0)</f>
        <v>39759</v>
      </c>
      <c r="I666" s="23"/>
      <c r="J666" s="23"/>
      <c r="K666" s="23"/>
      <c r="L666" s="23">
        <f>VLOOKUP(A666,GLOSAS!$A$2:$K$413,11,0)</f>
        <v>15241</v>
      </c>
      <c r="M666" s="23"/>
      <c r="N666" s="23"/>
      <c r="O666" s="23"/>
      <c r="P666" s="23"/>
      <c r="Q666" s="22"/>
      <c r="R666" s="22"/>
      <c r="S666" s="22"/>
      <c r="T666" s="24">
        <f t="shared" si="42"/>
        <v>0</v>
      </c>
    </row>
    <row r="667" spans="1:20" s="25" customFormat="1" x14ac:dyDescent="0.25">
      <c r="A667" s="22">
        <v>6425933</v>
      </c>
      <c r="B667" s="23">
        <v>55000</v>
      </c>
      <c r="C667" s="23">
        <v>55000</v>
      </c>
      <c r="D667" s="22">
        <f>VLOOKUP(A667,CXP!$A$2:$A$353,1,0)</f>
        <v>6425933</v>
      </c>
      <c r="E667" s="22">
        <f>VLOOKUP(A667,GLOSAS!$A$2:$A$413,1,0)</f>
        <v>6425933</v>
      </c>
      <c r="F667" s="22" t="e">
        <f>VLOOKUP(A667,CANCELADAS!$A$2:$A$811,1,0)</f>
        <v>#N/A</v>
      </c>
      <c r="G667" s="22" t="e">
        <f>VLOOKUP(A667,DEVOLUCIONES!$A$2:$A$453,1,0)</f>
        <v>#N/A</v>
      </c>
      <c r="H667" s="23">
        <f>VLOOKUP(A667,CXP!$A$2:$K$353,11,0)</f>
        <v>39759</v>
      </c>
      <c r="I667" s="23"/>
      <c r="J667" s="23"/>
      <c r="K667" s="23"/>
      <c r="L667" s="23">
        <f>VLOOKUP(A667,GLOSAS!$A$2:$K$413,11,0)</f>
        <v>15241</v>
      </c>
      <c r="M667" s="23"/>
      <c r="N667" s="23"/>
      <c r="O667" s="23"/>
      <c r="P667" s="23"/>
      <c r="Q667" s="22"/>
      <c r="R667" s="22"/>
      <c r="S667" s="22"/>
      <c r="T667" s="24">
        <f t="shared" si="42"/>
        <v>0</v>
      </c>
    </row>
    <row r="668" spans="1:20" s="25" customFormat="1" x14ac:dyDescent="0.25">
      <c r="A668" s="22">
        <v>6425974</v>
      </c>
      <c r="B668" s="23">
        <v>48238</v>
      </c>
      <c r="C668" s="23">
        <v>48238</v>
      </c>
      <c r="D668" s="22">
        <f>VLOOKUP(A668,CXP!$A$2:$A$353,1,0)</f>
        <v>6425974</v>
      </c>
      <c r="E668" s="22" t="e">
        <f>VLOOKUP(A668,GLOSAS!$A$2:$A$413,1,0)</f>
        <v>#N/A</v>
      </c>
      <c r="F668" s="22" t="e">
        <f>VLOOKUP(A668,CANCELADAS!$A$2:$A$811,1,0)</f>
        <v>#N/A</v>
      </c>
      <c r="G668" s="22" t="e">
        <f>VLOOKUP(A668,DEVOLUCIONES!$A$2:$A$453,1,0)</f>
        <v>#N/A</v>
      </c>
      <c r="H668" s="23">
        <f>VLOOKUP(A668,CXP!$A$2:$K$353,11,0)</f>
        <v>48238</v>
      </c>
      <c r="I668" s="23"/>
      <c r="J668" s="23"/>
      <c r="K668" s="23"/>
      <c r="L668" s="23"/>
      <c r="M668" s="23"/>
      <c r="N668" s="23"/>
      <c r="O668" s="23"/>
      <c r="P668" s="23"/>
      <c r="Q668" s="22"/>
      <c r="R668" s="22"/>
      <c r="S668" s="22"/>
      <c r="T668" s="24">
        <f t="shared" si="42"/>
        <v>0</v>
      </c>
    </row>
    <row r="669" spans="1:20" s="25" customFormat="1" x14ac:dyDescent="0.25">
      <c r="A669" s="22">
        <v>6425975</v>
      </c>
      <c r="B669" s="23">
        <v>55000</v>
      </c>
      <c r="C669" s="23">
        <v>55000</v>
      </c>
      <c r="D669" s="22">
        <f>VLOOKUP(A669,CXP!$A$2:$A$353,1,0)</f>
        <v>6425975</v>
      </c>
      <c r="E669" s="22">
        <f>VLOOKUP(A669,GLOSAS!$A$2:$A$413,1,0)</f>
        <v>6425975</v>
      </c>
      <c r="F669" s="22" t="e">
        <f>VLOOKUP(A669,CANCELADAS!$A$2:$A$811,1,0)</f>
        <v>#N/A</v>
      </c>
      <c r="G669" s="22" t="e">
        <f>VLOOKUP(A669,DEVOLUCIONES!$A$2:$A$453,1,0)</f>
        <v>#N/A</v>
      </c>
      <c r="H669" s="23">
        <f>VLOOKUP(A669,CXP!$A$2:$K$353,11,0)</f>
        <v>39759</v>
      </c>
      <c r="I669" s="23"/>
      <c r="J669" s="23"/>
      <c r="K669" s="23"/>
      <c r="L669" s="23">
        <f>VLOOKUP(A669,GLOSAS!$A$2:$K$413,11,0)</f>
        <v>15241</v>
      </c>
      <c r="M669" s="23"/>
      <c r="N669" s="23"/>
      <c r="O669" s="23"/>
      <c r="P669" s="23"/>
      <c r="Q669" s="22"/>
      <c r="R669" s="22"/>
      <c r="S669" s="22"/>
      <c r="T669" s="24">
        <f t="shared" si="42"/>
        <v>0</v>
      </c>
    </row>
    <row r="670" spans="1:20" s="25" customFormat="1" x14ac:dyDescent="0.25">
      <c r="A670" s="22">
        <v>6426686</v>
      </c>
      <c r="B670" s="23">
        <v>55000</v>
      </c>
      <c r="C670" s="23">
        <v>55000</v>
      </c>
      <c r="D670" s="22">
        <f>VLOOKUP(A670,CXP!$A$2:$A$353,1,0)</f>
        <v>6426686</v>
      </c>
      <c r="E670" s="22">
        <f>VLOOKUP(A670,GLOSAS!$A$2:$A$413,1,0)</f>
        <v>6426686</v>
      </c>
      <c r="F670" s="22" t="e">
        <f>VLOOKUP(A670,CANCELADAS!$A$2:$A$811,1,0)</f>
        <v>#N/A</v>
      </c>
      <c r="G670" s="22" t="e">
        <f>VLOOKUP(A670,DEVOLUCIONES!$A$2:$A$453,1,0)</f>
        <v>#N/A</v>
      </c>
      <c r="H670" s="23">
        <f>VLOOKUP(A670,CXP!$A$2:$K$353,11,0)</f>
        <v>39759</v>
      </c>
      <c r="I670" s="23"/>
      <c r="J670" s="23"/>
      <c r="K670" s="23"/>
      <c r="L670" s="23">
        <f>VLOOKUP(A670,GLOSAS!$A$2:$K$413,11,0)</f>
        <v>15241</v>
      </c>
      <c r="M670" s="23"/>
      <c r="N670" s="23"/>
      <c r="O670" s="23"/>
      <c r="P670" s="23"/>
      <c r="Q670" s="22"/>
      <c r="R670" s="22"/>
      <c r="S670" s="22"/>
      <c r="T670" s="24">
        <f t="shared" si="42"/>
        <v>0</v>
      </c>
    </row>
    <row r="671" spans="1:20" s="25" customFormat="1" x14ac:dyDescent="0.25">
      <c r="A671" s="22">
        <v>6426819</v>
      </c>
      <c r="B671" s="23">
        <v>55000</v>
      </c>
      <c r="C671" s="23">
        <v>55000</v>
      </c>
      <c r="D671" s="22" t="e">
        <f>VLOOKUP(A671,CXP!$A$2:$A$353,1,0)</f>
        <v>#N/A</v>
      </c>
      <c r="E671" s="22" t="e">
        <f>VLOOKUP(A671,GLOSAS!$A$2:$A$413,1,0)</f>
        <v>#N/A</v>
      </c>
      <c r="F671" s="22" t="e">
        <f>VLOOKUP(A671,CANCELADAS!$A$2:$A$811,1,0)</f>
        <v>#N/A</v>
      </c>
      <c r="G671" s="22">
        <f>VLOOKUP(A671,DEVOLUCIONES!$A$2:$A$453,1,0)</f>
        <v>6426819</v>
      </c>
      <c r="H671" s="23"/>
      <c r="I671" s="23">
        <f t="shared" ref="I671:I672" si="44">+C671</f>
        <v>55000</v>
      </c>
      <c r="J671" s="23"/>
      <c r="K671" s="23"/>
      <c r="L671" s="23"/>
      <c r="M671" s="23"/>
      <c r="N671" s="23"/>
      <c r="O671" s="23"/>
      <c r="P671" s="23"/>
      <c r="Q671" s="22" t="s">
        <v>702</v>
      </c>
      <c r="R671" s="22" t="s">
        <v>696</v>
      </c>
      <c r="S671" s="22"/>
      <c r="T671" s="24">
        <f t="shared" si="42"/>
        <v>0</v>
      </c>
    </row>
    <row r="672" spans="1:20" s="25" customFormat="1" x14ac:dyDescent="0.25">
      <c r="A672" s="22">
        <v>6427122</v>
      </c>
      <c r="B672" s="23">
        <v>55000</v>
      </c>
      <c r="C672" s="23">
        <v>55000</v>
      </c>
      <c r="D672" s="22" t="e">
        <f>VLOOKUP(A672,CXP!$A$2:$A$353,1,0)</f>
        <v>#N/A</v>
      </c>
      <c r="E672" s="22" t="e">
        <f>VLOOKUP(A672,GLOSAS!$A$2:$A$413,1,0)</f>
        <v>#N/A</v>
      </c>
      <c r="F672" s="22" t="e">
        <f>VLOOKUP(A672,CANCELADAS!$A$2:$A$811,1,0)</f>
        <v>#N/A</v>
      </c>
      <c r="G672" s="22">
        <f>VLOOKUP(A672,DEVOLUCIONES!$A$2:$A$453,1,0)</f>
        <v>6427122</v>
      </c>
      <c r="H672" s="23"/>
      <c r="I672" s="23">
        <f t="shared" si="44"/>
        <v>55000</v>
      </c>
      <c r="J672" s="23"/>
      <c r="K672" s="23"/>
      <c r="L672" s="23"/>
      <c r="M672" s="23"/>
      <c r="N672" s="23"/>
      <c r="O672" s="23"/>
      <c r="P672" s="23"/>
      <c r="Q672" s="22" t="s">
        <v>701</v>
      </c>
      <c r="R672" s="22" t="s">
        <v>696</v>
      </c>
      <c r="S672" s="22"/>
      <c r="T672" s="24">
        <f t="shared" si="42"/>
        <v>0</v>
      </c>
    </row>
    <row r="673" spans="1:20" s="25" customFormat="1" x14ac:dyDescent="0.25">
      <c r="A673" s="22">
        <v>6427136</v>
      </c>
      <c r="B673" s="23">
        <v>55000</v>
      </c>
      <c r="C673" s="23">
        <v>55000</v>
      </c>
      <c r="D673" s="22">
        <f>VLOOKUP(A673,CXP!$A$2:$A$353,1,0)</f>
        <v>6427136</v>
      </c>
      <c r="E673" s="22">
        <f>VLOOKUP(A673,GLOSAS!$A$2:$A$413,1,0)</f>
        <v>6427136</v>
      </c>
      <c r="F673" s="22" t="e">
        <f>VLOOKUP(A673,CANCELADAS!$A$2:$A$811,1,0)</f>
        <v>#N/A</v>
      </c>
      <c r="G673" s="22" t="e">
        <f>VLOOKUP(A673,DEVOLUCIONES!$A$2:$A$453,1,0)</f>
        <v>#N/A</v>
      </c>
      <c r="H673" s="23">
        <f>VLOOKUP(A673,CXP!$A$2:$K$353,11,0)</f>
        <v>39759</v>
      </c>
      <c r="I673" s="23"/>
      <c r="J673" s="23"/>
      <c r="K673" s="23"/>
      <c r="L673" s="23">
        <f>VLOOKUP(A673,GLOSAS!$A$2:$K$413,11,0)</f>
        <v>15241</v>
      </c>
      <c r="M673" s="23"/>
      <c r="N673" s="23"/>
      <c r="O673" s="23"/>
      <c r="P673" s="23"/>
      <c r="Q673" s="22"/>
      <c r="R673" s="22"/>
      <c r="S673" s="22"/>
      <c r="T673" s="24">
        <f t="shared" si="42"/>
        <v>0</v>
      </c>
    </row>
    <row r="674" spans="1:20" s="25" customFormat="1" x14ac:dyDescent="0.25">
      <c r="A674" s="22">
        <v>6427345</v>
      </c>
      <c r="B674" s="23">
        <v>55000</v>
      </c>
      <c r="C674" s="23">
        <v>55000</v>
      </c>
      <c r="D674" s="22">
        <f>VLOOKUP(A674,CXP!$A$2:$A$353,1,0)</f>
        <v>6427345</v>
      </c>
      <c r="E674" s="22">
        <f>VLOOKUP(A674,GLOSAS!$A$2:$A$413,1,0)</f>
        <v>6427345</v>
      </c>
      <c r="F674" s="22" t="e">
        <f>VLOOKUP(A674,CANCELADAS!$A$2:$A$811,1,0)</f>
        <v>#N/A</v>
      </c>
      <c r="G674" s="22" t="e">
        <f>VLOOKUP(A674,DEVOLUCIONES!$A$2:$A$453,1,0)</f>
        <v>#N/A</v>
      </c>
      <c r="H674" s="23">
        <f>VLOOKUP(A674,CXP!$A$2:$K$353,11,0)</f>
        <v>39759</v>
      </c>
      <c r="I674" s="23"/>
      <c r="J674" s="23"/>
      <c r="K674" s="23"/>
      <c r="L674" s="23">
        <f>VLOOKUP(A674,GLOSAS!$A$2:$K$413,11,0)</f>
        <v>15241</v>
      </c>
      <c r="M674" s="23"/>
      <c r="N674" s="23"/>
      <c r="O674" s="23"/>
      <c r="P674" s="23"/>
      <c r="Q674" s="22"/>
      <c r="R674" s="22"/>
      <c r="S674" s="22"/>
      <c r="T674" s="24">
        <f t="shared" ref="T674:T737" si="45">+C674-SUM(H674:O674)</f>
        <v>0</v>
      </c>
    </row>
    <row r="675" spans="1:20" s="25" customFormat="1" x14ac:dyDescent="0.25">
      <c r="A675" s="22">
        <v>6427356</v>
      </c>
      <c r="B675" s="23">
        <v>115610</v>
      </c>
      <c r="C675" s="23">
        <v>115610</v>
      </c>
      <c r="D675" s="22">
        <f>VLOOKUP(A675,CXP!$A$2:$A$353,1,0)</f>
        <v>6427356</v>
      </c>
      <c r="E675" s="22" t="e">
        <f>VLOOKUP(A675,GLOSAS!$A$2:$A$413,1,0)</f>
        <v>#N/A</v>
      </c>
      <c r="F675" s="22" t="e">
        <f>VLOOKUP(A675,CANCELADAS!$A$2:$A$811,1,0)</f>
        <v>#N/A</v>
      </c>
      <c r="G675" s="22" t="e">
        <f>VLOOKUP(A675,DEVOLUCIONES!$A$2:$A$453,1,0)</f>
        <v>#N/A</v>
      </c>
      <c r="H675" s="23">
        <f>VLOOKUP(A675,CXP!$A$2:$K$353,11,0)</f>
        <v>115610</v>
      </c>
      <c r="I675" s="23"/>
      <c r="J675" s="23"/>
      <c r="K675" s="23"/>
      <c r="L675" s="23"/>
      <c r="M675" s="23"/>
      <c r="N675" s="23"/>
      <c r="O675" s="23"/>
      <c r="P675" s="23"/>
      <c r="Q675" s="22"/>
      <c r="R675" s="22"/>
      <c r="S675" s="22"/>
      <c r="T675" s="24">
        <f t="shared" si="45"/>
        <v>0</v>
      </c>
    </row>
    <row r="676" spans="1:20" s="25" customFormat="1" x14ac:dyDescent="0.25">
      <c r="A676" s="22">
        <v>6427452</v>
      </c>
      <c r="B676" s="23">
        <v>55000</v>
      </c>
      <c r="C676" s="23">
        <v>55000</v>
      </c>
      <c r="D676" s="22">
        <f>VLOOKUP(A676,CXP!$A$2:$A$353,1,0)</f>
        <v>6427452</v>
      </c>
      <c r="E676" s="22">
        <f>VLOOKUP(A676,GLOSAS!$A$2:$A$413,1,0)</f>
        <v>6427452</v>
      </c>
      <c r="F676" s="22" t="e">
        <f>VLOOKUP(A676,CANCELADAS!$A$2:$A$811,1,0)</f>
        <v>#N/A</v>
      </c>
      <c r="G676" s="22" t="e">
        <f>VLOOKUP(A676,DEVOLUCIONES!$A$2:$A$453,1,0)</f>
        <v>#N/A</v>
      </c>
      <c r="H676" s="23">
        <f>VLOOKUP(A676,CXP!$A$2:$K$353,11,0)</f>
        <v>34259</v>
      </c>
      <c r="I676" s="23"/>
      <c r="J676" s="23"/>
      <c r="K676" s="23"/>
      <c r="L676" s="23">
        <f>VLOOKUP(A676,GLOSAS!$A$2:$K$413,11,0)</f>
        <v>20741</v>
      </c>
      <c r="M676" s="23"/>
      <c r="N676" s="23"/>
      <c r="O676" s="23"/>
      <c r="P676" s="23"/>
      <c r="Q676" s="22"/>
      <c r="R676" s="22"/>
      <c r="S676" s="22"/>
      <c r="T676" s="24">
        <f t="shared" si="45"/>
        <v>0</v>
      </c>
    </row>
    <row r="677" spans="1:20" s="25" customFormat="1" x14ac:dyDescent="0.25">
      <c r="A677" s="22">
        <v>6427496</v>
      </c>
      <c r="B677" s="23">
        <v>209746</v>
      </c>
      <c r="C677" s="23">
        <v>209746</v>
      </c>
      <c r="D677" s="22" t="e">
        <f>VLOOKUP(A677,CXP!$A$2:$A$353,1,0)</f>
        <v>#N/A</v>
      </c>
      <c r="E677" s="22" t="e">
        <f>VLOOKUP(A677,GLOSAS!$A$2:$A$413,1,0)</f>
        <v>#N/A</v>
      </c>
      <c r="F677" s="22" t="e">
        <f>VLOOKUP(A677,CANCELADAS!$A$2:$A$811,1,0)</f>
        <v>#N/A</v>
      </c>
      <c r="G677" s="22">
        <f>VLOOKUP(A677,DEVOLUCIONES!$A$2:$A$453,1,0)</f>
        <v>6427496</v>
      </c>
      <c r="H677" s="23"/>
      <c r="I677" s="23">
        <f>+C677</f>
        <v>209746</v>
      </c>
      <c r="J677" s="23"/>
      <c r="K677" s="23"/>
      <c r="L677" s="23"/>
      <c r="M677" s="23"/>
      <c r="N677" s="23"/>
      <c r="O677" s="23"/>
      <c r="P677" s="23"/>
      <c r="Q677" s="22" t="s">
        <v>684</v>
      </c>
      <c r="R677" s="22" t="s">
        <v>683</v>
      </c>
      <c r="S677" s="22"/>
      <c r="T677" s="24">
        <f t="shared" si="45"/>
        <v>0</v>
      </c>
    </row>
    <row r="678" spans="1:20" s="25" customFormat="1" x14ac:dyDescent="0.25">
      <c r="A678" s="22">
        <v>6427757</v>
      </c>
      <c r="B678" s="23">
        <v>55000</v>
      </c>
      <c r="C678" s="23">
        <v>55000</v>
      </c>
      <c r="D678" s="22">
        <f>VLOOKUP(A678,CXP!$A$2:$A$353,1,0)</f>
        <v>6427757</v>
      </c>
      <c r="E678" s="22">
        <f>VLOOKUP(A678,GLOSAS!$A$2:$A$413,1,0)</f>
        <v>6427757</v>
      </c>
      <c r="F678" s="22" t="e">
        <f>VLOOKUP(A678,CANCELADAS!$A$2:$A$811,1,0)</f>
        <v>#N/A</v>
      </c>
      <c r="G678" s="22" t="e">
        <f>VLOOKUP(A678,DEVOLUCIONES!$A$2:$A$453,1,0)</f>
        <v>#N/A</v>
      </c>
      <c r="H678" s="23">
        <f>VLOOKUP(A678,CXP!$A$2:$K$353,11,0)</f>
        <v>39759</v>
      </c>
      <c r="I678" s="23"/>
      <c r="J678" s="23"/>
      <c r="K678" s="23"/>
      <c r="L678" s="23">
        <f>VLOOKUP(A678,GLOSAS!$A$2:$K$413,11,0)</f>
        <v>15241</v>
      </c>
      <c r="M678" s="23"/>
      <c r="N678" s="23"/>
      <c r="O678" s="23"/>
      <c r="P678" s="23"/>
      <c r="Q678" s="22"/>
      <c r="R678" s="22"/>
      <c r="S678" s="22"/>
      <c r="T678" s="24">
        <f t="shared" si="45"/>
        <v>0</v>
      </c>
    </row>
    <row r="679" spans="1:20" s="25" customFormat="1" x14ac:dyDescent="0.25">
      <c r="A679" s="22">
        <v>6428453</v>
      </c>
      <c r="B679" s="23">
        <v>55000</v>
      </c>
      <c r="C679" s="23">
        <v>55000</v>
      </c>
      <c r="D679" s="22" t="e">
        <f>VLOOKUP(A679,CXP!$A$2:$A$353,1,0)</f>
        <v>#N/A</v>
      </c>
      <c r="E679" s="22" t="e">
        <f>VLOOKUP(A679,GLOSAS!$A$2:$A$413,1,0)</f>
        <v>#N/A</v>
      </c>
      <c r="F679" s="22" t="e">
        <f>VLOOKUP(A679,CANCELADAS!$A$2:$A$811,1,0)</f>
        <v>#N/A</v>
      </c>
      <c r="G679" s="22">
        <f>VLOOKUP(A679,DEVOLUCIONES!$A$2:$A$453,1,0)</f>
        <v>6428453</v>
      </c>
      <c r="H679" s="23"/>
      <c r="I679" s="23">
        <f>+C679</f>
        <v>55000</v>
      </c>
      <c r="J679" s="23"/>
      <c r="K679" s="23"/>
      <c r="L679" s="23"/>
      <c r="M679" s="23"/>
      <c r="N679" s="23"/>
      <c r="O679" s="23"/>
      <c r="P679" s="23"/>
      <c r="Q679" s="22" t="s">
        <v>700</v>
      </c>
      <c r="R679" s="22" t="s">
        <v>696</v>
      </c>
      <c r="S679" s="22"/>
      <c r="T679" s="24">
        <f t="shared" si="45"/>
        <v>0</v>
      </c>
    </row>
    <row r="680" spans="1:20" s="25" customFormat="1" x14ac:dyDescent="0.25">
      <c r="A680" s="22">
        <v>6428580</v>
      </c>
      <c r="B680" s="23">
        <v>55000</v>
      </c>
      <c r="C680" s="23">
        <v>55000</v>
      </c>
      <c r="D680" s="22" t="e">
        <f>VLOOKUP(A680,CXP!$A$2:$A$353,1,0)</f>
        <v>#N/A</v>
      </c>
      <c r="E680" s="22">
        <f>VLOOKUP(A680,GLOSAS!$A$2:$A$413,1,0)</f>
        <v>6428580</v>
      </c>
      <c r="F680" s="22">
        <f>VLOOKUP(A680,CANCELADAS!$A$2:$A$811,1,0)</f>
        <v>6428580</v>
      </c>
      <c r="G680" s="22" t="e">
        <f>VLOOKUP(A680,DEVOLUCIONES!$A$2:$A$453,1,0)</f>
        <v>#N/A</v>
      </c>
      <c r="H680" s="23"/>
      <c r="I680" s="23"/>
      <c r="J680" s="23"/>
      <c r="K680" s="23"/>
      <c r="L680" s="23">
        <f>VLOOKUP(A680,GLOSAS!$A$2:$K$413,11,0)</f>
        <v>15241</v>
      </c>
      <c r="M680" s="23"/>
      <c r="N680" s="23"/>
      <c r="O680" s="23">
        <f>-VLOOKUP(A680,CANCELADAS!$A$2:$K$811,11,0)</f>
        <v>39759</v>
      </c>
      <c r="P680" s="23"/>
      <c r="Q680" s="22">
        <v>2000345688</v>
      </c>
      <c r="R680" s="22"/>
      <c r="S680" s="22"/>
      <c r="T680" s="24">
        <f t="shared" si="45"/>
        <v>0</v>
      </c>
    </row>
    <row r="681" spans="1:20" s="25" customFormat="1" x14ac:dyDescent="0.25">
      <c r="A681" s="22">
        <v>6428736</v>
      </c>
      <c r="B681" s="23">
        <v>48238</v>
      </c>
      <c r="C681" s="23">
        <v>48238</v>
      </c>
      <c r="D681" s="22">
        <f>VLOOKUP(A681,CXP!$A$2:$A$353,1,0)</f>
        <v>6428736</v>
      </c>
      <c r="E681" s="22" t="e">
        <f>VLOOKUP(A681,GLOSAS!$A$2:$A$413,1,0)</f>
        <v>#N/A</v>
      </c>
      <c r="F681" s="22" t="e">
        <f>VLOOKUP(A681,CANCELADAS!$A$2:$A$811,1,0)</f>
        <v>#N/A</v>
      </c>
      <c r="G681" s="22" t="e">
        <f>VLOOKUP(A681,DEVOLUCIONES!$A$2:$A$453,1,0)</f>
        <v>#N/A</v>
      </c>
      <c r="H681" s="23">
        <f>VLOOKUP(A681,CXP!$A$2:$K$353,11,0)</f>
        <v>48238</v>
      </c>
      <c r="I681" s="23"/>
      <c r="J681" s="23"/>
      <c r="K681" s="23"/>
      <c r="L681" s="23"/>
      <c r="M681" s="23"/>
      <c r="N681" s="23"/>
      <c r="O681" s="23"/>
      <c r="P681" s="23"/>
      <c r="Q681" s="22"/>
      <c r="R681" s="22"/>
      <c r="S681" s="22"/>
      <c r="T681" s="24">
        <f t="shared" si="45"/>
        <v>0</v>
      </c>
    </row>
    <row r="682" spans="1:20" s="25" customFormat="1" x14ac:dyDescent="0.25">
      <c r="A682" s="22">
        <v>6428976</v>
      </c>
      <c r="B682" s="23">
        <v>39636</v>
      </c>
      <c r="C682" s="23">
        <v>39636</v>
      </c>
      <c r="D682" s="22">
        <f>VLOOKUP(A682,CXP!$A$2:$A$353,1,0)</f>
        <v>6428976</v>
      </c>
      <c r="E682" s="22" t="e">
        <f>VLOOKUP(A682,GLOSAS!$A$2:$A$413,1,0)</f>
        <v>#N/A</v>
      </c>
      <c r="F682" s="22" t="e">
        <f>VLOOKUP(A682,CANCELADAS!$A$2:$A$811,1,0)</f>
        <v>#N/A</v>
      </c>
      <c r="G682" s="22" t="e">
        <f>VLOOKUP(A682,DEVOLUCIONES!$A$2:$A$453,1,0)</f>
        <v>#N/A</v>
      </c>
      <c r="H682" s="23">
        <f>VLOOKUP(A682,CXP!$A$2:$K$353,11,0)</f>
        <v>39636</v>
      </c>
      <c r="I682" s="23"/>
      <c r="J682" s="23"/>
      <c r="K682" s="23"/>
      <c r="L682" s="23"/>
      <c r="M682" s="23"/>
      <c r="N682" s="23"/>
      <c r="O682" s="23"/>
      <c r="P682" s="23"/>
      <c r="Q682" s="22"/>
      <c r="R682" s="22"/>
      <c r="S682" s="22"/>
      <c r="T682" s="24">
        <f t="shared" si="45"/>
        <v>0</v>
      </c>
    </row>
    <row r="683" spans="1:20" s="25" customFormat="1" x14ac:dyDescent="0.25">
      <c r="A683" s="22">
        <v>6429119</v>
      </c>
      <c r="B683" s="23">
        <v>55000</v>
      </c>
      <c r="C683" s="23">
        <v>55000</v>
      </c>
      <c r="D683" s="22">
        <f>VLOOKUP(A683,CXP!$A$2:$A$353,1,0)</f>
        <v>6429119</v>
      </c>
      <c r="E683" s="22">
        <f>VLOOKUP(A683,GLOSAS!$A$2:$A$413,1,0)</f>
        <v>6429119</v>
      </c>
      <c r="F683" s="22" t="e">
        <f>VLOOKUP(A683,CANCELADAS!$A$2:$A$811,1,0)</f>
        <v>#N/A</v>
      </c>
      <c r="G683" s="22" t="e">
        <f>VLOOKUP(A683,DEVOLUCIONES!$A$2:$A$453,1,0)</f>
        <v>#N/A</v>
      </c>
      <c r="H683" s="23">
        <f>VLOOKUP(A683,CXP!$A$2:$K$353,11,0)</f>
        <v>39759</v>
      </c>
      <c r="I683" s="23"/>
      <c r="J683" s="23"/>
      <c r="K683" s="23"/>
      <c r="L683" s="23">
        <f>VLOOKUP(A683,GLOSAS!$A$2:$K$413,11,0)</f>
        <v>15241</v>
      </c>
      <c r="M683" s="23"/>
      <c r="N683" s="23"/>
      <c r="O683" s="23"/>
      <c r="P683" s="23"/>
      <c r="Q683" s="22"/>
      <c r="R683" s="22"/>
      <c r="S683" s="22"/>
      <c r="T683" s="24">
        <f t="shared" si="45"/>
        <v>0</v>
      </c>
    </row>
    <row r="684" spans="1:20" s="25" customFormat="1" x14ac:dyDescent="0.25">
      <c r="A684" s="22">
        <v>6429418</v>
      </c>
      <c r="B684" s="23">
        <v>55000</v>
      </c>
      <c r="C684" s="23">
        <v>55000</v>
      </c>
      <c r="D684" s="22" t="e">
        <f>VLOOKUP(A684,CXP!$A$2:$A$353,1,0)</f>
        <v>#N/A</v>
      </c>
      <c r="E684" s="22" t="e">
        <f>VLOOKUP(A684,GLOSAS!$A$2:$A$413,1,0)</f>
        <v>#N/A</v>
      </c>
      <c r="F684" s="22" t="e">
        <f>VLOOKUP(A684,CANCELADAS!$A$2:$A$811,1,0)</f>
        <v>#N/A</v>
      </c>
      <c r="G684" s="22">
        <f>VLOOKUP(A684,DEVOLUCIONES!$A$2:$A$453,1,0)</f>
        <v>6429418</v>
      </c>
      <c r="H684" s="23"/>
      <c r="I684" s="23">
        <f>+C684</f>
        <v>55000</v>
      </c>
      <c r="J684" s="23"/>
      <c r="K684" s="23"/>
      <c r="L684" s="23"/>
      <c r="M684" s="23"/>
      <c r="N684" s="23"/>
      <c r="O684" s="23"/>
      <c r="P684" s="23"/>
      <c r="Q684" s="22" t="s">
        <v>752</v>
      </c>
      <c r="R684" s="22" t="s">
        <v>751</v>
      </c>
      <c r="S684" s="22"/>
      <c r="T684" s="24">
        <f t="shared" si="45"/>
        <v>0</v>
      </c>
    </row>
    <row r="685" spans="1:20" s="25" customFormat="1" x14ac:dyDescent="0.25">
      <c r="A685" s="22">
        <v>6430147</v>
      </c>
      <c r="B685" s="23">
        <v>281325</v>
      </c>
      <c r="C685" s="23">
        <v>281325</v>
      </c>
      <c r="D685" s="22">
        <f>VLOOKUP(A685,CXP!$A$2:$A$353,1,0)</f>
        <v>6430147</v>
      </c>
      <c r="E685" s="22" t="e">
        <f>VLOOKUP(A685,GLOSAS!$A$2:$A$413,1,0)</f>
        <v>#N/A</v>
      </c>
      <c r="F685" s="22" t="e">
        <f>VLOOKUP(A685,CANCELADAS!$A$2:$A$811,1,0)</f>
        <v>#N/A</v>
      </c>
      <c r="G685" s="22" t="e">
        <f>VLOOKUP(A685,DEVOLUCIONES!$A$2:$A$453,1,0)</f>
        <v>#N/A</v>
      </c>
      <c r="H685" s="23">
        <f>VLOOKUP(A685,CXP!$A$2:$K$353,11,0)</f>
        <v>281325</v>
      </c>
      <c r="I685" s="23"/>
      <c r="J685" s="23"/>
      <c r="K685" s="23"/>
      <c r="L685" s="23"/>
      <c r="M685" s="23"/>
      <c r="N685" s="23"/>
      <c r="O685" s="23"/>
      <c r="P685" s="23"/>
      <c r="Q685" s="22"/>
      <c r="R685" s="22"/>
      <c r="S685" s="22"/>
      <c r="T685" s="24">
        <f t="shared" si="45"/>
        <v>0</v>
      </c>
    </row>
    <row r="686" spans="1:20" s="25" customFormat="1" x14ac:dyDescent="0.25">
      <c r="A686" s="22">
        <v>6430151</v>
      </c>
      <c r="B686" s="23">
        <v>55000</v>
      </c>
      <c r="C686" s="23">
        <v>55000</v>
      </c>
      <c r="D686" s="22">
        <f>VLOOKUP(A686,CXP!$A$2:$A$353,1,0)</f>
        <v>6430151</v>
      </c>
      <c r="E686" s="22">
        <f>VLOOKUP(A686,GLOSAS!$A$2:$A$413,1,0)</f>
        <v>6430151</v>
      </c>
      <c r="F686" s="22" t="e">
        <f>VLOOKUP(A686,CANCELADAS!$A$2:$A$811,1,0)</f>
        <v>#N/A</v>
      </c>
      <c r="G686" s="22" t="e">
        <f>VLOOKUP(A686,DEVOLUCIONES!$A$2:$A$453,1,0)</f>
        <v>#N/A</v>
      </c>
      <c r="H686" s="23">
        <f>VLOOKUP(A686,CXP!$A$2:$K$353,11,0)</f>
        <v>39759</v>
      </c>
      <c r="I686" s="23"/>
      <c r="J686" s="23"/>
      <c r="K686" s="23"/>
      <c r="L686" s="23">
        <f>VLOOKUP(A686,GLOSAS!$A$2:$K$413,11,0)</f>
        <v>15241</v>
      </c>
      <c r="M686" s="23"/>
      <c r="N686" s="23"/>
      <c r="O686" s="23"/>
      <c r="P686" s="23"/>
      <c r="Q686" s="22"/>
      <c r="R686" s="22"/>
      <c r="S686" s="22"/>
      <c r="T686" s="24">
        <f t="shared" si="45"/>
        <v>0</v>
      </c>
    </row>
    <row r="687" spans="1:20" s="25" customFormat="1" x14ac:dyDescent="0.25">
      <c r="A687" s="22">
        <v>6430201</v>
      </c>
      <c r="B687" s="23">
        <v>55000</v>
      </c>
      <c r="C687" s="23">
        <v>55000</v>
      </c>
      <c r="D687" s="22">
        <f>VLOOKUP(A687,CXP!$A$2:$A$353,1,0)</f>
        <v>6430201</v>
      </c>
      <c r="E687" s="22">
        <f>VLOOKUP(A687,GLOSAS!$A$2:$A$413,1,0)</f>
        <v>6430201</v>
      </c>
      <c r="F687" s="22" t="e">
        <f>VLOOKUP(A687,CANCELADAS!$A$2:$A$811,1,0)</f>
        <v>#N/A</v>
      </c>
      <c r="G687" s="22" t="e">
        <f>VLOOKUP(A687,DEVOLUCIONES!$A$2:$A$453,1,0)</f>
        <v>#N/A</v>
      </c>
      <c r="H687" s="23">
        <f>VLOOKUP(A687,CXP!$A$2:$K$353,11,0)</f>
        <v>39579</v>
      </c>
      <c r="I687" s="23"/>
      <c r="J687" s="23"/>
      <c r="K687" s="23"/>
      <c r="L687" s="23">
        <f>VLOOKUP(A687,GLOSAS!$A$2:$K$413,11,0)</f>
        <v>15421</v>
      </c>
      <c r="M687" s="23"/>
      <c r="N687" s="23"/>
      <c r="O687" s="23"/>
      <c r="P687" s="23"/>
      <c r="Q687" s="22"/>
      <c r="R687" s="22"/>
      <c r="S687" s="22"/>
      <c r="T687" s="24">
        <f t="shared" si="45"/>
        <v>0</v>
      </c>
    </row>
    <row r="688" spans="1:20" s="25" customFormat="1" x14ac:dyDescent="0.25">
      <c r="A688" s="22">
        <v>6430420</v>
      </c>
      <c r="B688" s="23">
        <v>55000</v>
      </c>
      <c r="C688" s="23">
        <v>55000</v>
      </c>
      <c r="D688" s="22">
        <f>VLOOKUP(A688,CXP!$A$2:$A$353,1,0)</f>
        <v>6430420</v>
      </c>
      <c r="E688" s="22">
        <f>VLOOKUP(A688,GLOSAS!$A$2:$A$413,1,0)</f>
        <v>6430420</v>
      </c>
      <c r="F688" s="22" t="e">
        <f>VLOOKUP(A688,CANCELADAS!$A$2:$A$811,1,0)</f>
        <v>#N/A</v>
      </c>
      <c r="G688" s="22" t="e">
        <f>VLOOKUP(A688,DEVOLUCIONES!$A$2:$A$453,1,0)</f>
        <v>#N/A</v>
      </c>
      <c r="H688" s="23">
        <f>VLOOKUP(A688,CXP!$A$2:$K$353,11,0)</f>
        <v>39759</v>
      </c>
      <c r="I688" s="23"/>
      <c r="J688" s="23"/>
      <c r="K688" s="23"/>
      <c r="L688" s="23">
        <f>VLOOKUP(A688,GLOSAS!$A$2:$K$413,11,0)</f>
        <v>15241</v>
      </c>
      <c r="M688" s="23"/>
      <c r="N688" s="23"/>
      <c r="O688" s="23"/>
      <c r="P688" s="23"/>
      <c r="Q688" s="22"/>
      <c r="R688" s="22"/>
      <c r="S688" s="22"/>
      <c r="T688" s="24">
        <f t="shared" si="45"/>
        <v>0</v>
      </c>
    </row>
    <row r="689" spans="1:20" s="25" customFormat="1" x14ac:dyDescent="0.25">
      <c r="A689" s="22">
        <v>6430450</v>
      </c>
      <c r="B689" s="23">
        <v>55000</v>
      </c>
      <c r="C689" s="23">
        <v>55000</v>
      </c>
      <c r="D689" s="22">
        <f>VLOOKUP(A689,CXP!$A$2:$A$353,1,0)</f>
        <v>6430450</v>
      </c>
      <c r="E689" s="22">
        <f>VLOOKUP(A689,GLOSAS!$A$2:$A$413,1,0)</f>
        <v>6430450</v>
      </c>
      <c r="F689" s="22" t="e">
        <f>VLOOKUP(A689,CANCELADAS!$A$2:$A$811,1,0)</f>
        <v>#N/A</v>
      </c>
      <c r="G689" s="22" t="e">
        <f>VLOOKUP(A689,DEVOLUCIONES!$A$2:$A$453,1,0)</f>
        <v>#N/A</v>
      </c>
      <c r="H689" s="23">
        <f>VLOOKUP(A689,CXP!$A$2:$K$353,11,0)</f>
        <v>39800</v>
      </c>
      <c r="I689" s="23"/>
      <c r="J689" s="23"/>
      <c r="K689" s="23"/>
      <c r="L689" s="23">
        <f>VLOOKUP(A689,GLOSAS!$A$2:$K$413,11,0)</f>
        <v>15200</v>
      </c>
      <c r="M689" s="23"/>
      <c r="N689" s="23"/>
      <c r="O689" s="23"/>
      <c r="P689" s="23"/>
      <c r="Q689" s="22"/>
      <c r="R689" s="22"/>
      <c r="S689" s="22"/>
      <c r="T689" s="24">
        <f t="shared" si="45"/>
        <v>0</v>
      </c>
    </row>
    <row r="690" spans="1:20" s="25" customFormat="1" x14ac:dyDescent="0.25">
      <c r="A690" s="22">
        <v>6430850</v>
      </c>
      <c r="B690" s="23">
        <v>55000</v>
      </c>
      <c r="C690" s="23">
        <v>55000</v>
      </c>
      <c r="D690" s="22">
        <f>VLOOKUP(A690,CXP!$A$2:$A$353,1,0)</f>
        <v>6430850</v>
      </c>
      <c r="E690" s="22">
        <f>VLOOKUP(A690,GLOSAS!$A$2:$A$413,1,0)</f>
        <v>6430850</v>
      </c>
      <c r="F690" s="22" t="e">
        <f>VLOOKUP(A690,CANCELADAS!$A$2:$A$811,1,0)</f>
        <v>#N/A</v>
      </c>
      <c r="G690" s="22" t="e">
        <f>VLOOKUP(A690,DEVOLUCIONES!$A$2:$A$453,1,0)</f>
        <v>#N/A</v>
      </c>
      <c r="H690" s="23">
        <f>VLOOKUP(A690,CXP!$A$2:$K$353,11,0)</f>
        <v>39759</v>
      </c>
      <c r="I690" s="23"/>
      <c r="J690" s="23"/>
      <c r="K690" s="23"/>
      <c r="L690" s="23">
        <f>VLOOKUP(A690,GLOSAS!$A$2:$K$413,11,0)</f>
        <v>15241</v>
      </c>
      <c r="M690" s="23"/>
      <c r="N690" s="23"/>
      <c r="O690" s="23"/>
      <c r="P690" s="23"/>
      <c r="Q690" s="22"/>
      <c r="R690" s="22"/>
      <c r="S690" s="22"/>
      <c r="T690" s="24">
        <f t="shared" si="45"/>
        <v>0</v>
      </c>
    </row>
    <row r="691" spans="1:20" s="25" customFormat="1" x14ac:dyDescent="0.25">
      <c r="A691" s="22">
        <v>6430875</v>
      </c>
      <c r="B691" s="23">
        <v>55000</v>
      </c>
      <c r="C691" s="23">
        <v>55000</v>
      </c>
      <c r="D691" s="22">
        <f>VLOOKUP(A691,CXP!$A$2:$A$353,1,0)</f>
        <v>6430875</v>
      </c>
      <c r="E691" s="22">
        <f>VLOOKUP(A691,GLOSAS!$A$2:$A$413,1,0)</f>
        <v>6430875</v>
      </c>
      <c r="F691" s="22" t="e">
        <f>VLOOKUP(A691,CANCELADAS!$A$2:$A$811,1,0)</f>
        <v>#N/A</v>
      </c>
      <c r="G691" s="22" t="e">
        <f>VLOOKUP(A691,DEVOLUCIONES!$A$2:$A$453,1,0)</f>
        <v>#N/A</v>
      </c>
      <c r="H691" s="23">
        <f>VLOOKUP(A691,CXP!$A$2:$K$353,11,0)</f>
        <v>39759</v>
      </c>
      <c r="I691" s="23"/>
      <c r="J691" s="23"/>
      <c r="K691" s="23"/>
      <c r="L691" s="23">
        <f>VLOOKUP(A691,GLOSAS!$A$2:$K$413,11,0)</f>
        <v>15241</v>
      </c>
      <c r="M691" s="23"/>
      <c r="N691" s="23"/>
      <c r="O691" s="23"/>
      <c r="P691" s="23"/>
      <c r="Q691" s="22"/>
      <c r="R691" s="22"/>
      <c r="S691" s="22"/>
      <c r="T691" s="24">
        <f t="shared" si="45"/>
        <v>0</v>
      </c>
    </row>
    <row r="692" spans="1:20" s="25" customFormat="1" x14ac:dyDescent="0.25">
      <c r="A692" s="22">
        <v>6431385</v>
      </c>
      <c r="B692" s="23">
        <v>55000</v>
      </c>
      <c r="C692" s="23">
        <v>55000</v>
      </c>
      <c r="D692" s="22">
        <f>VLOOKUP(A692,CXP!$A$2:$A$353,1,0)</f>
        <v>6431385</v>
      </c>
      <c r="E692" s="22">
        <f>VLOOKUP(A692,GLOSAS!$A$2:$A$413,1,0)</f>
        <v>6431385</v>
      </c>
      <c r="F692" s="22" t="e">
        <f>VLOOKUP(A692,CANCELADAS!$A$2:$A$811,1,0)</f>
        <v>#N/A</v>
      </c>
      <c r="G692" s="22" t="e">
        <f>VLOOKUP(A692,DEVOLUCIONES!$A$2:$A$453,1,0)</f>
        <v>#N/A</v>
      </c>
      <c r="H692" s="23">
        <f>VLOOKUP(A692,CXP!$A$2:$K$353,11,0)</f>
        <v>39759</v>
      </c>
      <c r="I692" s="23"/>
      <c r="J692" s="23"/>
      <c r="K692" s="23"/>
      <c r="L692" s="23">
        <f>VLOOKUP(A692,GLOSAS!$A$2:$K$413,11,0)</f>
        <v>15241</v>
      </c>
      <c r="M692" s="23"/>
      <c r="N692" s="23"/>
      <c r="O692" s="23"/>
      <c r="P692" s="23"/>
      <c r="Q692" s="22"/>
      <c r="R692" s="22"/>
      <c r="S692" s="22"/>
      <c r="T692" s="24">
        <f t="shared" si="45"/>
        <v>0</v>
      </c>
    </row>
    <row r="693" spans="1:20" s="25" customFormat="1" x14ac:dyDescent="0.25">
      <c r="A693" s="22">
        <v>6431397</v>
      </c>
      <c r="B693" s="23">
        <v>55000</v>
      </c>
      <c r="C693" s="23">
        <v>55000</v>
      </c>
      <c r="D693" s="22">
        <f>VLOOKUP(A693,CXP!$A$2:$A$353,1,0)</f>
        <v>6431397</v>
      </c>
      <c r="E693" s="22">
        <f>VLOOKUP(A693,GLOSAS!$A$2:$A$413,1,0)</f>
        <v>6431397</v>
      </c>
      <c r="F693" s="22" t="e">
        <f>VLOOKUP(A693,CANCELADAS!$A$2:$A$811,1,0)</f>
        <v>#N/A</v>
      </c>
      <c r="G693" s="22" t="e">
        <f>VLOOKUP(A693,DEVOLUCIONES!$A$2:$A$453,1,0)</f>
        <v>#N/A</v>
      </c>
      <c r="H693" s="23">
        <f>VLOOKUP(A693,CXP!$A$2:$K$353,11,0)</f>
        <v>39759</v>
      </c>
      <c r="I693" s="23"/>
      <c r="J693" s="23"/>
      <c r="K693" s="23"/>
      <c r="L693" s="23">
        <f>VLOOKUP(A693,GLOSAS!$A$2:$K$413,11,0)</f>
        <v>15241</v>
      </c>
      <c r="M693" s="23"/>
      <c r="N693" s="23"/>
      <c r="O693" s="23"/>
      <c r="P693" s="23"/>
      <c r="Q693" s="22"/>
      <c r="R693" s="22"/>
      <c r="S693" s="22"/>
      <c r="T693" s="24">
        <f t="shared" si="45"/>
        <v>0</v>
      </c>
    </row>
    <row r="694" spans="1:20" s="25" customFormat="1" x14ac:dyDescent="0.25">
      <c r="A694" s="22">
        <v>6431546</v>
      </c>
      <c r="B694" s="23">
        <v>55000</v>
      </c>
      <c r="C694" s="23">
        <v>55000</v>
      </c>
      <c r="D694" s="22">
        <f>VLOOKUP(A694,CXP!$A$2:$A$353,1,0)</f>
        <v>6431546</v>
      </c>
      <c r="E694" s="22">
        <f>VLOOKUP(A694,GLOSAS!$A$2:$A$413,1,0)</f>
        <v>6431546</v>
      </c>
      <c r="F694" s="22" t="e">
        <f>VLOOKUP(A694,CANCELADAS!$A$2:$A$811,1,0)</f>
        <v>#N/A</v>
      </c>
      <c r="G694" s="22" t="e">
        <f>VLOOKUP(A694,DEVOLUCIONES!$A$2:$A$453,1,0)</f>
        <v>#N/A</v>
      </c>
      <c r="H694" s="23">
        <f>VLOOKUP(A694,CXP!$A$2:$K$353,11,0)</f>
        <v>39579</v>
      </c>
      <c r="I694" s="23"/>
      <c r="J694" s="23"/>
      <c r="K694" s="23"/>
      <c r="L694" s="23">
        <f>VLOOKUP(A694,GLOSAS!$A$2:$K$413,11,0)</f>
        <v>15421</v>
      </c>
      <c r="M694" s="23"/>
      <c r="N694" s="23"/>
      <c r="O694" s="23"/>
      <c r="P694" s="23"/>
      <c r="Q694" s="22"/>
      <c r="R694" s="22"/>
      <c r="S694" s="22"/>
      <c r="T694" s="24">
        <f t="shared" si="45"/>
        <v>0</v>
      </c>
    </row>
    <row r="695" spans="1:20" s="25" customFormat="1" x14ac:dyDescent="0.25">
      <c r="A695" s="22">
        <v>6432139</v>
      </c>
      <c r="B695" s="23">
        <v>55000</v>
      </c>
      <c r="C695" s="23">
        <v>55000</v>
      </c>
      <c r="D695" s="22">
        <f>VLOOKUP(A695,CXP!$A$2:$A$353,1,0)</f>
        <v>6432139</v>
      </c>
      <c r="E695" s="22">
        <f>VLOOKUP(A695,GLOSAS!$A$2:$A$413,1,0)</f>
        <v>6432139</v>
      </c>
      <c r="F695" s="22" t="e">
        <f>VLOOKUP(A695,CANCELADAS!$A$2:$A$811,1,0)</f>
        <v>#N/A</v>
      </c>
      <c r="G695" s="22" t="e">
        <f>VLOOKUP(A695,DEVOLUCIONES!$A$2:$A$453,1,0)</f>
        <v>#N/A</v>
      </c>
      <c r="H695" s="23">
        <f>VLOOKUP(A695,CXP!$A$2:$K$353,11,0)</f>
        <v>39759</v>
      </c>
      <c r="I695" s="23"/>
      <c r="J695" s="23"/>
      <c r="K695" s="23"/>
      <c r="L695" s="23">
        <f>VLOOKUP(A695,GLOSAS!$A$2:$K$413,11,0)</f>
        <v>15241</v>
      </c>
      <c r="M695" s="23"/>
      <c r="N695" s="23"/>
      <c r="O695" s="23"/>
      <c r="P695" s="23"/>
      <c r="Q695" s="22"/>
      <c r="R695" s="22"/>
      <c r="S695" s="22"/>
      <c r="T695" s="24">
        <f t="shared" si="45"/>
        <v>0</v>
      </c>
    </row>
    <row r="696" spans="1:20" s="25" customFormat="1" x14ac:dyDescent="0.25">
      <c r="A696" s="22">
        <v>6432478</v>
      </c>
      <c r="B696" s="23">
        <v>48238</v>
      </c>
      <c r="C696" s="23">
        <v>48238</v>
      </c>
      <c r="D696" s="22">
        <f>VLOOKUP(A696,CXP!$A$2:$A$353,1,0)</f>
        <v>6432478</v>
      </c>
      <c r="E696" s="22" t="e">
        <f>VLOOKUP(A696,GLOSAS!$A$2:$A$413,1,0)</f>
        <v>#N/A</v>
      </c>
      <c r="F696" s="22" t="e">
        <f>VLOOKUP(A696,CANCELADAS!$A$2:$A$811,1,0)</f>
        <v>#N/A</v>
      </c>
      <c r="G696" s="22" t="e">
        <f>VLOOKUP(A696,DEVOLUCIONES!$A$2:$A$453,1,0)</f>
        <v>#N/A</v>
      </c>
      <c r="H696" s="23">
        <f>VLOOKUP(A696,CXP!$A$2:$K$353,11,0)</f>
        <v>48238</v>
      </c>
      <c r="I696" s="23"/>
      <c r="J696" s="23"/>
      <c r="K696" s="23"/>
      <c r="L696" s="23"/>
      <c r="M696" s="23"/>
      <c r="N696" s="23"/>
      <c r="O696" s="23"/>
      <c r="P696" s="23"/>
      <c r="Q696" s="22"/>
      <c r="R696" s="22"/>
      <c r="S696" s="22"/>
      <c r="T696" s="24">
        <f t="shared" si="45"/>
        <v>0</v>
      </c>
    </row>
    <row r="697" spans="1:20" s="25" customFormat="1" x14ac:dyDescent="0.25">
      <c r="A697" s="22">
        <v>6432568</v>
      </c>
      <c r="B697" s="23">
        <v>55000</v>
      </c>
      <c r="C697" s="23">
        <v>55000</v>
      </c>
      <c r="D697" s="22">
        <f>VLOOKUP(A697,CXP!$A$2:$A$353,1,0)</f>
        <v>6432568</v>
      </c>
      <c r="E697" s="22">
        <f>VLOOKUP(A697,GLOSAS!$A$2:$A$413,1,0)</f>
        <v>6432568</v>
      </c>
      <c r="F697" s="22" t="e">
        <f>VLOOKUP(A697,CANCELADAS!$A$2:$A$811,1,0)</f>
        <v>#N/A</v>
      </c>
      <c r="G697" s="22" t="e">
        <f>VLOOKUP(A697,DEVOLUCIONES!$A$2:$A$453,1,0)</f>
        <v>#N/A</v>
      </c>
      <c r="H697" s="23">
        <f>VLOOKUP(A697,CXP!$A$2:$K$353,11,0)</f>
        <v>39759</v>
      </c>
      <c r="I697" s="23"/>
      <c r="J697" s="23"/>
      <c r="K697" s="23"/>
      <c r="L697" s="23">
        <f>VLOOKUP(A697,GLOSAS!$A$2:$K$413,11,0)</f>
        <v>15241</v>
      </c>
      <c r="M697" s="23"/>
      <c r="N697" s="23"/>
      <c r="O697" s="23"/>
      <c r="P697" s="23"/>
      <c r="Q697" s="22"/>
      <c r="R697" s="22"/>
      <c r="S697" s="22"/>
      <c r="T697" s="24">
        <f t="shared" si="45"/>
        <v>0</v>
      </c>
    </row>
    <row r="698" spans="1:20" s="25" customFormat="1" x14ac:dyDescent="0.25">
      <c r="A698" s="22">
        <v>6432947</v>
      </c>
      <c r="B698" s="23">
        <v>1679638</v>
      </c>
      <c r="C698" s="23">
        <v>1679638</v>
      </c>
      <c r="D698" s="22">
        <f>VLOOKUP(A698,CXP!$A$2:$A$353,1,0)</f>
        <v>6432947</v>
      </c>
      <c r="E698" s="22">
        <f>VLOOKUP(A698,GLOSAS!$A$2:$A$413,1,0)</f>
        <v>6432947</v>
      </c>
      <c r="F698" s="22" t="e">
        <f>VLOOKUP(A698,CANCELADAS!$A$2:$A$811,1,0)</f>
        <v>#N/A</v>
      </c>
      <c r="G698" s="22" t="e">
        <f>VLOOKUP(A698,DEVOLUCIONES!$A$2:$A$453,1,0)</f>
        <v>#N/A</v>
      </c>
      <c r="H698" s="23">
        <f>VLOOKUP(A698,CXP!$A$2:$K$353,11,0)</f>
        <v>1403377</v>
      </c>
      <c r="I698" s="23"/>
      <c r="J698" s="23"/>
      <c r="K698" s="23"/>
      <c r="L698" s="23">
        <f>VLOOKUP(A698,GLOSAS!$A$2:$K$413,11,0)</f>
        <v>276261</v>
      </c>
      <c r="M698" s="23"/>
      <c r="N698" s="23"/>
      <c r="O698" s="23"/>
      <c r="P698" s="23"/>
      <c r="Q698" s="22"/>
      <c r="R698" s="22"/>
      <c r="S698" s="22"/>
      <c r="T698" s="24">
        <f t="shared" si="45"/>
        <v>0</v>
      </c>
    </row>
    <row r="699" spans="1:20" s="25" customFormat="1" x14ac:dyDescent="0.25">
      <c r="A699" s="22">
        <v>6433140</v>
      </c>
      <c r="B699" s="23">
        <v>55000</v>
      </c>
      <c r="C699" s="23">
        <v>55000</v>
      </c>
      <c r="D699" s="22" t="e">
        <f>VLOOKUP(A699,CXP!$A$2:$A$353,1,0)</f>
        <v>#N/A</v>
      </c>
      <c r="E699" s="22" t="e">
        <f>VLOOKUP(A699,GLOSAS!$A$2:$A$413,1,0)</f>
        <v>#N/A</v>
      </c>
      <c r="F699" s="22" t="e">
        <f>VLOOKUP(A699,CANCELADAS!$A$2:$A$811,1,0)</f>
        <v>#N/A</v>
      </c>
      <c r="G699" s="22">
        <f>VLOOKUP(A699,DEVOLUCIONES!$A$2:$A$453,1,0)</f>
        <v>6433140</v>
      </c>
      <c r="H699" s="23"/>
      <c r="I699" s="23">
        <f>+C699</f>
        <v>55000</v>
      </c>
      <c r="J699" s="23"/>
      <c r="K699" s="23"/>
      <c r="L699" s="23"/>
      <c r="M699" s="23"/>
      <c r="N699" s="23"/>
      <c r="O699" s="23"/>
      <c r="P699" s="23"/>
      <c r="Q699" s="22" t="s">
        <v>699</v>
      </c>
      <c r="R699" s="22" t="s">
        <v>696</v>
      </c>
      <c r="S699" s="22"/>
      <c r="T699" s="24">
        <f t="shared" si="45"/>
        <v>0</v>
      </c>
    </row>
    <row r="700" spans="1:20" s="25" customFormat="1" x14ac:dyDescent="0.25">
      <c r="A700" s="22">
        <v>6433333</v>
      </c>
      <c r="B700" s="23">
        <v>55000</v>
      </c>
      <c r="C700" s="23">
        <v>55000</v>
      </c>
      <c r="D700" s="22">
        <f>VLOOKUP(A700,CXP!$A$2:$A$353,1,0)</f>
        <v>6433333</v>
      </c>
      <c r="E700" s="22">
        <f>VLOOKUP(A700,GLOSAS!$A$2:$A$413,1,0)</f>
        <v>6433333</v>
      </c>
      <c r="F700" s="22" t="e">
        <f>VLOOKUP(A700,CANCELADAS!$A$2:$A$811,1,0)</f>
        <v>#N/A</v>
      </c>
      <c r="G700" s="22" t="e">
        <f>VLOOKUP(A700,DEVOLUCIONES!$A$2:$A$453,1,0)</f>
        <v>#N/A</v>
      </c>
      <c r="H700" s="23">
        <f>VLOOKUP(A700,CXP!$A$2:$K$353,11,0)</f>
        <v>39759</v>
      </c>
      <c r="I700" s="23"/>
      <c r="J700" s="23"/>
      <c r="K700" s="23"/>
      <c r="L700" s="23">
        <f>VLOOKUP(A700,GLOSAS!$A$2:$K$413,11,0)</f>
        <v>15241</v>
      </c>
      <c r="M700" s="23"/>
      <c r="N700" s="23"/>
      <c r="O700" s="23"/>
      <c r="P700" s="23"/>
      <c r="Q700" s="22"/>
      <c r="R700" s="22"/>
      <c r="S700" s="22"/>
      <c r="T700" s="24">
        <f t="shared" si="45"/>
        <v>0</v>
      </c>
    </row>
    <row r="701" spans="1:20" s="25" customFormat="1" x14ac:dyDescent="0.25">
      <c r="A701" s="22">
        <v>6433386</v>
      </c>
      <c r="B701" s="23">
        <v>55000</v>
      </c>
      <c r="C701" s="23">
        <v>55000</v>
      </c>
      <c r="D701" s="22">
        <f>VLOOKUP(A701,CXP!$A$2:$A$353,1,0)</f>
        <v>6433386</v>
      </c>
      <c r="E701" s="22">
        <f>VLOOKUP(A701,GLOSAS!$A$2:$A$413,1,0)</f>
        <v>6433386</v>
      </c>
      <c r="F701" s="22" t="e">
        <f>VLOOKUP(A701,CANCELADAS!$A$2:$A$811,1,0)</f>
        <v>#N/A</v>
      </c>
      <c r="G701" s="22" t="e">
        <f>VLOOKUP(A701,DEVOLUCIONES!$A$2:$A$453,1,0)</f>
        <v>#N/A</v>
      </c>
      <c r="H701" s="23">
        <f>VLOOKUP(A701,CXP!$A$2:$K$353,11,0)</f>
        <v>39759</v>
      </c>
      <c r="I701" s="23"/>
      <c r="J701" s="23"/>
      <c r="K701" s="23"/>
      <c r="L701" s="23">
        <f>VLOOKUP(A701,GLOSAS!$A$2:$K$413,11,0)</f>
        <v>15241</v>
      </c>
      <c r="M701" s="23"/>
      <c r="N701" s="23"/>
      <c r="O701" s="23"/>
      <c r="P701" s="23"/>
      <c r="Q701" s="22"/>
      <c r="R701" s="22"/>
      <c r="S701" s="22"/>
      <c r="T701" s="24">
        <f t="shared" si="45"/>
        <v>0</v>
      </c>
    </row>
    <row r="702" spans="1:20" s="25" customFormat="1" x14ac:dyDescent="0.25">
      <c r="A702" s="22">
        <v>6434016</v>
      </c>
      <c r="B702" s="23">
        <v>55000</v>
      </c>
      <c r="C702" s="23">
        <v>55000</v>
      </c>
      <c r="D702" s="22">
        <f>VLOOKUP(A702,CXP!$A$2:$A$353,1,0)</f>
        <v>6434016</v>
      </c>
      <c r="E702" s="22">
        <f>VLOOKUP(A702,GLOSAS!$A$2:$A$413,1,0)</f>
        <v>6434016</v>
      </c>
      <c r="F702" s="22" t="e">
        <f>VLOOKUP(A702,CANCELADAS!$A$2:$A$811,1,0)</f>
        <v>#N/A</v>
      </c>
      <c r="G702" s="22" t="e">
        <f>VLOOKUP(A702,DEVOLUCIONES!$A$2:$A$453,1,0)</f>
        <v>#N/A</v>
      </c>
      <c r="H702" s="23">
        <f>VLOOKUP(A702,CXP!$A$2:$K$353,11,0)</f>
        <v>39759</v>
      </c>
      <c r="I702" s="23"/>
      <c r="J702" s="23"/>
      <c r="K702" s="23"/>
      <c r="L702" s="23">
        <f>VLOOKUP(A702,GLOSAS!$A$2:$K$413,11,0)</f>
        <v>15241</v>
      </c>
      <c r="M702" s="23"/>
      <c r="N702" s="23"/>
      <c r="O702" s="23"/>
      <c r="P702" s="23"/>
      <c r="Q702" s="22"/>
      <c r="R702" s="22"/>
      <c r="S702" s="22"/>
      <c r="T702" s="24">
        <f t="shared" si="45"/>
        <v>0</v>
      </c>
    </row>
    <row r="703" spans="1:20" s="25" customFormat="1" x14ac:dyDescent="0.25">
      <c r="A703" s="22">
        <v>6434022</v>
      </c>
      <c r="B703" s="23">
        <v>210868</v>
      </c>
      <c r="C703" s="23">
        <v>210868</v>
      </c>
      <c r="D703" s="22">
        <f>VLOOKUP(A703,CXP!$A$2:$A$353,1,0)</f>
        <v>6434022</v>
      </c>
      <c r="E703" s="22" t="e">
        <f>VLOOKUP(A703,GLOSAS!$A$2:$A$413,1,0)</f>
        <v>#N/A</v>
      </c>
      <c r="F703" s="22" t="e">
        <f>VLOOKUP(A703,CANCELADAS!$A$2:$A$811,1,0)</f>
        <v>#N/A</v>
      </c>
      <c r="G703" s="22" t="e">
        <f>VLOOKUP(A703,DEVOLUCIONES!$A$2:$A$453,1,0)</f>
        <v>#N/A</v>
      </c>
      <c r="H703" s="23">
        <f>VLOOKUP(A703,CXP!$A$2:$K$353,11,0)</f>
        <v>210868</v>
      </c>
      <c r="I703" s="23"/>
      <c r="J703" s="23"/>
      <c r="K703" s="23"/>
      <c r="L703" s="23"/>
      <c r="M703" s="23"/>
      <c r="N703" s="23"/>
      <c r="O703" s="23"/>
      <c r="P703" s="23"/>
      <c r="Q703" s="22"/>
      <c r="R703" s="22"/>
      <c r="S703" s="22"/>
      <c r="T703" s="24">
        <f t="shared" si="45"/>
        <v>0</v>
      </c>
    </row>
    <row r="704" spans="1:20" s="25" customFormat="1" x14ac:dyDescent="0.25">
      <c r="A704" s="22">
        <v>6434098</v>
      </c>
      <c r="B704" s="23">
        <v>60000</v>
      </c>
      <c r="C704" s="23">
        <v>60000</v>
      </c>
      <c r="D704" s="22">
        <f>VLOOKUP(A704,CXP!$A$2:$A$353,1,0)</f>
        <v>6434098</v>
      </c>
      <c r="E704" s="22">
        <f>VLOOKUP(A704,GLOSAS!$A$2:$A$413,1,0)</f>
        <v>6434098</v>
      </c>
      <c r="F704" s="22" t="e">
        <f>VLOOKUP(A704,CANCELADAS!$A$2:$A$811,1,0)</f>
        <v>#N/A</v>
      </c>
      <c r="G704" s="22" t="e">
        <f>VLOOKUP(A704,DEVOLUCIONES!$A$2:$A$453,1,0)</f>
        <v>#N/A</v>
      </c>
      <c r="H704" s="23">
        <f>VLOOKUP(A704,CXP!$A$2:$K$353,11,0)</f>
        <v>50000</v>
      </c>
      <c r="I704" s="23"/>
      <c r="J704" s="23"/>
      <c r="K704" s="23"/>
      <c r="L704" s="23">
        <f>VLOOKUP(A704,GLOSAS!$A$2:$K$413,11,0)</f>
        <v>10000</v>
      </c>
      <c r="M704" s="23"/>
      <c r="N704" s="23"/>
      <c r="O704" s="23"/>
      <c r="P704" s="23"/>
      <c r="Q704" s="22"/>
      <c r="R704" s="22"/>
      <c r="S704" s="22"/>
      <c r="T704" s="24">
        <f t="shared" si="45"/>
        <v>0</v>
      </c>
    </row>
    <row r="705" spans="1:20" s="25" customFormat="1" x14ac:dyDescent="0.25">
      <c r="A705" s="22">
        <v>6434716</v>
      </c>
      <c r="B705" s="23">
        <v>742184</v>
      </c>
      <c r="C705" s="23">
        <v>742184</v>
      </c>
      <c r="D705" s="22">
        <f>VLOOKUP(A705,CXP!$A$2:$A$353,1,0)</f>
        <v>6434716</v>
      </c>
      <c r="E705" s="22" t="e">
        <f>VLOOKUP(A705,GLOSAS!$A$2:$A$413,1,0)</f>
        <v>#N/A</v>
      </c>
      <c r="F705" s="22" t="e">
        <f>VLOOKUP(A705,CANCELADAS!$A$2:$A$811,1,0)</f>
        <v>#N/A</v>
      </c>
      <c r="G705" s="22" t="e">
        <f>VLOOKUP(A705,DEVOLUCIONES!$A$2:$A$453,1,0)</f>
        <v>#N/A</v>
      </c>
      <c r="H705" s="23">
        <f>VLOOKUP(A705,CXP!$A$2:$K$353,11,0)</f>
        <v>742184</v>
      </c>
      <c r="I705" s="23"/>
      <c r="J705" s="23"/>
      <c r="K705" s="23"/>
      <c r="L705" s="23"/>
      <c r="M705" s="23"/>
      <c r="N705" s="23"/>
      <c r="O705" s="23"/>
      <c r="P705" s="23"/>
      <c r="Q705" s="22"/>
      <c r="R705" s="22"/>
      <c r="S705" s="22"/>
      <c r="T705" s="24">
        <f t="shared" si="45"/>
        <v>0</v>
      </c>
    </row>
    <row r="706" spans="1:20" s="25" customFormat="1" x14ac:dyDescent="0.25">
      <c r="A706" s="22">
        <v>6434896</v>
      </c>
      <c r="B706" s="23">
        <v>55000</v>
      </c>
      <c r="C706" s="23">
        <v>55000</v>
      </c>
      <c r="D706" s="22">
        <f>VLOOKUP(A706,CXP!$A$2:$A$353,1,0)</f>
        <v>6434896</v>
      </c>
      <c r="E706" s="22">
        <f>VLOOKUP(A706,GLOSAS!$A$2:$A$413,1,0)</f>
        <v>6434896</v>
      </c>
      <c r="F706" s="22" t="e">
        <f>VLOOKUP(A706,CANCELADAS!$A$2:$A$811,1,0)</f>
        <v>#N/A</v>
      </c>
      <c r="G706" s="22" t="e">
        <f>VLOOKUP(A706,DEVOLUCIONES!$A$2:$A$453,1,0)</f>
        <v>#N/A</v>
      </c>
      <c r="H706" s="23">
        <f>VLOOKUP(A706,CXP!$A$2:$K$353,11,0)</f>
        <v>39759</v>
      </c>
      <c r="I706" s="23"/>
      <c r="J706" s="23"/>
      <c r="K706" s="23"/>
      <c r="L706" s="23">
        <f>VLOOKUP(A706,GLOSAS!$A$2:$K$413,11,0)</f>
        <v>15241</v>
      </c>
      <c r="M706" s="23"/>
      <c r="N706" s="23"/>
      <c r="O706" s="23"/>
      <c r="P706" s="23"/>
      <c r="Q706" s="22"/>
      <c r="R706" s="22"/>
      <c r="S706" s="22"/>
      <c r="T706" s="24">
        <f t="shared" si="45"/>
        <v>0</v>
      </c>
    </row>
    <row r="707" spans="1:20" s="25" customFormat="1" x14ac:dyDescent="0.25">
      <c r="A707" s="22">
        <v>6434981</v>
      </c>
      <c r="B707" s="23">
        <v>55000</v>
      </c>
      <c r="C707" s="23">
        <v>55000</v>
      </c>
      <c r="D707" s="22">
        <f>VLOOKUP(A707,CXP!$A$2:$A$353,1,0)</f>
        <v>6434981</v>
      </c>
      <c r="E707" s="22">
        <f>VLOOKUP(A707,GLOSAS!$A$2:$A$413,1,0)</f>
        <v>6434981</v>
      </c>
      <c r="F707" s="22" t="e">
        <f>VLOOKUP(A707,CANCELADAS!$A$2:$A$811,1,0)</f>
        <v>#N/A</v>
      </c>
      <c r="G707" s="22" t="e">
        <f>VLOOKUP(A707,DEVOLUCIONES!$A$2:$A$453,1,0)</f>
        <v>#N/A</v>
      </c>
      <c r="H707" s="23">
        <f>VLOOKUP(A707,CXP!$A$2:$K$353,11,0)</f>
        <v>39759</v>
      </c>
      <c r="I707" s="23"/>
      <c r="J707" s="23"/>
      <c r="K707" s="23"/>
      <c r="L707" s="23">
        <f>VLOOKUP(A707,GLOSAS!$A$2:$K$413,11,0)</f>
        <v>15241</v>
      </c>
      <c r="M707" s="23"/>
      <c r="N707" s="23"/>
      <c r="O707" s="23"/>
      <c r="P707" s="23"/>
      <c r="Q707" s="22"/>
      <c r="R707" s="22"/>
      <c r="S707" s="22"/>
      <c r="T707" s="24">
        <f t="shared" si="45"/>
        <v>0</v>
      </c>
    </row>
    <row r="708" spans="1:20" s="25" customFormat="1" x14ac:dyDescent="0.25">
      <c r="A708" s="22">
        <v>6435194</v>
      </c>
      <c r="B708" s="23">
        <v>769794</v>
      </c>
      <c r="C708" s="23">
        <v>769794</v>
      </c>
      <c r="D708" s="22">
        <f>VLOOKUP(A708,CXP!$A$2:$A$353,1,0)</f>
        <v>6435194</v>
      </c>
      <c r="E708" s="22" t="e">
        <f>VLOOKUP(A708,GLOSAS!$A$2:$A$413,1,0)</f>
        <v>#N/A</v>
      </c>
      <c r="F708" s="22" t="e">
        <f>VLOOKUP(A708,CANCELADAS!$A$2:$A$811,1,0)</f>
        <v>#N/A</v>
      </c>
      <c r="G708" s="22" t="e">
        <f>VLOOKUP(A708,DEVOLUCIONES!$A$2:$A$453,1,0)</f>
        <v>#N/A</v>
      </c>
      <c r="H708" s="23">
        <f>VLOOKUP(A708,CXP!$A$2:$K$353,11,0)</f>
        <v>769794</v>
      </c>
      <c r="I708" s="23"/>
      <c r="J708" s="23"/>
      <c r="K708" s="23"/>
      <c r="L708" s="23"/>
      <c r="M708" s="23"/>
      <c r="N708" s="23"/>
      <c r="O708" s="23"/>
      <c r="P708" s="23"/>
      <c r="Q708" s="22"/>
      <c r="R708" s="22"/>
      <c r="S708" s="22"/>
      <c r="T708" s="24">
        <f t="shared" si="45"/>
        <v>0</v>
      </c>
    </row>
    <row r="709" spans="1:20" s="25" customFormat="1" x14ac:dyDescent="0.25">
      <c r="A709" s="22">
        <v>6435430</v>
      </c>
      <c r="B709" s="23">
        <v>23180</v>
      </c>
      <c r="C709" s="23">
        <v>23180</v>
      </c>
      <c r="D709" s="22">
        <f>VLOOKUP(A709,CXP!$A$2:$A$353,1,0)</f>
        <v>6435430</v>
      </c>
      <c r="E709" s="22" t="e">
        <f>VLOOKUP(A709,GLOSAS!$A$2:$A$413,1,0)</f>
        <v>#N/A</v>
      </c>
      <c r="F709" s="22" t="e">
        <f>VLOOKUP(A709,CANCELADAS!$A$2:$A$811,1,0)</f>
        <v>#N/A</v>
      </c>
      <c r="G709" s="22" t="e">
        <f>VLOOKUP(A709,DEVOLUCIONES!$A$2:$A$453,1,0)</f>
        <v>#N/A</v>
      </c>
      <c r="H709" s="23">
        <f>VLOOKUP(A709,CXP!$A$2:$K$353,11,0)</f>
        <v>23180</v>
      </c>
      <c r="I709" s="23"/>
      <c r="J709" s="23"/>
      <c r="K709" s="23"/>
      <c r="L709" s="23"/>
      <c r="M709" s="23"/>
      <c r="N709" s="23"/>
      <c r="O709" s="23"/>
      <c r="P709" s="23"/>
      <c r="Q709" s="22"/>
      <c r="R709" s="22"/>
      <c r="S709" s="22"/>
      <c r="T709" s="24">
        <f t="shared" si="45"/>
        <v>0</v>
      </c>
    </row>
    <row r="710" spans="1:20" s="25" customFormat="1" x14ac:dyDescent="0.25">
      <c r="A710" s="22">
        <v>6435735</v>
      </c>
      <c r="B710" s="23">
        <v>281325</v>
      </c>
      <c r="C710" s="23">
        <v>281325</v>
      </c>
      <c r="D710" s="22">
        <f>VLOOKUP(A710,CXP!$A$2:$A$353,1,0)</f>
        <v>6435735</v>
      </c>
      <c r="E710" s="22" t="e">
        <f>VLOOKUP(A710,GLOSAS!$A$2:$A$413,1,0)</f>
        <v>#N/A</v>
      </c>
      <c r="F710" s="22" t="e">
        <f>VLOOKUP(A710,CANCELADAS!$A$2:$A$811,1,0)</f>
        <v>#N/A</v>
      </c>
      <c r="G710" s="22" t="e">
        <f>VLOOKUP(A710,DEVOLUCIONES!$A$2:$A$453,1,0)</f>
        <v>#N/A</v>
      </c>
      <c r="H710" s="23">
        <f>VLOOKUP(A710,CXP!$A$2:$K$353,11,0)</f>
        <v>281325</v>
      </c>
      <c r="I710" s="23"/>
      <c r="J710" s="23"/>
      <c r="K710" s="23"/>
      <c r="L710" s="23"/>
      <c r="M710" s="23"/>
      <c r="N710" s="23"/>
      <c r="O710" s="23"/>
      <c r="P710" s="23"/>
      <c r="Q710" s="22"/>
      <c r="R710" s="22"/>
      <c r="S710" s="22"/>
      <c r="T710" s="24">
        <f t="shared" si="45"/>
        <v>0</v>
      </c>
    </row>
    <row r="711" spans="1:20" s="25" customFormat="1" x14ac:dyDescent="0.25">
      <c r="A711" s="22">
        <v>6435812</v>
      </c>
      <c r="B711" s="23">
        <v>55000</v>
      </c>
      <c r="C711" s="23">
        <v>55000</v>
      </c>
      <c r="D711" s="22">
        <f>VLOOKUP(A711,CXP!$A$2:$A$353,1,0)</f>
        <v>6435812</v>
      </c>
      <c r="E711" s="22">
        <f>VLOOKUP(A711,GLOSAS!$A$2:$A$413,1,0)</f>
        <v>6435812</v>
      </c>
      <c r="F711" s="22" t="e">
        <f>VLOOKUP(A711,CANCELADAS!$A$2:$A$811,1,0)</f>
        <v>#N/A</v>
      </c>
      <c r="G711" s="22" t="e">
        <f>VLOOKUP(A711,DEVOLUCIONES!$A$2:$A$453,1,0)</f>
        <v>#N/A</v>
      </c>
      <c r="H711" s="23">
        <f>VLOOKUP(A711,CXP!$A$2:$K$353,11,0)</f>
        <v>39759</v>
      </c>
      <c r="I711" s="23"/>
      <c r="J711" s="23"/>
      <c r="K711" s="23"/>
      <c r="L711" s="23">
        <f>VLOOKUP(A711,GLOSAS!$A$2:$K$413,11,0)</f>
        <v>15241</v>
      </c>
      <c r="M711" s="23"/>
      <c r="N711" s="23"/>
      <c r="O711" s="23"/>
      <c r="P711" s="23"/>
      <c r="Q711" s="22"/>
      <c r="R711" s="22"/>
      <c r="S711" s="22"/>
      <c r="T711" s="24">
        <f t="shared" si="45"/>
        <v>0</v>
      </c>
    </row>
    <row r="712" spans="1:20" s="25" customFormat="1" x14ac:dyDescent="0.25">
      <c r="A712" s="22">
        <v>6435869</v>
      </c>
      <c r="B712" s="23">
        <v>55000</v>
      </c>
      <c r="C712" s="23">
        <v>55000</v>
      </c>
      <c r="D712" s="22" t="e">
        <f>VLOOKUP(A712,CXP!$A$2:$A$353,1,0)</f>
        <v>#N/A</v>
      </c>
      <c r="E712" s="22" t="e">
        <f>VLOOKUP(A712,GLOSAS!$A$2:$A$413,1,0)</f>
        <v>#N/A</v>
      </c>
      <c r="F712" s="22" t="e">
        <f>VLOOKUP(A712,CANCELADAS!$A$2:$A$811,1,0)</f>
        <v>#N/A</v>
      </c>
      <c r="G712" s="22">
        <f>VLOOKUP(A712,DEVOLUCIONES!$A$2:$A$453,1,0)</f>
        <v>6435869</v>
      </c>
      <c r="H712" s="23"/>
      <c r="I712" s="23">
        <f>+C712</f>
        <v>55000</v>
      </c>
      <c r="J712" s="23"/>
      <c r="K712" s="23"/>
      <c r="L712" s="23"/>
      <c r="M712" s="23"/>
      <c r="N712" s="23"/>
      <c r="O712" s="23"/>
      <c r="P712" s="23"/>
      <c r="Q712" s="22" t="s">
        <v>698</v>
      </c>
      <c r="R712" s="22" t="s">
        <v>696</v>
      </c>
      <c r="S712" s="22"/>
      <c r="T712" s="24">
        <f t="shared" si="45"/>
        <v>0</v>
      </c>
    </row>
    <row r="713" spans="1:20" s="25" customFormat="1" x14ac:dyDescent="0.25">
      <c r="A713" s="22">
        <v>6435917</v>
      </c>
      <c r="B713" s="23">
        <v>55000</v>
      </c>
      <c r="C713" s="23">
        <v>55000</v>
      </c>
      <c r="D713" s="22">
        <f>VLOOKUP(A713,CXP!$A$2:$A$353,1,0)</f>
        <v>6435917</v>
      </c>
      <c r="E713" s="22">
        <f>VLOOKUP(A713,GLOSAS!$A$2:$A$413,1,0)</f>
        <v>6435917</v>
      </c>
      <c r="F713" s="22" t="e">
        <f>VLOOKUP(A713,CANCELADAS!$A$2:$A$811,1,0)</f>
        <v>#N/A</v>
      </c>
      <c r="G713" s="22" t="e">
        <f>VLOOKUP(A713,DEVOLUCIONES!$A$2:$A$453,1,0)</f>
        <v>#N/A</v>
      </c>
      <c r="H713" s="23">
        <f>VLOOKUP(A713,CXP!$A$2:$K$353,11,0)</f>
        <v>39759</v>
      </c>
      <c r="I713" s="23"/>
      <c r="J713" s="23"/>
      <c r="K713" s="23"/>
      <c r="L713" s="23">
        <f>VLOOKUP(A713,GLOSAS!$A$2:$K$413,11,0)</f>
        <v>15241</v>
      </c>
      <c r="M713" s="23"/>
      <c r="N713" s="23"/>
      <c r="O713" s="23"/>
      <c r="P713" s="23"/>
      <c r="Q713" s="22"/>
      <c r="R713" s="22"/>
      <c r="S713" s="22"/>
      <c r="T713" s="24">
        <f t="shared" si="45"/>
        <v>0</v>
      </c>
    </row>
    <row r="714" spans="1:20" s="25" customFormat="1" x14ac:dyDescent="0.25">
      <c r="A714" s="22">
        <v>6436448</v>
      </c>
      <c r="B714" s="23">
        <v>55000</v>
      </c>
      <c r="C714" s="23">
        <v>55000</v>
      </c>
      <c r="D714" s="22">
        <f>VLOOKUP(A714,CXP!$A$2:$A$353,1,0)</f>
        <v>6436448</v>
      </c>
      <c r="E714" s="22">
        <f>VLOOKUP(A714,GLOSAS!$A$2:$A$413,1,0)</f>
        <v>6436448</v>
      </c>
      <c r="F714" s="22" t="e">
        <f>VLOOKUP(A714,CANCELADAS!$A$2:$A$811,1,0)</f>
        <v>#N/A</v>
      </c>
      <c r="G714" s="22" t="e">
        <f>VLOOKUP(A714,DEVOLUCIONES!$A$2:$A$453,1,0)</f>
        <v>#N/A</v>
      </c>
      <c r="H714" s="23">
        <f>VLOOKUP(A714,CXP!$A$2:$K$353,11,0)</f>
        <v>39759</v>
      </c>
      <c r="I714" s="23"/>
      <c r="J714" s="23"/>
      <c r="K714" s="23"/>
      <c r="L714" s="23">
        <f>VLOOKUP(A714,GLOSAS!$A$2:$K$413,11,0)</f>
        <v>15241</v>
      </c>
      <c r="M714" s="23"/>
      <c r="N714" s="23"/>
      <c r="O714" s="23"/>
      <c r="P714" s="23"/>
      <c r="Q714" s="22"/>
      <c r="R714" s="22"/>
      <c r="S714" s="22"/>
      <c r="T714" s="24">
        <f t="shared" si="45"/>
        <v>0</v>
      </c>
    </row>
    <row r="715" spans="1:20" s="25" customFormat="1" x14ac:dyDescent="0.25">
      <c r="A715" s="22">
        <v>6436461</v>
      </c>
      <c r="B715" s="23">
        <v>132350</v>
      </c>
      <c r="C715" s="23">
        <v>132350</v>
      </c>
      <c r="D715" s="22">
        <f>VLOOKUP(A715,CXP!$A$2:$A$353,1,0)</f>
        <v>6436461</v>
      </c>
      <c r="E715" s="22" t="e">
        <f>VLOOKUP(A715,GLOSAS!$A$2:$A$413,1,0)</f>
        <v>#N/A</v>
      </c>
      <c r="F715" s="22" t="e">
        <f>VLOOKUP(A715,CANCELADAS!$A$2:$A$811,1,0)</f>
        <v>#N/A</v>
      </c>
      <c r="G715" s="22" t="e">
        <f>VLOOKUP(A715,DEVOLUCIONES!$A$2:$A$453,1,0)</f>
        <v>#N/A</v>
      </c>
      <c r="H715" s="23">
        <f>VLOOKUP(A715,CXP!$A$2:$K$353,11,0)</f>
        <v>132350</v>
      </c>
      <c r="I715" s="23"/>
      <c r="J715" s="23"/>
      <c r="K715" s="23"/>
      <c r="L715" s="23"/>
      <c r="M715" s="23"/>
      <c r="N715" s="23"/>
      <c r="O715" s="23"/>
      <c r="P715" s="23"/>
      <c r="Q715" s="22"/>
      <c r="R715" s="22"/>
      <c r="S715" s="22"/>
      <c r="T715" s="24">
        <f t="shared" si="45"/>
        <v>0</v>
      </c>
    </row>
    <row r="716" spans="1:20" s="25" customFormat="1" x14ac:dyDescent="0.25">
      <c r="A716" s="22">
        <v>6436496</v>
      </c>
      <c r="B716" s="23">
        <v>55000</v>
      </c>
      <c r="C716" s="23">
        <v>55000</v>
      </c>
      <c r="D716" s="22">
        <f>VLOOKUP(A716,CXP!$A$2:$A$353,1,0)</f>
        <v>6436496</v>
      </c>
      <c r="E716" s="22">
        <f>VLOOKUP(A716,GLOSAS!$A$2:$A$413,1,0)</f>
        <v>6436496</v>
      </c>
      <c r="F716" s="22" t="e">
        <f>VLOOKUP(A716,CANCELADAS!$A$2:$A$811,1,0)</f>
        <v>#N/A</v>
      </c>
      <c r="G716" s="22" t="e">
        <f>VLOOKUP(A716,DEVOLUCIONES!$A$2:$A$453,1,0)</f>
        <v>#N/A</v>
      </c>
      <c r="H716" s="23">
        <f>VLOOKUP(A716,CXP!$A$2:$K$353,11,0)</f>
        <v>39759</v>
      </c>
      <c r="I716" s="23"/>
      <c r="J716" s="23"/>
      <c r="K716" s="23"/>
      <c r="L716" s="23">
        <f>VLOOKUP(A716,GLOSAS!$A$2:$K$413,11,0)</f>
        <v>15241</v>
      </c>
      <c r="M716" s="23"/>
      <c r="N716" s="23"/>
      <c r="O716" s="23"/>
      <c r="P716" s="23"/>
      <c r="Q716" s="22"/>
      <c r="R716" s="22"/>
      <c r="S716" s="22"/>
      <c r="T716" s="24">
        <f t="shared" si="45"/>
        <v>0</v>
      </c>
    </row>
    <row r="717" spans="1:20" s="25" customFormat="1" x14ac:dyDescent="0.25">
      <c r="A717" s="22">
        <v>6436688</v>
      </c>
      <c r="B717" s="23">
        <v>55000</v>
      </c>
      <c r="C717" s="23">
        <v>55000</v>
      </c>
      <c r="D717" s="22">
        <f>VLOOKUP(A717,CXP!$A$2:$A$353,1,0)</f>
        <v>6436688</v>
      </c>
      <c r="E717" s="22">
        <f>VLOOKUP(A717,GLOSAS!$A$2:$A$413,1,0)</f>
        <v>6436688</v>
      </c>
      <c r="F717" s="22" t="e">
        <f>VLOOKUP(A717,CANCELADAS!$A$2:$A$811,1,0)</f>
        <v>#N/A</v>
      </c>
      <c r="G717" s="22" t="e">
        <f>VLOOKUP(A717,DEVOLUCIONES!$A$2:$A$453,1,0)</f>
        <v>#N/A</v>
      </c>
      <c r="H717" s="23">
        <f>VLOOKUP(A717,CXP!$A$2:$K$353,11,0)</f>
        <v>39759</v>
      </c>
      <c r="I717" s="23"/>
      <c r="J717" s="23"/>
      <c r="K717" s="23"/>
      <c r="L717" s="23">
        <f>VLOOKUP(A717,GLOSAS!$A$2:$K$413,11,0)</f>
        <v>15241</v>
      </c>
      <c r="M717" s="23"/>
      <c r="N717" s="23"/>
      <c r="O717" s="23"/>
      <c r="P717" s="23"/>
      <c r="Q717" s="22"/>
      <c r="R717" s="22"/>
      <c r="S717" s="22"/>
      <c r="T717" s="24">
        <f t="shared" si="45"/>
        <v>0</v>
      </c>
    </row>
    <row r="718" spans="1:20" s="25" customFormat="1" x14ac:dyDescent="0.25">
      <c r="A718" s="22">
        <v>6436912</v>
      </c>
      <c r="B718" s="23">
        <v>220363</v>
      </c>
      <c r="C718" s="23">
        <v>220363</v>
      </c>
      <c r="D718" s="22">
        <f>VLOOKUP(A718,CXP!$A$2:$A$353,1,0)</f>
        <v>6436912</v>
      </c>
      <c r="E718" s="22" t="e">
        <f>VLOOKUP(A718,GLOSAS!$A$2:$A$413,1,0)</f>
        <v>#N/A</v>
      </c>
      <c r="F718" s="22" t="e">
        <f>VLOOKUP(A718,CANCELADAS!$A$2:$A$811,1,0)</f>
        <v>#N/A</v>
      </c>
      <c r="G718" s="22" t="e">
        <f>VLOOKUP(A718,DEVOLUCIONES!$A$2:$A$453,1,0)</f>
        <v>#N/A</v>
      </c>
      <c r="H718" s="23">
        <f>VLOOKUP(A718,CXP!$A$2:$K$353,11,0)</f>
        <v>220363</v>
      </c>
      <c r="I718" s="23"/>
      <c r="J718" s="23"/>
      <c r="K718" s="23"/>
      <c r="L718" s="23"/>
      <c r="M718" s="23"/>
      <c r="N718" s="23"/>
      <c r="O718" s="23"/>
      <c r="P718" s="23"/>
      <c r="Q718" s="22"/>
      <c r="R718" s="22"/>
      <c r="S718" s="22"/>
      <c r="T718" s="24">
        <f t="shared" si="45"/>
        <v>0</v>
      </c>
    </row>
    <row r="719" spans="1:20" s="25" customFormat="1" x14ac:dyDescent="0.25">
      <c r="A719" s="22">
        <v>6437393</v>
      </c>
      <c r="B719" s="23">
        <v>55000</v>
      </c>
      <c r="C719" s="23">
        <v>55000</v>
      </c>
      <c r="D719" s="22" t="e">
        <f>VLOOKUP(A719,CXP!$A$2:$A$353,1,0)</f>
        <v>#N/A</v>
      </c>
      <c r="E719" s="22" t="e">
        <f>VLOOKUP(A719,GLOSAS!$A$2:$A$413,1,0)</f>
        <v>#N/A</v>
      </c>
      <c r="F719" s="22" t="e">
        <f>VLOOKUP(A719,CANCELADAS!$A$2:$A$811,1,0)</f>
        <v>#N/A</v>
      </c>
      <c r="G719" s="22">
        <f>VLOOKUP(A719,DEVOLUCIONES!$A$2:$A$453,1,0)</f>
        <v>6437393</v>
      </c>
      <c r="H719" s="23"/>
      <c r="I719" s="23">
        <f>+C719</f>
        <v>55000</v>
      </c>
      <c r="J719" s="23"/>
      <c r="K719" s="23"/>
      <c r="L719" s="23"/>
      <c r="M719" s="23"/>
      <c r="N719" s="23"/>
      <c r="O719" s="23"/>
      <c r="P719" s="23"/>
      <c r="Q719" s="22" t="s">
        <v>754</v>
      </c>
      <c r="R719" s="22" t="s">
        <v>753</v>
      </c>
      <c r="S719" s="22"/>
      <c r="T719" s="24">
        <f t="shared" si="45"/>
        <v>0</v>
      </c>
    </row>
    <row r="720" spans="1:20" s="25" customFormat="1" x14ac:dyDescent="0.25">
      <c r="A720" s="22">
        <v>6438273</v>
      </c>
      <c r="B720" s="23">
        <v>55000</v>
      </c>
      <c r="C720" s="23">
        <v>55000</v>
      </c>
      <c r="D720" s="22">
        <f>VLOOKUP(A720,CXP!$A$2:$A$353,1,0)</f>
        <v>6438273</v>
      </c>
      <c r="E720" s="22" t="e">
        <f>VLOOKUP(A720,GLOSAS!$A$2:$A$413,1,0)</f>
        <v>#N/A</v>
      </c>
      <c r="F720" s="22" t="e">
        <f>VLOOKUP(A720,CANCELADAS!$A$2:$A$811,1,0)</f>
        <v>#N/A</v>
      </c>
      <c r="G720" s="22" t="e">
        <f>VLOOKUP(A720,DEVOLUCIONES!$A$2:$A$453,1,0)</f>
        <v>#N/A</v>
      </c>
      <c r="H720" s="23">
        <f>VLOOKUP(A720,CXP!$A$2:$K$353,11,0)</f>
        <v>55000</v>
      </c>
      <c r="I720" s="23"/>
      <c r="J720" s="23"/>
      <c r="K720" s="23"/>
      <c r="L720" s="23"/>
      <c r="M720" s="23"/>
      <c r="N720" s="23"/>
      <c r="O720" s="23"/>
      <c r="P720" s="23"/>
      <c r="Q720" s="22"/>
      <c r="R720" s="22"/>
      <c r="S720" s="22"/>
      <c r="T720" s="24">
        <f t="shared" si="45"/>
        <v>0</v>
      </c>
    </row>
    <row r="721" spans="1:20" s="25" customFormat="1" x14ac:dyDescent="0.25">
      <c r="A721" s="22">
        <v>6438543</v>
      </c>
      <c r="B721" s="23">
        <v>2203360</v>
      </c>
      <c r="C721" s="23">
        <v>2203360</v>
      </c>
      <c r="D721" s="22" t="e">
        <f>VLOOKUP(A721,CXP!$A$2:$A$353,1,0)</f>
        <v>#N/A</v>
      </c>
      <c r="E721" s="22" t="e">
        <f>VLOOKUP(A721,GLOSAS!$A$2:$A$413,1,0)</f>
        <v>#N/A</v>
      </c>
      <c r="F721" s="22" t="e">
        <f>VLOOKUP(A721,CANCELADAS!$A$2:$A$811,1,0)</f>
        <v>#N/A</v>
      </c>
      <c r="G721" s="22">
        <f>VLOOKUP(A721,DEVOLUCIONES!$A$2:$A$453,1,0)</f>
        <v>6438543</v>
      </c>
      <c r="H721" s="23"/>
      <c r="I721" s="23">
        <f>+C721</f>
        <v>2203360</v>
      </c>
      <c r="J721" s="23"/>
      <c r="K721" s="23"/>
      <c r="L721" s="23"/>
      <c r="M721" s="23"/>
      <c r="N721" s="23"/>
      <c r="O721" s="23"/>
      <c r="P721" s="23"/>
      <c r="Q721" s="22" t="s">
        <v>697</v>
      </c>
      <c r="R721" s="22" t="s">
        <v>696</v>
      </c>
      <c r="S721" s="22"/>
      <c r="T721" s="24">
        <f t="shared" si="45"/>
        <v>0</v>
      </c>
    </row>
    <row r="722" spans="1:20" s="25" customFormat="1" x14ac:dyDescent="0.25">
      <c r="A722" s="22">
        <v>6438548</v>
      </c>
      <c r="B722" s="23">
        <v>55000</v>
      </c>
      <c r="C722" s="23">
        <v>55000</v>
      </c>
      <c r="D722" s="22">
        <f>VLOOKUP(A722,CXP!$A$2:$A$353,1,0)</f>
        <v>6438548</v>
      </c>
      <c r="E722" s="22">
        <f>VLOOKUP(A722,GLOSAS!$A$2:$A$413,1,0)</f>
        <v>6438548</v>
      </c>
      <c r="F722" s="22" t="e">
        <f>VLOOKUP(A722,CANCELADAS!$A$2:$A$811,1,0)</f>
        <v>#N/A</v>
      </c>
      <c r="G722" s="22" t="e">
        <f>VLOOKUP(A722,DEVOLUCIONES!$A$2:$A$453,1,0)</f>
        <v>#N/A</v>
      </c>
      <c r="H722" s="23">
        <f>VLOOKUP(A722,CXP!$A$2:$K$353,11,0)</f>
        <v>39800</v>
      </c>
      <c r="I722" s="23"/>
      <c r="J722" s="23"/>
      <c r="K722" s="23"/>
      <c r="L722" s="23">
        <f>VLOOKUP(A722,GLOSAS!$A$2:$K$413,11,0)</f>
        <v>15200</v>
      </c>
      <c r="M722" s="23"/>
      <c r="N722" s="23"/>
      <c r="O722" s="23"/>
      <c r="P722" s="23"/>
      <c r="Q722" s="22"/>
      <c r="R722" s="22"/>
      <c r="S722" s="22"/>
      <c r="T722" s="24">
        <f t="shared" si="45"/>
        <v>0</v>
      </c>
    </row>
    <row r="723" spans="1:20" s="25" customFormat="1" x14ac:dyDescent="0.25">
      <c r="A723" s="22">
        <v>6438705</v>
      </c>
      <c r="B723" s="23">
        <v>55000</v>
      </c>
      <c r="C723" s="23">
        <v>55000</v>
      </c>
      <c r="D723" s="22">
        <f>VLOOKUP(A723,CXP!$A$2:$A$353,1,0)</f>
        <v>6438705</v>
      </c>
      <c r="E723" s="22">
        <f>VLOOKUP(A723,GLOSAS!$A$2:$A$413,1,0)</f>
        <v>6438705</v>
      </c>
      <c r="F723" s="22" t="e">
        <f>VLOOKUP(A723,CANCELADAS!$A$2:$A$811,1,0)</f>
        <v>#N/A</v>
      </c>
      <c r="G723" s="22" t="e">
        <f>VLOOKUP(A723,DEVOLUCIONES!$A$2:$A$453,1,0)</f>
        <v>#N/A</v>
      </c>
      <c r="H723" s="23">
        <f>VLOOKUP(A723,CXP!$A$2:$K$353,11,0)</f>
        <v>39800</v>
      </c>
      <c r="I723" s="23"/>
      <c r="J723" s="23"/>
      <c r="K723" s="23"/>
      <c r="L723" s="23">
        <f>VLOOKUP(A723,GLOSAS!$A$2:$K$413,11,0)</f>
        <v>15200</v>
      </c>
      <c r="M723" s="23"/>
      <c r="N723" s="23"/>
      <c r="O723" s="23"/>
      <c r="P723" s="23"/>
      <c r="Q723" s="22"/>
      <c r="R723" s="22"/>
      <c r="S723" s="22"/>
      <c r="T723" s="24">
        <f t="shared" si="45"/>
        <v>0</v>
      </c>
    </row>
    <row r="724" spans="1:20" s="25" customFormat="1" x14ac:dyDescent="0.25">
      <c r="A724" s="22">
        <v>6438768</v>
      </c>
      <c r="B724" s="23">
        <v>12198</v>
      </c>
      <c r="C724" s="23">
        <v>12198</v>
      </c>
      <c r="D724" s="22">
        <f>VLOOKUP(A724,CXP!$A$2:$A$353,1,0)</f>
        <v>6438768</v>
      </c>
      <c r="E724" s="22" t="e">
        <f>VLOOKUP(A724,GLOSAS!$A$2:$A$413,1,0)</f>
        <v>#N/A</v>
      </c>
      <c r="F724" s="22" t="e">
        <f>VLOOKUP(A724,CANCELADAS!$A$2:$A$811,1,0)</f>
        <v>#N/A</v>
      </c>
      <c r="G724" s="22" t="e">
        <f>VLOOKUP(A724,DEVOLUCIONES!$A$2:$A$453,1,0)</f>
        <v>#N/A</v>
      </c>
      <c r="H724" s="23">
        <f>VLOOKUP(A724,CXP!$A$2:$K$353,11,0)</f>
        <v>12198</v>
      </c>
      <c r="I724" s="23"/>
      <c r="J724" s="23"/>
      <c r="K724" s="23"/>
      <c r="L724" s="23"/>
      <c r="M724" s="23"/>
      <c r="N724" s="23"/>
      <c r="O724" s="23"/>
      <c r="P724" s="23"/>
      <c r="Q724" s="22"/>
      <c r="R724" s="22"/>
      <c r="S724" s="22"/>
      <c r="T724" s="24">
        <f t="shared" si="45"/>
        <v>0</v>
      </c>
    </row>
    <row r="725" spans="1:20" s="25" customFormat="1" x14ac:dyDescent="0.25">
      <c r="A725" s="22">
        <v>6439897</v>
      </c>
      <c r="B725" s="23">
        <v>12198</v>
      </c>
      <c r="C725" s="23">
        <v>12198</v>
      </c>
      <c r="D725" s="22">
        <f>VLOOKUP(A725,CXP!$A$2:$A$353,1,0)</f>
        <v>6439897</v>
      </c>
      <c r="E725" s="22" t="e">
        <f>VLOOKUP(A725,GLOSAS!$A$2:$A$413,1,0)</f>
        <v>#N/A</v>
      </c>
      <c r="F725" s="22" t="e">
        <f>VLOOKUP(A725,CANCELADAS!$A$2:$A$811,1,0)</f>
        <v>#N/A</v>
      </c>
      <c r="G725" s="22" t="e">
        <f>VLOOKUP(A725,DEVOLUCIONES!$A$2:$A$453,1,0)</f>
        <v>#N/A</v>
      </c>
      <c r="H725" s="23">
        <f>VLOOKUP(A725,CXP!$A$2:$K$353,11,0)</f>
        <v>12198</v>
      </c>
      <c r="I725" s="23"/>
      <c r="J725" s="23"/>
      <c r="K725" s="23"/>
      <c r="L725" s="23"/>
      <c r="M725" s="23"/>
      <c r="N725" s="23"/>
      <c r="O725" s="23"/>
      <c r="P725" s="23"/>
      <c r="Q725" s="22"/>
      <c r="R725" s="22"/>
      <c r="S725" s="22"/>
      <c r="T725" s="24">
        <f t="shared" si="45"/>
        <v>0</v>
      </c>
    </row>
    <row r="726" spans="1:20" s="25" customFormat="1" x14ac:dyDescent="0.25">
      <c r="A726" s="22">
        <v>6440426</v>
      </c>
      <c r="B726" s="23">
        <v>55000</v>
      </c>
      <c r="C726" s="23">
        <v>55000</v>
      </c>
      <c r="D726" s="22">
        <f>VLOOKUP(A726,CXP!$A$2:$A$353,1,0)</f>
        <v>6440426</v>
      </c>
      <c r="E726" s="22">
        <f>VLOOKUP(A726,GLOSAS!$A$2:$A$413,1,0)</f>
        <v>6440426</v>
      </c>
      <c r="F726" s="22" t="e">
        <f>VLOOKUP(A726,CANCELADAS!$A$2:$A$811,1,0)</f>
        <v>#N/A</v>
      </c>
      <c r="G726" s="22" t="e">
        <f>VLOOKUP(A726,DEVOLUCIONES!$A$2:$A$453,1,0)</f>
        <v>#N/A</v>
      </c>
      <c r="H726" s="23">
        <f>VLOOKUP(A726,CXP!$A$2:$K$353,11,0)</f>
        <v>39759</v>
      </c>
      <c r="I726" s="23"/>
      <c r="J726" s="23"/>
      <c r="K726" s="23"/>
      <c r="L726" s="23">
        <f>VLOOKUP(A726,GLOSAS!$A$2:$K$413,11,0)</f>
        <v>15241</v>
      </c>
      <c r="M726" s="23"/>
      <c r="N726" s="23"/>
      <c r="O726" s="23"/>
      <c r="P726" s="23"/>
      <c r="Q726" s="22"/>
      <c r="R726" s="22"/>
      <c r="S726" s="22"/>
      <c r="T726" s="24">
        <f t="shared" si="45"/>
        <v>0</v>
      </c>
    </row>
    <row r="727" spans="1:20" s="25" customFormat="1" x14ac:dyDescent="0.25">
      <c r="A727" s="22">
        <v>6441671</v>
      </c>
      <c r="B727" s="23">
        <v>55000</v>
      </c>
      <c r="C727" s="23">
        <v>55000</v>
      </c>
      <c r="D727" s="22">
        <f>VLOOKUP(A727,CXP!$A$2:$A$353,1,0)</f>
        <v>6441671</v>
      </c>
      <c r="E727" s="22">
        <f>VLOOKUP(A727,GLOSAS!$A$2:$A$413,1,0)</f>
        <v>6441671</v>
      </c>
      <c r="F727" s="22" t="e">
        <f>VLOOKUP(A727,CANCELADAS!$A$2:$A$811,1,0)</f>
        <v>#N/A</v>
      </c>
      <c r="G727" s="22" t="e">
        <f>VLOOKUP(A727,DEVOLUCIONES!$A$2:$A$453,1,0)</f>
        <v>#N/A</v>
      </c>
      <c r="H727" s="23">
        <f>VLOOKUP(A727,CXP!$A$2:$K$353,11,0)</f>
        <v>39759</v>
      </c>
      <c r="I727" s="23"/>
      <c r="J727" s="23"/>
      <c r="K727" s="23"/>
      <c r="L727" s="23">
        <f>VLOOKUP(A727,GLOSAS!$A$2:$K$413,11,0)</f>
        <v>15241</v>
      </c>
      <c r="M727" s="23"/>
      <c r="N727" s="23"/>
      <c r="O727" s="23"/>
      <c r="P727" s="23"/>
      <c r="Q727" s="22"/>
      <c r="R727" s="22"/>
      <c r="S727" s="22"/>
      <c r="T727" s="24">
        <f t="shared" si="45"/>
        <v>0</v>
      </c>
    </row>
    <row r="728" spans="1:20" s="25" customFormat="1" x14ac:dyDescent="0.25">
      <c r="A728" s="22">
        <v>6441823</v>
      </c>
      <c r="B728" s="23">
        <v>55000</v>
      </c>
      <c r="C728" s="23">
        <v>55000</v>
      </c>
      <c r="D728" s="22">
        <f>VLOOKUP(A728,CXP!$A$2:$A$353,1,0)</f>
        <v>6441823</v>
      </c>
      <c r="E728" s="22">
        <f>VLOOKUP(A728,GLOSAS!$A$2:$A$413,1,0)</f>
        <v>6441823</v>
      </c>
      <c r="F728" s="22" t="e">
        <f>VLOOKUP(A728,CANCELADAS!$A$2:$A$811,1,0)</f>
        <v>#N/A</v>
      </c>
      <c r="G728" s="22" t="e">
        <f>VLOOKUP(A728,DEVOLUCIONES!$A$2:$A$453,1,0)</f>
        <v>#N/A</v>
      </c>
      <c r="H728" s="23">
        <f>VLOOKUP(A728,CXP!$A$2:$K$353,11,0)</f>
        <v>39759</v>
      </c>
      <c r="I728" s="23"/>
      <c r="J728" s="23"/>
      <c r="K728" s="23"/>
      <c r="L728" s="23">
        <f>VLOOKUP(A728,GLOSAS!$A$2:$K$413,11,0)</f>
        <v>15241</v>
      </c>
      <c r="M728" s="23"/>
      <c r="N728" s="23"/>
      <c r="O728" s="23"/>
      <c r="P728" s="23"/>
      <c r="Q728" s="22"/>
      <c r="R728" s="22"/>
      <c r="S728" s="22"/>
      <c r="T728" s="24">
        <f t="shared" si="45"/>
        <v>0</v>
      </c>
    </row>
    <row r="729" spans="1:20" s="25" customFormat="1" x14ac:dyDescent="0.25">
      <c r="A729" s="22">
        <v>6442252</v>
      </c>
      <c r="B729" s="23">
        <v>32513</v>
      </c>
      <c r="C729" s="23">
        <v>32513</v>
      </c>
      <c r="D729" s="22">
        <f>VLOOKUP(A729,CXP!$A$2:$A$353,1,0)</f>
        <v>6442252</v>
      </c>
      <c r="E729" s="22">
        <f>VLOOKUP(A729,GLOSAS!$A$2:$A$413,1,0)</f>
        <v>6442252</v>
      </c>
      <c r="F729" s="22" t="e">
        <f>VLOOKUP(A729,CANCELADAS!$A$2:$A$811,1,0)</f>
        <v>#N/A</v>
      </c>
      <c r="G729" s="22" t="e">
        <f>VLOOKUP(A729,DEVOLUCIONES!$A$2:$A$453,1,0)</f>
        <v>#N/A</v>
      </c>
      <c r="H729" s="23">
        <f>VLOOKUP(A729,CXP!$A$2:$K$353,11,0)</f>
        <v>29262</v>
      </c>
      <c r="I729" s="23"/>
      <c r="J729" s="23"/>
      <c r="K729" s="23"/>
      <c r="L729" s="23">
        <f>VLOOKUP(A729,GLOSAS!$A$2:$K$413,11,0)</f>
        <v>3251</v>
      </c>
      <c r="M729" s="23"/>
      <c r="N729" s="23"/>
      <c r="O729" s="23"/>
      <c r="P729" s="23"/>
      <c r="Q729" s="22"/>
      <c r="R729" s="22"/>
      <c r="S729" s="22"/>
      <c r="T729" s="24">
        <f t="shared" si="45"/>
        <v>0</v>
      </c>
    </row>
    <row r="730" spans="1:20" s="25" customFormat="1" x14ac:dyDescent="0.25">
      <c r="A730" s="22">
        <v>6442510</v>
      </c>
      <c r="B730" s="23">
        <v>55000</v>
      </c>
      <c r="C730" s="23">
        <v>55000</v>
      </c>
      <c r="D730" s="22">
        <f>VLOOKUP(A730,CXP!$A$2:$A$353,1,0)</f>
        <v>6442510</v>
      </c>
      <c r="E730" s="22">
        <f>VLOOKUP(A730,GLOSAS!$A$2:$A$413,1,0)</f>
        <v>6442510</v>
      </c>
      <c r="F730" s="22" t="e">
        <f>VLOOKUP(A730,CANCELADAS!$A$2:$A$811,1,0)</f>
        <v>#N/A</v>
      </c>
      <c r="G730" s="22" t="e">
        <f>VLOOKUP(A730,DEVOLUCIONES!$A$2:$A$453,1,0)</f>
        <v>#N/A</v>
      </c>
      <c r="H730" s="23">
        <f>VLOOKUP(A730,CXP!$A$2:$K$353,11,0)</f>
        <v>39759</v>
      </c>
      <c r="I730" s="23"/>
      <c r="J730" s="23"/>
      <c r="K730" s="23"/>
      <c r="L730" s="23">
        <f>VLOOKUP(A730,GLOSAS!$A$2:$K$413,11,0)</f>
        <v>15241</v>
      </c>
      <c r="M730" s="23"/>
      <c r="N730" s="23"/>
      <c r="O730" s="23"/>
      <c r="P730" s="23"/>
      <c r="Q730" s="22"/>
      <c r="R730" s="22"/>
      <c r="S730" s="22"/>
      <c r="T730" s="24">
        <f t="shared" si="45"/>
        <v>0</v>
      </c>
    </row>
    <row r="731" spans="1:20" s="25" customFormat="1" x14ac:dyDescent="0.25">
      <c r="A731" s="22">
        <v>6443185</v>
      </c>
      <c r="B731" s="23">
        <v>55000</v>
      </c>
      <c r="C731" s="23">
        <v>55000</v>
      </c>
      <c r="D731" s="22">
        <f>VLOOKUP(A731,CXP!$A$2:$A$353,1,0)</f>
        <v>6443185</v>
      </c>
      <c r="E731" s="22">
        <f>VLOOKUP(A731,GLOSAS!$A$2:$A$413,1,0)</f>
        <v>6443185</v>
      </c>
      <c r="F731" s="22" t="e">
        <f>VLOOKUP(A731,CANCELADAS!$A$2:$A$811,1,0)</f>
        <v>#N/A</v>
      </c>
      <c r="G731" s="22" t="e">
        <f>VLOOKUP(A731,DEVOLUCIONES!$A$2:$A$453,1,0)</f>
        <v>#N/A</v>
      </c>
      <c r="H731" s="23">
        <f>VLOOKUP(A731,CXP!$A$2:$K$353,11,0)</f>
        <v>39759</v>
      </c>
      <c r="I731" s="23"/>
      <c r="J731" s="23"/>
      <c r="K731" s="23"/>
      <c r="L731" s="23">
        <f>VLOOKUP(A731,GLOSAS!$A$2:$K$413,11,0)</f>
        <v>15241</v>
      </c>
      <c r="M731" s="23"/>
      <c r="N731" s="23"/>
      <c r="O731" s="23"/>
      <c r="P731" s="23"/>
      <c r="Q731" s="22"/>
      <c r="R731" s="22"/>
      <c r="S731" s="22"/>
      <c r="T731" s="24">
        <f t="shared" si="45"/>
        <v>0</v>
      </c>
    </row>
    <row r="732" spans="1:20" s="25" customFormat="1" x14ac:dyDescent="0.25">
      <c r="A732" s="22">
        <v>6443765</v>
      </c>
      <c r="B732" s="23">
        <v>55000</v>
      </c>
      <c r="C732" s="23">
        <v>55000</v>
      </c>
      <c r="D732" s="22">
        <f>VLOOKUP(A732,CXP!$A$2:$A$353,1,0)</f>
        <v>6443765</v>
      </c>
      <c r="E732" s="22">
        <f>VLOOKUP(A732,GLOSAS!$A$2:$A$413,1,0)</f>
        <v>6443765</v>
      </c>
      <c r="F732" s="22" t="e">
        <f>VLOOKUP(A732,CANCELADAS!$A$2:$A$811,1,0)</f>
        <v>#N/A</v>
      </c>
      <c r="G732" s="22" t="e">
        <f>VLOOKUP(A732,DEVOLUCIONES!$A$2:$A$453,1,0)</f>
        <v>#N/A</v>
      </c>
      <c r="H732" s="23">
        <f>VLOOKUP(A732,CXP!$A$2:$K$353,11,0)</f>
        <v>39759</v>
      </c>
      <c r="I732" s="23"/>
      <c r="J732" s="23"/>
      <c r="K732" s="23"/>
      <c r="L732" s="23">
        <f>VLOOKUP(A732,GLOSAS!$A$2:$K$413,11,0)</f>
        <v>15241</v>
      </c>
      <c r="M732" s="23"/>
      <c r="N732" s="23"/>
      <c r="O732" s="23"/>
      <c r="P732" s="23"/>
      <c r="Q732" s="22"/>
      <c r="R732" s="22"/>
      <c r="S732" s="22"/>
      <c r="T732" s="24">
        <f t="shared" si="45"/>
        <v>0</v>
      </c>
    </row>
    <row r="733" spans="1:20" s="25" customFormat="1" x14ac:dyDescent="0.25">
      <c r="A733" s="22">
        <v>6443790</v>
      </c>
      <c r="B733" s="23">
        <v>55000</v>
      </c>
      <c r="C733" s="23">
        <v>55000</v>
      </c>
      <c r="D733" s="22">
        <f>VLOOKUP(A733,CXP!$A$2:$A$353,1,0)</f>
        <v>6443790</v>
      </c>
      <c r="E733" s="22">
        <f>VLOOKUP(A733,GLOSAS!$A$2:$A$413,1,0)</f>
        <v>6443790</v>
      </c>
      <c r="F733" s="22" t="e">
        <f>VLOOKUP(A733,CANCELADAS!$A$2:$A$811,1,0)</f>
        <v>#N/A</v>
      </c>
      <c r="G733" s="22" t="e">
        <f>VLOOKUP(A733,DEVOLUCIONES!$A$2:$A$453,1,0)</f>
        <v>#N/A</v>
      </c>
      <c r="H733" s="23">
        <f>VLOOKUP(A733,CXP!$A$2:$K$353,11,0)</f>
        <v>39759</v>
      </c>
      <c r="I733" s="23"/>
      <c r="J733" s="23"/>
      <c r="K733" s="23"/>
      <c r="L733" s="23">
        <f>VLOOKUP(A733,GLOSAS!$A$2:$K$413,11,0)</f>
        <v>15241</v>
      </c>
      <c r="M733" s="23"/>
      <c r="N733" s="23"/>
      <c r="O733" s="23"/>
      <c r="P733" s="23"/>
      <c r="Q733" s="22"/>
      <c r="R733" s="22"/>
      <c r="S733" s="22"/>
      <c r="T733" s="24">
        <f t="shared" si="45"/>
        <v>0</v>
      </c>
    </row>
    <row r="734" spans="1:20" s="25" customFormat="1" x14ac:dyDescent="0.25">
      <c r="A734" s="22">
        <v>6444039</v>
      </c>
      <c r="B734" s="23">
        <v>55000</v>
      </c>
      <c r="C734" s="23">
        <v>55000</v>
      </c>
      <c r="D734" s="22">
        <f>VLOOKUP(A734,CXP!$A$2:$A$353,1,0)</f>
        <v>6444039</v>
      </c>
      <c r="E734" s="22">
        <f>VLOOKUP(A734,GLOSAS!$A$2:$A$413,1,0)</f>
        <v>6444039</v>
      </c>
      <c r="F734" s="22" t="e">
        <f>VLOOKUP(A734,CANCELADAS!$A$2:$A$811,1,0)</f>
        <v>#N/A</v>
      </c>
      <c r="G734" s="22" t="e">
        <f>VLOOKUP(A734,DEVOLUCIONES!$A$2:$A$453,1,0)</f>
        <v>#N/A</v>
      </c>
      <c r="H734" s="23">
        <f>VLOOKUP(A734,CXP!$A$2:$K$353,11,0)</f>
        <v>39759</v>
      </c>
      <c r="I734" s="23"/>
      <c r="J734" s="23"/>
      <c r="K734" s="23"/>
      <c r="L734" s="23">
        <f>VLOOKUP(A734,GLOSAS!$A$2:$K$413,11,0)</f>
        <v>15241</v>
      </c>
      <c r="M734" s="23"/>
      <c r="N734" s="23"/>
      <c r="O734" s="23"/>
      <c r="P734" s="23"/>
      <c r="Q734" s="22"/>
      <c r="R734" s="22"/>
      <c r="S734" s="22"/>
      <c r="T734" s="24">
        <f t="shared" si="45"/>
        <v>0</v>
      </c>
    </row>
    <row r="735" spans="1:20" s="25" customFormat="1" x14ac:dyDescent="0.25">
      <c r="A735" s="22">
        <v>6444233</v>
      </c>
      <c r="B735" s="23">
        <v>55000</v>
      </c>
      <c r="C735" s="23">
        <v>55000</v>
      </c>
      <c r="D735" s="22">
        <f>VLOOKUP(A735,CXP!$A$2:$A$353,1,0)</f>
        <v>6444233</v>
      </c>
      <c r="E735" s="22">
        <f>VLOOKUP(A735,GLOSAS!$A$2:$A$413,1,0)</f>
        <v>6444233</v>
      </c>
      <c r="F735" s="22" t="e">
        <f>VLOOKUP(A735,CANCELADAS!$A$2:$A$811,1,0)</f>
        <v>#N/A</v>
      </c>
      <c r="G735" s="22" t="e">
        <f>VLOOKUP(A735,DEVOLUCIONES!$A$2:$A$453,1,0)</f>
        <v>#N/A</v>
      </c>
      <c r="H735" s="23">
        <f>VLOOKUP(A735,CXP!$A$2:$K$353,11,0)</f>
        <v>39759</v>
      </c>
      <c r="I735" s="23"/>
      <c r="J735" s="23"/>
      <c r="K735" s="23"/>
      <c r="L735" s="23">
        <f>VLOOKUP(A735,GLOSAS!$A$2:$K$413,11,0)</f>
        <v>15241</v>
      </c>
      <c r="M735" s="23"/>
      <c r="N735" s="23"/>
      <c r="O735" s="23"/>
      <c r="P735" s="23"/>
      <c r="Q735" s="22"/>
      <c r="R735" s="22"/>
      <c r="S735" s="22"/>
      <c r="T735" s="24">
        <f t="shared" si="45"/>
        <v>0</v>
      </c>
    </row>
    <row r="736" spans="1:20" s="25" customFormat="1" x14ac:dyDescent="0.25">
      <c r="A736" s="22">
        <v>6444555</v>
      </c>
      <c r="B736" s="23">
        <v>55000</v>
      </c>
      <c r="C736" s="23">
        <v>55000</v>
      </c>
      <c r="D736" s="22">
        <f>VLOOKUP(A736,CXP!$A$2:$A$353,1,0)</f>
        <v>6444555</v>
      </c>
      <c r="E736" s="22">
        <f>VLOOKUP(A736,GLOSAS!$A$2:$A$413,1,0)</f>
        <v>6444555</v>
      </c>
      <c r="F736" s="22" t="e">
        <f>VLOOKUP(A736,CANCELADAS!$A$2:$A$811,1,0)</f>
        <v>#N/A</v>
      </c>
      <c r="G736" s="22" t="e">
        <f>VLOOKUP(A736,DEVOLUCIONES!$A$2:$A$453,1,0)</f>
        <v>#N/A</v>
      </c>
      <c r="H736" s="23">
        <f>VLOOKUP(A736,CXP!$A$2:$K$353,11,0)</f>
        <v>39759</v>
      </c>
      <c r="I736" s="23"/>
      <c r="J736" s="23"/>
      <c r="K736" s="23"/>
      <c r="L736" s="23">
        <f>VLOOKUP(A736,GLOSAS!$A$2:$K$413,11,0)</f>
        <v>15241</v>
      </c>
      <c r="M736" s="23"/>
      <c r="N736" s="23"/>
      <c r="O736" s="23"/>
      <c r="P736" s="23"/>
      <c r="Q736" s="22"/>
      <c r="R736" s="22"/>
      <c r="S736" s="22"/>
      <c r="T736" s="24">
        <f t="shared" si="45"/>
        <v>0</v>
      </c>
    </row>
    <row r="737" spans="1:20" s="25" customFormat="1" x14ac:dyDescent="0.25">
      <c r="A737" s="22">
        <v>6444627</v>
      </c>
      <c r="B737" s="23">
        <v>55000</v>
      </c>
      <c r="C737" s="23">
        <v>55000</v>
      </c>
      <c r="D737" s="22">
        <f>VLOOKUP(A737,CXP!$A$2:$A$353,1,0)</f>
        <v>6444627</v>
      </c>
      <c r="E737" s="22">
        <f>VLOOKUP(A737,GLOSAS!$A$2:$A$413,1,0)</f>
        <v>6444627</v>
      </c>
      <c r="F737" s="22" t="e">
        <f>VLOOKUP(A737,CANCELADAS!$A$2:$A$811,1,0)</f>
        <v>#N/A</v>
      </c>
      <c r="G737" s="22" t="e">
        <f>VLOOKUP(A737,DEVOLUCIONES!$A$2:$A$453,1,0)</f>
        <v>#N/A</v>
      </c>
      <c r="H737" s="23">
        <f>VLOOKUP(A737,CXP!$A$2:$K$353,11,0)</f>
        <v>39759</v>
      </c>
      <c r="I737" s="23"/>
      <c r="J737" s="23"/>
      <c r="K737" s="23"/>
      <c r="L737" s="23">
        <f>VLOOKUP(A737,GLOSAS!$A$2:$K$413,11,0)</f>
        <v>15241</v>
      </c>
      <c r="M737" s="23"/>
      <c r="N737" s="23"/>
      <c r="O737" s="23"/>
      <c r="P737" s="23"/>
      <c r="Q737" s="22"/>
      <c r="R737" s="22"/>
      <c r="S737" s="22"/>
      <c r="T737" s="24">
        <f t="shared" si="45"/>
        <v>0</v>
      </c>
    </row>
    <row r="738" spans="1:20" s="25" customFormat="1" x14ac:dyDescent="0.25">
      <c r="A738" s="22">
        <v>6444649</v>
      </c>
      <c r="B738" s="23">
        <v>210868</v>
      </c>
      <c r="C738" s="23">
        <v>210868</v>
      </c>
      <c r="D738" s="22">
        <f>VLOOKUP(A738,CXP!$A$2:$A$353,1,0)</f>
        <v>6444649</v>
      </c>
      <c r="E738" s="22" t="e">
        <f>VLOOKUP(A738,GLOSAS!$A$2:$A$413,1,0)</f>
        <v>#N/A</v>
      </c>
      <c r="F738" s="22" t="e">
        <f>VLOOKUP(A738,CANCELADAS!$A$2:$A$811,1,0)</f>
        <v>#N/A</v>
      </c>
      <c r="G738" s="22" t="e">
        <f>VLOOKUP(A738,DEVOLUCIONES!$A$2:$A$453,1,0)</f>
        <v>#N/A</v>
      </c>
      <c r="H738" s="23">
        <f>VLOOKUP(A738,CXP!$A$2:$K$353,11,0)</f>
        <v>210868</v>
      </c>
      <c r="I738" s="23"/>
      <c r="J738" s="23"/>
      <c r="K738" s="23"/>
      <c r="L738" s="23"/>
      <c r="M738" s="23"/>
      <c r="N738" s="23"/>
      <c r="O738" s="23"/>
      <c r="P738" s="23"/>
      <c r="Q738" s="22"/>
      <c r="R738" s="22"/>
      <c r="S738" s="22"/>
      <c r="T738" s="24">
        <f t="shared" ref="T738:T861" si="46">+C738-SUM(H738:O738)</f>
        <v>0</v>
      </c>
    </row>
    <row r="739" spans="1:20" s="25" customFormat="1" x14ac:dyDescent="0.25">
      <c r="A739" s="22">
        <v>6445636</v>
      </c>
      <c r="B739" s="23">
        <v>323740</v>
      </c>
      <c r="C739" s="23">
        <v>323740</v>
      </c>
      <c r="D739" s="22">
        <f>VLOOKUP(A739,CXP!$A$2:$A$353,1,0)</f>
        <v>6445636</v>
      </c>
      <c r="E739" s="22" t="e">
        <f>VLOOKUP(A739,GLOSAS!$A$2:$A$413,1,0)</f>
        <v>#N/A</v>
      </c>
      <c r="F739" s="22" t="e">
        <f>VLOOKUP(A739,CANCELADAS!$A$2:$A$811,1,0)</f>
        <v>#N/A</v>
      </c>
      <c r="G739" s="22" t="e">
        <f>VLOOKUP(A739,DEVOLUCIONES!$A$2:$A$453,1,0)</f>
        <v>#N/A</v>
      </c>
      <c r="H739" s="23">
        <f>VLOOKUP(A739,CXP!$A$2:$K$353,11,0)</f>
        <v>323740</v>
      </c>
      <c r="I739" s="23"/>
      <c r="J739" s="23"/>
      <c r="K739" s="23"/>
      <c r="L739" s="23"/>
      <c r="M739" s="23"/>
      <c r="N739" s="23"/>
      <c r="O739" s="23"/>
      <c r="P739" s="23"/>
      <c r="Q739" s="22"/>
      <c r="R739" s="22"/>
      <c r="S739" s="22"/>
      <c r="T739" s="24">
        <f t="shared" si="46"/>
        <v>0</v>
      </c>
    </row>
    <row r="740" spans="1:20" s="25" customFormat="1" x14ac:dyDescent="0.25">
      <c r="A740" s="22">
        <v>6445943</v>
      </c>
      <c r="B740" s="23">
        <v>55000</v>
      </c>
      <c r="C740" s="23">
        <v>55000</v>
      </c>
      <c r="D740" s="22">
        <f>VLOOKUP(A740,CXP!$A$2:$A$353,1,0)</f>
        <v>6445943</v>
      </c>
      <c r="E740" s="22">
        <f>VLOOKUP(A740,GLOSAS!$A$2:$A$413,1,0)</f>
        <v>6445943</v>
      </c>
      <c r="F740" s="22" t="e">
        <f>VLOOKUP(A740,CANCELADAS!$A$2:$A$811,1,0)</f>
        <v>#N/A</v>
      </c>
      <c r="G740" s="22" t="e">
        <f>VLOOKUP(A740,DEVOLUCIONES!$A$2:$A$453,1,0)</f>
        <v>#N/A</v>
      </c>
      <c r="H740" s="23">
        <f>VLOOKUP(A740,CXP!$A$2:$K$353,11,0)</f>
        <v>39759</v>
      </c>
      <c r="I740" s="23"/>
      <c r="J740" s="23"/>
      <c r="K740" s="23"/>
      <c r="L740" s="23">
        <f>VLOOKUP(A740,GLOSAS!$A$2:$K$413,11,0)</f>
        <v>15241</v>
      </c>
      <c r="M740" s="23"/>
      <c r="N740" s="23"/>
      <c r="O740" s="23"/>
      <c r="P740" s="23"/>
      <c r="Q740" s="22"/>
      <c r="R740" s="22"/>
      <c r="S740" s="22"/>
      <c r="T740" s="24">
        <f t="shared" si="46"/>
        <v>0</v>
      </c>
    </row>
    <row r="741" spans="1:20" s="25" customFormat="1" x14ac:dyDescent="0.25">
      <c r="A741" s="22">
        <v>6446356</v>
      </c>
      <c r="B741" s="23">
        <v>55000</v>
      </c>
      <c r="C741" s="23">
        <v>55000</v>
      </c>
      <c r="D741" s="22">
        <f>VLOOKUP(A741,CXP!$A$2:$A$353,1,0)</f>
        <v>6446356</v>
      </c>
      <c r="E741" s="22">
        <f>VLOOKUP(A741,GLOSAS!$A$2:$A$413,1,0)</f>
        <v>6446356</v>
      </c>
      <c r="F741" s="22" t="e">
        <f>VLOOKUP(A741,CANCELADAS!$A$2:$A$811,1,0)</f>
        <v>#N/A</v>
      </c>
      <c r="G741" s="22" t="e">
        <f>VLOOKUP(A741,DEVOLUCIONES!$A$2:$A$453,1,0)</f>
        <v>#N/A</v>
      </c>
      <c r="H741" s="23">
        <f>VLOOKUP(A741,CXP!$A$2:$K$353,11,0)</f>
        <v>39759</v>
      </c>
      <c r="I741" s="23"/>
      <c r="J741" s="23"/>
      <c r="K741" s="23"/>
      <c r="L741" s="23">
        <f>VLOOKUP(A741,GLOSAS!$A$2:$K$413,11,0)</f>
        <v>15241</v>
      </c>
      <c r="M741" s="23"/>
      <c r="N741" s="23"/>
      <c r="O741" s="23"/>
      <c r="P741" s="23"/>
      <c r="Q741" s="22"/>
      <c r="R741" s="22"/>
      <c r="S741" s="22"/>
      <c r="T741" s="24">
        <f t="shared" si="46"/>
        <v>0</v>
      </c>
    </row>
    <row r="742" spans="1:20" s="25" customFormat="1" x14ac:dyDescent="0.25">
      <c r="A742" s="22">
        <v>6447314</v>
      </c>
      <c r="B742" s="23">
        <v>60000</v>
      </c>
      <c r="C742" s="23">
        <v>60000</v>
      </c>
      <c r="D742" s="22">
        <f>VLOOKUP(A742,CXP!$A$2:$A$353,1,0)</f>
        <v>6447314</v>
      </c>
      <c r="E742" s="22">
        <f>VLOOKUP(A742,GLOSAS!$A$2:$A$413,1,0)</f>
        <v>6447314</v>
      </c>
      <c r="F742" s="22" t="e">
        <f>VLOOKUP(A742,CANCELADAS!$A$2:$A$811,1,0)</f>
        <v>#N/A</v>
      </c>
      <c r="G742" s="22" t="e">
        <f>VLOOKUP(A742,DEVOLUCIONES!$A$2:$A$453,1,0)</f>
        <v>#N/A</v>
      </c>
      <c r="H742" s="23">
        <f>VLOOKUP(A742,CXP!$A$2:$K$353,11,0)</f>
        <v>50000</v>
      </c>
      <c r="I742" s="23"/>
      <c r="J742" s="23"/>
      <c r="K742" s="23"/>
      <c r="L742" s="23">
        <f>VLOOKUP(A742,GLOSAS!$A$2:$K$413,11,0)</f>
        <v>10000</v>
      </c>
      <c r="M742" s="23"/>
      <c r="N742" s="23"/>
      <c r="O742" s="23"/>
      <c r="P742" s="23"/>
      <c r="Q742" s="22"/>
      <c r="R742" s="22"/>
      <c r="S742" s="22"/>
      <c r="T742" s="24">
        <f t="shared" si="46"/>
        <v>0</v>
      </c>
    </row>
    <row r="743" spans="1:20" s="25" customFormat="1" x14ac:dyDescent="0.25">
      <c r="A743" s="22">
        <v>6447363</v>
      </c>
      <c r="B743" s="23">
        <v>55000</v>
      </c>
      <c r="C743" s="23">
        <v>55000</v>
      </c>
      <c r="D743" s="22">
        <f>VLOOKUP(A743,CXP!$A$2:$A$353,1,0)</f>
        <v>6447363</v>
      </c>
      <c r="E743" s="22">
        <f>VLOOKUP(A743,GLOSAS!$A$2:$A$413,1,0)</f>
        <v>6447363</v>
      </c>
      <c r="F743" s="22" t="e">
        <f>VLOOKUP(A743,CANCELADAS!$A$2:$A$811,1,0)</f>
        <v>#N/A</v>
      </c>
      <c r="G743" s="22" t="e">
        <f>VLOOKUP(A743,DEVOLUCIONES!$A$2:$A$453,1,0)</f>
        <v>#N/A</v>
      </c>
      <c r="H743" s="23">
        <f>VLOOKUP(A743,CXP!$A$2:$K$353,11,0)</f>
        <v>34259</v>
      </c>
      <c r="I743" s="23"/>
      <c r="J743" s="23"/>
      <c r="K743" s="23"/>
      <c r="L743" s="23">
        <f>VLOOKUP(A743,GLOSAS!$A$2:$K$413,11,0)</f>
        <v>20741</v>
      </c>
      <c r="M743" s="23"/>
      <c r="N743" s="23"/>
      <c r="O743" s="23"/>
      <c r="P743" s="23"/>
      <c r="Q743" s="22"/>
      <c r="R743" s="22"/>
      <c r="S743" s="22"/>
      <c r="T743" s="24">
        <f t="shared" si="46"/>
        <v>0</v>
      </c>
    </row>
    <row r="744" spans="1:20" s="25" customFormat="1" x14ac:dyDescent="0.25">
      <c r="A744" s="22">
        <v>6447386</v>
      </c>
      <c r="B744" s="23">
        <v>55000</v>
      </c>
      <c r="C744" s="23">
        <v>55000</v>
      </c>
      <c r="D744" s="22">
        <f>VLOOKUP(A744,CXP!$A$2:$A$353,1,0)</f>
        <v>6447386</v>
      </c>
      <c r="E744" s="22">
        <f>VLOOKUP(A744,GLOSAS!$A$2:$A$413,1,0)</f>
        <v>6447386</v>
      </c>
      <c r="F744" s="22" t="e">
        <f>VLOOKUP(A744,CANCELADAS!$A$2:$A$811,1,0)</f>
        <v>#N/A</v>
      </c>
      <c r="G744" s="22" t="e">
        <f>VLOOKUP(A744,DEVOLUCIONES!$A$2:$A$453,1,0)</f>
        <v>#N/A</v>
      </c>
      <c r="H744" s="23">
        <f>VLOOKUP(A744,CXP!$A$2:$K$353,11,0)</f>
        <v>39759</v>
      </c>
      <c r="I744" s="23"/>
      <c r="J744" s="23"/>
      <c r="K744" s="23"/>
      <c r="L744" s="23">
        <f>VLOOKUP(A744,GLOSAS!$A$2:$K$413,11,0)</f>
        <v>15241</v>
      </c>
      <c r="M744" s="23"/>
      <c r="N744" s="23"/>
      <c r="O744" s="23"/>
      <c r="P744" s="23"/>
      <c r="Q744" s="22"/>
      <c r="R744" s="22"/>
      <c r="S744" s="22"/>
      <c r="T744" s="24">
        <f t="shared" si="46"/>
        <v>0</v>
      </c>
    </row>
    <row r="745" spans="1:20" s="25" customFormat="1" x14ac:dyDescent="0.25">
      <c r="A745" s="22">
        <v>6447471</v>
      </c>
      <c r="B745" s="23">
        <v>55000</v>
      </c>
      <c r="C745" s="23">
        <v>55000</v>
      </c>
      <c r="D745" s="22">
        <f>VLOOKUP(A745,CXP!$A$2:$A$353,1,0)</f>
        <v>6447471</v>
      </c>
      <c r="E745" s="22">
        <f>VLOOKUP(A745,GLOSAS!$A$2:$A$413,1,0)</f>
        <v>6447471</v>
      </c>
      <c r="F745" s="22" t="e">
        <f>VLOOKUP(A745,CANCELADAS!$A$2:$A$811,1,0)</f>
        <v>#N/A</v>
      </c>
      <c r="G745" s="22" t="e">
        <f>VLOOKUP(A745,DEVOLUCIONES!$A$2:$A$453,1,0)</f>
        <v>#N/A</v>
      </c>
      <c r="H745" s="23">
        <f>VLOOKUP(A745,CXP!$A$2:$K$353,11,0)</f>
        <v>39759</v>
      </c>
      <c r="I745" s="23"/>
      <c r="J745" s="23"/>
      <c r="K745" s="23"/>
      <c r="L745" s="23">
        <f>VLOOKUP(A745,GLOSAS!$A$2:$K$413,11,0)</f>
        <v>15241</v>
      </c>
      <c r="M745" s="23"/>
      <c r="N745" s="23"/>
      <c r="O745" s="23"/>
      <c r="P745" s="23"/>
      <c r="Q745" s="22"/>
      <c r="R745" s="22"/>
      <c r="S745" s="22"/>
      <c r="T745" s="24">
        <f t="shared" si="46"/>
        <v>0</v>
      </c>
    </row>
    <row r="746" spans="1:20" s="25" customFormat="1" x14ac:dyDescent="0.25">
      <c r="A746" s="22">
        <v>6447599</v>
      </c>
      <c r="B746" s="23">
        <v>30270</v>
      </c>
      <c r="C746" s="23">
        <v>30270</v>
      </c>
      <c r="D746" s="22">
        <f>VLOOKUP(A746,CXP!$A$2:$A$353,1,0)</f>
        <v>6447599</v>
      </c>
      <c r="E746" s="22" t="e">
        <f>VLOOKUP(A746,GLOSAS!$A$2:$A$413,1,0)</f>
        <v>#N/A</v>
      </c>
      <c r="F746" s="22" t="e">
        <f>VLOOKUP(A746,CANCELADAS!$A$2:$A$811,1,0)</f>
        <v>#N/A</v>
      </c>
      <c r="G746" s="22" t="e">
        <f>VLOOKUP(A746,DEVOLUCIONES!$A$2:$A$453,1,0)</f>
        <v>#N/A</v>
      </c>
      <c r="H746" s="23">
        <f>VLOOKUP(A746,CXP!$A$2:$K$353,11,0)</f>
        <v>30270</v>
      </c>
      <c r="I746" s="23"/>
      <c r="J746" s="23"/>
      <c r="K746" s="23"/>
      <c r="L746" s="23"/>
      <c r="M746" s="23"/>
      <c r="N746" s="23"/>
      <c r="O746" s="23"/>
      <c r="P746" s="23"/>
      <c r="Q746" s="22"/>
      <c r="R746" s="22"/>
      <c r="S746" s="22"/>
      <c r="T746" s="24">
        <f t="shared" si="46"/>
        <v>0</v>
      </c>
    </row>
    <row r="747" spans="1:20" s="25" customFormat="1" x14ac:dyDescent="0.25">
      <c r="A747" s="22">
        <v>6448392</v>
      </c>
      <c r="B747" s="23">
        <v>55000</v>
      </c>
      <c r="C747" s="23">
        <v>55000</v>
      </c>
      <c r="D747" s="22">
        <f>VLOOKUP(A747,CXP!$A$2:$A$353,1,0)</f>
        <v>6448392</v>
      </c>
      <c r="E747" s="22">
        <f>VLOOKUP(A747,GLOSAS!$A$2:$A$413,1,0)</f>
        <v>6448392</v>
      </c>
      <c r="F747" s="22" t="e">
        <f>VLOOKUP(A747,CANCELADAS!$A$2:$A$811,1,0)</f>
        <v>#N/A</v>
      </c>
      <c r="G747" s="22" t="e">
        <f>VLOOKUP(A747,DEVOLUCIONES!$A$2:$A$453,1,0)</f>
        <v>#N/A</v>
      </c>
      <c r="H747" s="23">
        <f>VLOOKUP(A747,CXP!$A$2:$K$353,11,0)</f>
        <v>39759</v>
      </c>
      <c r="I747" s="23"/>
      <c r="J747" s="23"/>
      <c r="K747" s="23"/>
      <c r="L747" s="23">
        <f>VLOOKUP(A747,GLOSAS!$A$2:$K$413,11,0)</f>
        <v>15241</v>
      </c>
      <c r="M747" s="23"/>
      <c r="N747" s="23"/>
      <c r="O747" s="23"/>
      <c r="P747" s="23"/>
      <c r="Q747" s="22"/>
      <c r="R747" s="22"/>
      <c r="S747" s="22"/>
      <c r="T747" s="24">
        <f t="shared" si="46"/>
        <v>0</v>
      </c>
    </row>
    <row r="748" spans="1:20" s="25" customFormat="1" x14ac:dyDescent="0.25">
      <c r="A748" s="22">
        <v>6448603</v>
      </c>
      <c r="B748" s="23">
        <v>55000</v>
      </c>
      <c r="C748" s="23">
        <v>55000</v>
      </c>
      <c r="D748" s="22">
        <f>VLOOKUP(A748,CXP!$A$2:$A$353,1,0)</f>
        <v>6448603</v>
      </c>
      <c r="E748" s="22">
        <f>VLOOKUP(A748,GLOSAS!$A$2:$A$413,1,0)</f>
        <v>6448603</v>
      </c>
      <c r="F748" s="22" t="e">
        <f>VLOOKUP(A748,CANCELADAS!$A$2:$A$811,1,0)</f>
        <v>#N/A</v>
      </c>
      <c r="G748" s="22" t="e">
        <f>VLOOKUP(A748,DEVOLUCIONES!$A$2:$A$453,1,0)</f>
        <v>#N/A</v>
      </c>
      <c r="H748" s="23">
        <f>VLOOKUP(A748,CXP!$A$2:$K$353,11,0)</f>
        <v>39759</v>
      </c>
      <c r="I748" s="23"/>
      <c r="J748" s="23"/>
      <c r="K748" s="23"/>
      <c r="L748" s="23">
        <f>VLOOKUP(A748,GLOSAS!$A$2:$K$413,11,0)</f>
        <v>15241</v>
      </c>
      <c r="M748" s="23"/>
      <c r="N748" s="23"/>
      <c r="O748" s="23"/>
      <c r="P748" s="23"/>
      <c r="Q748" s="22"/>
      <c r="R748" s="22"/>
      <c r="S748" s="22"/>
      <c r="T748" s="24">
        <f t="shared" si="46"/>
        <v>0</v>
      </c>
    </row>
    <row r="749" spans="1:20" s="25" customFormat="1" x14ac:dyDescent="0.25">
      <c r="A749" s="22">
        <v>6449386</v>
      </c>
      <c r="B749" s="23">
        <v>361880</v>
      </c>
      <c r="C749" s="23">
        <v>361880</v>
      </c>
      <c r="D749" s="22">
        <f>VLOOKUP(A749,CXP!$A$2:$A$353,1,0)</f>
        <v>6449386</v>
      </c>
      <c r="E749" s="22" t="e">
        <f>VLOOKUP(A749,GLOSAS!$A$2:$A$413,1,0)</f>
        <v>#N/A</v>
      </c>
      <c r="F749" s="22" t="e">
        <f>VLOOKUP(A749,CANCELADAS!$A$2:$A$811,1,0)</f>
        <v>#N/A</v>
      </c>
      <c r="G749" s="22" t="e">
        <f>VLOOKUP(A749,DEVOLUCIONES!$A$2:$A$453,1,0)</f>
        <v>#N/A</v>
      </c>
      <c r="H749" s="23">
        <f>VLOOKUP(A749,CXP!$A$2:$K$353,11,0)</f>
        <v>361880</v>
      </c>
      <c r="I749" s="23"/>
      <c r="J749" s="23"/>
      <c r="K749" s="23"/>
      <c r="L749" s="23"/>
      <c r="M749" s="23"/>
      <c r="N749" s="23"/>
      <c r="O749" s="23"/>
      <c r="P749" s="23"/>
      <c r="Q749" s="22"/>
      <c r="R749" s="22"/>
      <c r="S749" s="22"/>
      <c r="T749" s="24">
        <f t="shared" si="46"/>
        <v>0</v>
      </c>
    </row>
    <row r="750" spans="1:20" s="25" customFormat="1" x14ac:dyDescent="0.25">
      <c r="A750" s="22">
        <v>6449437</v>
      </c>
      <c r="B750" s="23">
        <v>55000</v>
      </c>
      <c r="C750" s="23">
        <v>55000</v>
      </c>
      <c r="D750" s="22" t="e">
        <f>VLOOKUP(A750,CXP!$A$2:$A$353,1,0)</f>
        <v>#N/A</v>
      </c>
      <c r="E750" s="22" t="e">
        <f>VLOOKUP(A750,GLOSAS!$A$2:$A$413,1,0)</f>
        <v>#N/A</v>
      </c>
      <c r="F750" s="22" t="e">
        <f>VLOOKUP(A750,CANCELADAS!$A$2:$A$811,1,0)</f>
        <v>#N/A</v>
      </c>
      <c r="G750" s="22">
        <f>VLOOKUP(A750,DEVOLUCIONES!$A$2:$A$453,1,0)</f>
        <v>6449437</v>
      </c>
      <c r="H750" s="23"/>
      <c r="I750" s="23">
        <f>+C750</f>
        <v>55000</v>
      </c>
      <c r="J750" s="23"/>
      <c r="K750" s="23"/>
      <c r="L750" s="23"/>
      <c r="M750" s="23"/>
      <c r="N750" s="23"/>
      <c r="O750" s="23"/>
      <c r="P750" s="23"/>
      <c r="Q750" s="22" t="s">
        <v>761</v>
      </c>
      <c r="R750" s="22" t="s">
        <v>759</v>
      </c>
      <c r="S750" s="22"/>
      <c r="T750" s="24">
        <f t="shared" si="46"/>
        <v>0</v>
      </c>
    </row>
    <row r="751" spans="1:20" s="25" customFormat="1" x14ac:dyDescent="0.25">
      <c r="A751" s="22">
        <v>6449715</v>
      </c>
      <c r="B751" s="23">
        <v>55000</v>
      </c>
      <c r="C751" s="23">
        <v>55000</v>
      </c>
      <c r="D751" s="22">
        <f>VLOOKUP(A751,CXP!$A$2:$A$353,1,0)</f>
        <v>6449715</v>
      </c>
      <c r="E751" s="22">
        <f>VLOOKUP(A751,GLOSAS!$A$2:$A$413,1,0)</f>
        <v>6449715</v>
      </c>
      <c r="F751" s="22" t="e">
        <f>VLOOKUP(A751,CANCELADAS!$A$2:$A$811,1,0)</f>
        <v>#N/A</v>
      </c>
      <c r="G751" s="22" t="e">
        <f>VLOOKUP(A751,DEVOLUCIONES!$A$2:$A$453,1,0)</f>
        <v>#N/A</v>
      </c>
      <c r="H751" s="23">
        <f>VLOOKUP(A751,CXP!$A$2:$K$353,11,0)</f>
        <v>36179</v>
      </c>
      <c r="I751" s="23"/>
      <c r="J751" s="23"/>
      <c r="K751" s="23"/>
      <c r="L751" s="23">
        <f>VLOOKUP(A751,GLOSAS!$A$2:$K$413,11,0)</f>
        <v>18821</v>
      </c>
      <c r="M751" s="23"/>
      <c r="N751" s="23"/>
      <c r="O751" s="23"/>
      <c r="P751" s="23"/>
      <c r="Q751" s="22"/>
      <c r="R751" s="22"/>
      <c r="S751" s="22"/>
      <c r="T751" s="24">
        <f t="shared" si="46"/>
        <v>0</v>
      </c>
    </row>
    <row r="752" spans="1:20" s="25" customFormat="1" x14ac:dyDescent="0.25">
      <c r="A752" s="22">
        <v>6449833</v>
      </c>
      <c r="B752" s="23">
        <v>55000</v>
      </c>
      <c r="C752" s="23">
        <v>55000</v>
      </c>
      <c r="D752" s="22">
        <f>VLOOKUP(A752,CXP!$A$2:$A$353,1,0)</f>
        <v>6449833</v>
      </c>
      <c r="E752" s="22">
        <f>VLOOKUP(A752,GLOSAS!$A$2:$A$413,1,0)</f>
        <v>6449833</v>
      </c>
      <c r="F752" s="22" t="e">
        <f>VLOOKUP(A752,CANCELADAS!$A$2:$A$811,1,0)</f>
        <v>#N/A</v>
      </c>
      <c r="G752" s="22" t="e">
        <f>VLOOKUP(A752,DEVOLUCIONES!$A$2:$A$453,1,0)</f>
        <v>#N/A</v>
      </c>
      <c r="H752" s="23">
        <f>VLOOKUP(A752,CXP!$A$2:$K$353,11,0)</f>
        <v>39759</v>
      </c>
      <c r="I752" s="23"/>
      <c r="J752" s="23"/>
      <c r="K752" s="23"/>
      <c r="L752" s="23">
        <f>VLOOKUP(A752,GLOSAS!$A$2:$K$413,11,0)</f>
        <v>15241</v>
      </c>
      <c r="M752" s="23"/>
      <c r="N752" s="23"/>
      <c r="O752" s="23"/>
      <c r="P752" s="23"/>
      <c r="Q752" s="22"/>
      <c r="R752" s="22"/>
      <c r="S752" s="22"/>
      <c r="T752" s="24">
        <f t="shared" si="46"/>
        <v>0</v>
      </c>
    </row>
    <row r="753" spans="1:20" s="25" customFormat="1" x14ac:dyDescent="0.25">
      <c r="A753" s="22">
        <v>6450407</v>
      </c>
      <c r="B753" s="23">
        <v>66258</v>
      </c>
      <c r="C753" s="23">
        <v>66258</v>
      </c>
      <c r="D753" s="22">
        <f>VLOOKUP(A753,CXP!$A$2:$A$353,1,0)</f>
        <v>6450407</v>
      </c>
      <c r="E753" s="22">
        <f>VLOOKUP(A753,GLOSAS!$A$2:$A$413,1,0)</f>
        <v>6450407</v>
      </c>
      <c r="F753" s="22" t="e">
        <f>VLOOKUP(A753,CANCELADAS!$A$2:$A$811,1,0)</f>
        <v>#N/A</v>
      </c>
      <c r="G753" s="22" t="e">
        <f>VLOOKUP(A753,DEVOLUCIONES!$A$2:$A$453,1,0)</f>
        <v>#N/A</v>
      </c>
      <c r="H753" s="23">
        <f>VLOOKUP(A753,CXP!$A$2:$K$353,11,0)</f>
        <v>62858</v>
      </c>
      <c r="I753" s="23"/>
      <c r="J753" s="23"/>
      <c r="K753" s="23"/>
      <c r="L753" s="23">
        <f>VLOOKUP(A753,GLOSAS!$A$2:$K$413,11,0)</f>
        <v>3400</v>
      </c>
      <c r="M753" s="23"/>
      <c r="N753" s="23"/>
      <c r="O753" s="23"/>
      <c r="P753" s="23"/>
      <c r="Q753" s="22"/>
      <c r="R753" s="22"/>
      <c r="S753" s="22"/>
      <c r="T753" s="24">
        <f t="shared" si="46"/>
        <v>0</v>
      </c>
    </row>
    <row r="754" spans="1:20" s="25" customFormat="1" x14ac:dyDescent="0.25">
      <c r="A754" s="22">
        <v>6450459</v>
      </c>
      <c r="B754" s="23">
        <v>55000</v>
      </c>
      <c r="C754" s="23">
        <v>55000</v>
      </c>
      <c r="D754" s="22">
        <f>VLOOKUP(A754,CXP!$A$2:$A$353,1,0)</f>
        <v>6450459</v>
      </c>
      <c r="E754" s="22">
        <f>VLOOKUP(A754,GLOSAS!$A$2:$A$413,1,0)</f>
        <v>6450459</v>
      </c>
      <c r="F754" s="22" t="e">
        <f>VLOOKUP(A754,CANCELADAS!$A$2:$A$811,1,0)</f>
        <v>#N/A</v>
      </c>
      <c r="G754" s="22" t="e">
        <f>VLOOKUP(A754,DEVOLUCIONES!$A$2:$A$453,1,0)</f>
        <v>#N/A</v>
      </c>
      <c r="H754" s="23">
        <f>VLOOKUP(A754,CXP!$A$2:$K$353,11,0)</f>
        <v>36359</v>
      </c>
      <c r="I754" s="23"/>
      <c r="J754" s="23"/>
      <c r="K754" s="23"/>
      <c r="L754" s="23">
        <f>VLOOKUP(A754,GLOSAS!$A$2:$K$413,11,0)</f>
        <v>18641</v>
      </c>
      <c r="M754" s="23"/>
      <c r="N754" s="23"/>
      <c r="O754" s="23"/>
      <c r="P754" s="23"/>
      <c r="Q754" s="22"/>
      <c r="R754" s="22"/>
      <c r="S754" s="22"/>
      <c r="T754" s="24">
        <f t="shared" si="46"/>
        <v>0</v>
      </c>
    </row>
    <row r="755" spans="1:20" s="25" customFormat="1" x14ac:dyDescent="0.25">
      <c r="A755" s="22">
        <v>6451610</v>
      </c>
      <c r="B755" s="23">
        <v>55000</v>
      </c>
      <c r="C755" s="23">
        <v>55000</v>
      </c>
      <c r="D755" s="22">
        <f>VLOOKUP(A755,CXP!$A$2:$A$353,1,0)</f>
        <v>6451610</v>
      </c>
      <c r="E755" s="22">
        <f>VLOOKUP(A755,GLOSAS!$A$2:$A$413,1,0)</f>
        <v>6451610</v>
      </c>
      <c r="F755" s="22" t="e">
        <f>VLOOKUP(A755,CANCELADAS!$A$2:$A$811,1,0)</f>
        <v>#N/A</v>
      </c>
      <c r="G755" s="22" t="e">
        <f>VLOOKUP(A755,DEVOLUCIONES!$A$2:$A$453,1,0)</f>
        <v>#N/A</v>
      </c>
      <c r="H755" s="23">
        <f>VLOOKUP(A755,CXP!$A$2:$K$353,11,0)</f>
        <v>39759</v>
      </c>
      <c r="I755" s="23"/>
      <c r="J755" s="23"/>
      <c r="K755" s="23"/>
      <c r="L755" s="23">
        <f>VLOOKUP(A755,GLOSAS!$A$2:$K$413,11,0)</f>
        <v>15241</v>
      </c>
      <c r="M755" s="23"/>
      <c r="N755" s="23"/>
      <c r="O755" s="23"/>
      <c r="P755" s="23"/>
      <c r="Q755" s="22"/>
      <c r="R755" s="22"/>
      <c r="S755" s="22"/>
      <c r="T755" s="24">
        <f t="shared" si="46"/>
        <v>0</v>
      </c>
    </row>
    <row r="756" spans="1:20" s="25" customFormat="1" x14ac:dyDescent="0.25">
      <c r="A756" s="22">
        <v>6451926</v>
      </c>
      <c r="B756" s="23">
        <v>55000</v>
      </c>
      <c r="C756" s="23">
        <v>55000</v>
      </c>
      <c r="D756" s="22">
        <f>VLOOKUP(A756,CXP!$A$2:$A$353,1,0)</f>
        <v>6451926</v>
      </c>
      <c r="E756" s="22">
        <f>VLOOKUP(A756,GLOSAS!$A$2:$A$413,1,0)</f>
        <v>6451926</v>
      </c>
      <c r="F756" s="22" t="e">
        <f>VLOOKUP(A756,CANCELADAS!$A$2:$A$811,1,0)</f>
        <v>#N/A</v>
      </c>
      <c r="G756" s="22" t="e">
        <f>VLOOKUP(A756,DEVOLUCIONES!$A$2:$A$453,1,0)</f>
        <v>#N/A</v>
      </c>
      <c r="H756" s="23">
        <f>VLOOKUP(A756,CXP!$A$2:$K$353,11,0)</f>
        <v>39759</v>
      </c>
      <c r="I756" s="23"/>
      <c r="J756" s="23"/>
      <c r="K756" s="23"/>
      <c r="L756" s="23">
        <f>VLOOKUP(A756,GLOSAS!$A$2:$K$413,11,0)</f>
        <v>15241</v>
      </c>
      <c r="M756" s="23"/>
      <c r="N756" s="23"/>
      <c r="O756" s="23"/>
      <c r="P756" s="23"/>
      <c r="Q756" s="22"/>
      <c r="R756" s="22"/>
      <c r="S756" s="22"/>
      <c r="T756" s="24">
        <f t="shared" si="46"/>
        <v>0</v>
      </c>
    </row>
    <row r="757" spans="1:20" s="25" customFormat="1" x14ac:dyDescent="0.25">
      <c r="A757" s="22">
        <v>6451927</v>
      </c>
      <c r="B757" s="23">
        <v>55000</v>
      </c>
      <c r="C757" s="23">
        <v>55000</v>
      </c>
      <c r="D757" s="22">
        <f>VLOOKUP(A757,CXP!$A$2:$A$353,1,0)</f>
        <v>6451927</v>
      </c>
      <c r="E757" s="22">
        <f>VLOOKUP(A757,GLOSAS!$A$2:$A$413,1,0)</f>
        <v>6451927</v>
      </c>
      <c r="F757" s="22" t="e">
        <f>VLOOKUP(A757,CANCELADAS!$A$2:$A$811,1,0)</f>
        <v>#N/A</v>
      </c>
      <c r="G757" s="22" t="e">
        <f>VLOOKUP(A757,DEVOLUCIONES!$A$2:$A$453,1,0)</f>
        <v>#N/A</v>
      </c>
      <c r="H757" s="23">
        <f>VLOOKUP(A757,CXP!$A$2:$K$353,11,0)</f>
        <v>39759</v>
      </c>
      <c r="I757" s="23"/>
      <c r="J757" s="23"/>
      <c r="K757" s="23"/>
      <c r="L757" s="23">
        <f>VLOOKUP(A757,GLOSAS!$A$2:$K$413,11,0)</f>
        <v>15241</v>
      </c>
      <c r="M757" s="23"/>
      <c r="N757" s="23"/>
      <c r="O757" s="23"/>
      <c r="P757" s="23"/>
      <c r="Q757" s="22"/>
      <c r="R757" s="22"/>
      <c r="S757" s="22"/>
      <c r="T757" s="24">
        <f t="shared" si="46"/>
        <v>0</v>
      </c>
    </row>
    <row r="758" spans="1:20" s="25" customFormat="1" x14ac:dyDescent="0.25">
      <c r="A758" s="22">
        <v>6452037</v>
      </c>
      <c r="B758" s="23">
        <v>281325</v>
      </c>
      <c r="C758" s="23">
        <v>281325</v>
      </c>
      <c r="D758" s="22">
        <f>VLOOKUP(A758,CXP!$A$2:$A$353,1,0)</f>
        <v>6452037</v>
      </c>
      <c r="E758" s="22" t="e">
        <f>VLOOKUP(A758,GLOSAS!$A$2:$A$413,1,0)</f>
        <v>#N/A</v>
      </c>
      <c r="F758" s="22" t="e">
        <f>VLOOKUP(A758,CANCELADAS!$A$2:$A$811,1,0)</f>
        <v>#N/A</v>
      </c>
      <c r="G758" s="22" t="e">
        <f>VLOOKUP(A758,DEVOLUCIONES!$A$2:$A$453,1,0)</f>
        <v>#N/A</v>
      </c>
      <c r="H758" s="23">
        <f>VLOOKUP(A758,CXP!$A$2:$K$353,11,0)</f>
        <v>281325</v>
      </c>
      <c r="I758" s="23"/>
      <c r="J758" s="23"/>
      <c r="K758" s="23"/>
      <c r="L758" s="23"/>
      <c r="M758" s="23"/>
      <c r="N758" s="23"/>
      <c r="O758" s="23"/>
      <c r="P758" s="23"/>
      <c r="Q758" s="22"/>
      <c r="R758" s="22"/>
      <c r="S758" s="22"/>
      <c r="T758" s="24">
        <f t="shared" si="46"/>
        <v>0</v>
      </c>
    </row>
    <row r="759" spans="1:20" s="25" customFormat="1" x14ac:dyDescent="0.25">
      <c r="A759" s="22">
        <v>6452746</v>
      </c>
      <c r="B759" s="23">
        <v>55000</v>
      </c>
      <c r="C759" s="23">
        <v>55000</v>
      </c>
      <c r="D759" s="22">
        <f>VLOOKUP(A759,CXP!$A$2:$A$353,1,0)</f>
        <v>6452746</v>
      </c>
      <c r="E759" s="22">
        <f>VLOOKUP(A759,GLOSAS!$A$2:$A$413,1,0)</f>
        <v>6452746</v>
      </c>
      <c r="F759" s="22" t="e">
        <f>VLOOKUP(A759,CANCELADAS!$A$2:$A$811,1,0)</f>
        <v>#N/A</v>
      </c>
      <c r="G759" s="22" t="e">
        <f>VLOOKUP(A759,DEVOLUCIONES!$A$2:$A$453,1,0)</f>
        <v>#N/A</v>
      </c>
      <c r="H759" s="23">
        <f>VLOOKUP(A759,CXP!$A$2:$K$353,11,0)</f>
        <v>39759</v>
      </c>
      <c r="I759" s="23"/>
      <c r="J759" s="23"/>
      <c r="K759" s="23"/>
      <c r="L759" s="23">
        <f>VLOOKUP(A759,GLOSAS!$A$2:$K$413,11,0)</f>
        <v>15241</v>
      </c>
      <c r="M759" s="23"/>
      <c r="N759" s="23"/>
      <c r="O759" s="23"/>
      <c r="P759" s="23"/>
      <c r="Q759" s="22"/>
      <c r="R759" s="22"/>
      <c r="S759" s="22"/>
      <c r="T759" s="24">
        <f t="shared" si="46"/>
        <v>0</v>
      </c>
    </row>
    <row r="760" spans="1:20" s="25" customFormat="1" x14ac:dyDescent="0.25">
      <c r="A760" s="22">
        <v>6453488</v>
      </c>
      <c r="B760" s="23">
        <v>164071</v>
      </c>
      <c r="C760" s="23">
        <v>164071</v>
      </c>
      <c r="D760" s="22" t="e">
        <f>VLOOKUP(A760,CXP!$A$2:$A$353,1,0)</f>
        <v>#N/A</v>
      </c>
      <c r="E760" s="22" t="e">
        <f>VLOOKUP(A760,GLOSAS!$A$2:$A$413,1,0)</f>
        <v>#N/A</v>
      </c>
      <c r="F760" s="22" t="e">
        <f>VLOOKUP(A760,CANCELADAS!$A$2:$A$811,1,0)</f>
        <v>#N/A</v>
      </c>
      <c r="G760" s="22">
        <f>VLOOKUP(A760,DEVOLUCIONES!$A$2:$A$453,1,0)</f>
        <v>6453488</v>
      </c>
      <c r="H760" s="23"/>
      <c r="I760" s="23">
        <f>+C760</f>
        <v>164071</v>
      </c>
      <c r="J760" s="23"/>
      <c r="K760" s="23"/>
      <c r="L760" s="23"/>
      <c r="M760" s="23"/>
      <c r="N760" s="23"/>
      <c r="O760" s="23"/>
      <c r="P760" s="23"/>
      <c r="Q760" s="22" t="s">
        <v>682</v>
      </c>
      <c r="R760" s="22" t="s">
        <v>681</v>
      </c>
      <c r="S760" s="22"/>
      <c r="T760" s="24">
        <f t="shared" si="46"/>
        <v>0</v>
      </c>
    </row>
    <row r="761" spans="1:20" s="25" customFormat="1" x14ac:dyDescent="0.25">
      <c r="A761" s="22">
        <v>6453717</v>
      </c>
      <c r="B761" s="23">
        <v>55000</v>
      </c>
      <c r="C761" s="23">
        <v>55000</v>
      </c>
      <c r="D761" s="22">
        <f>VLOOKUP(A761,CXP!$A$2:$A$353,1,0)</f>
        <v>6453717</v>
      </c>
      <c r="E761" s="22">
        <f>VLOOKUP(A761,GLOSAS!$A$2:$A$413,1,0)</f>
        <v>6453717</v>
      </c>
      <c r="F761" s="22" t="e">
        <f>VLOOKUP(A761,CANCELADAS!$A$2:$A$811,1,0)</f>
        <v>#N/A</v>
      </c>
      <c r="G761" s="22" t="e">
        <f>VLOOKUP(A761,DEVOLUCIONES!$A$2:$A$453,1,0)</f>
        <v>#N/A</v>
      </c>
      <c r="H761" s="23">
        <f>VLOOKUP(A761,CXP!$A$2:$K$353,11,0)</f>
        <v>39759</v>
      </c>
      <c r="I761" s="23"/>
      <c r="J761" s="23"/>
      <c r="K761" s="23"/>
      <c r="L761" s="23">
        <f>VLOOKUP(A761,GLOSAS!$A$2:$K$413,11,0)</f>
        <v>15241</v>
      </c>
      <c r="M761" s="23"/>
      <c r="N761" s="23"/>
      <c r="O761" s="23"/>
      <c r="P761" s="23"/>
      <c r="Q761" s="22"/>
      <c r="R761" s="22"/>
      <c r="S761" s="22"/>
      <c r="T761" s="24">
        <f t="shared" si="46"/>
        <v>0</v>
      </c>
    </row>
    <row r="762" spans="1:20" s="25" customFormat="1" x14ac:dyDescent="0.25">
      <c r="A762" s="22">
        <v>6453843</v>
      </c>
      <c r="B762" s="23">
        <v>55000</v>
      </c>
      <c r="C762" s="23">
        <v>55000</v>
      </c>
      <c r="D762" s="22">
        <f>VLOOKUP(A762,CXP!$A$2:$A$353,1,0)</f>
        <v>6453843</v>
      </c>
      <c r="E762" s="22">
        <f>VLOOKUP(A762,GLOSAS!$A$2:$A$413,1,0)</f>
        <v>6453843</v>
      </c>
      <c r="F762" s="22" t="e">
        <f>VLOOKUP(A762,CANCELADAS!$A$2:$A$811,1,0)</f>
        <v>#N/A</v>
      </c>
      <c r="G762" s="22" t="e">
        <f>VLOOKUP(A762,DEVOLUCIONES!$A$2:$A$453,1,0)</f>
        <v>#N/A</v>
      </c>
      <c r="H762" s="23">
        <f>VLOOKUP(A762,CXP!$A$2:$K$353,11,0)</f>
        <v>39759</v>
      </c>
      <c r="I762" s="23"/>
      <c r="J762" s="23"/>
      <c r="K762" s="23"/>
      <c r="L762" s="23">
        <f>VLOOKUP(A762,GLOSAS!$A$2:$K$413,11,0)</f>
        <v>15241</v>
      </c>
      <c r="M762" s="23"/>
      <c r="N762" s="23"/>
      <c r="O762" s="23"/>
      <c r="P762" s="23"/>
      <c r="Q762" s="22"/>
      <c r="R762" s="22"/>
      <c r="S762" s="22"/>
      <c r="T762" s="24">
        <f t="shared" si="46"/>
        <v>0</v>
      </c>
    </row>
    <row r="763" spans="1:20" s="25" customFormat="1" x14ac:dyDescent="0.25">
      <c r="A763" s="22">
        <v>6454119</v>
      </c>
      <c r="B763" s="23">
        <v>2723686</v>
      </c>
      <c r="C763" s="23">
        <v>2723686</v>
      </c>
      <c r="D763" s="22" t="e">
        <f>VLOOKUP(A763,CXP!$A$2:$A$353,1,0)</f>
        <v>#N/A</v>
      </c>
      <c r="E763" s="22" t="e">
        <f>VLOOKUP(A763,GLOSAS!$A$2:$A$413,1,0)</f>
        <v>#N/A</v>
      </c>
      <c r="F763" s="22" t="e">
        <f>VLOOKUP(A763,CANCELADAS!$A$2:$A$811,1,0)</f>
        <v>#N/A</v>
      </c>
      <c r="G763" s="22">
        <f>VLOOKUP(A763,DEVOLUCIONES!$A$2:$A$453,1,0)</f>
        <v>6454119</v>
      </c>
      <c r="H763" s="23"/>
      <c r="I763" s="23">
        <f>+C763</f>
        <v>2723686</v>
      </c>
      <c r="J763" s="23"/>
      <c r="K763" s="23"/>
      <c r="L763" s="23"/>
      <c r="M763" s="23"/>
      <c r="N763" s="23"/>
      <c r="O763" s="23"/>
      <c r="P763" s="23"/>
      <c r="Q763" s="22" t="s">
        <v>981</v>
      </c>
      <c r="R763" s="22" t="s">
        <v>980</v>
      </c>
      <c r="S763" s="22"/>
      <c r="T763" s="24">
        <f t="shared" si="46"/>
        <v>0</v>
      </c>
    </row>
    <row r="764" spans="1:20" s="25" customFormat="1" x14ac:dyDescent="0.25">
      <c r="A764" s="22">
        <v>6454187</v>
      </c>
      <c r="B764" s="23">
        <v>55000</v>
      </c>
      <c r="C764" s="23">
        <v>55000</v>
      </c>
      <c r="D764" s="22">
        <f>VLOOKUP(A764,CXP!$A$2:$A$353,1,0)</f>
        <v>6454187</v>
      </c>
      <c r="E764" s="22">
        <f>VLOOKUP(A764,GLOSAS!$A$2:$A$413,1,0)</f>
        <v>6454187</v>
      </c>
      <c r="F764" s="22" t="e">
        <f>VLOOKUP(A764,CANCELADAS!$A$2:$A$811,1,0)</f>
        <v>#N/A</v>
      </c>
      <c r="G764" s="22" t="e">
        <f>VLOOKUP(A764,DEVOLUCIONES!$A$2:$A$453,1,0)</f>
        <v>#N/A</v>
      </c>
      <c r="H764" s="23">
        <f>VLOOKUP(A764,CXP!$A$2:$K$353,11,0)</f>
        <v>39759</v>
      </c>
      <c r="I764" s="23"/>
      <c r="J764" s="23"/>
      <c r="K764" s="23"/>
      <c r="L764" s="23">
        <f>VLOOKUP(A764,GLOSAS!$A$2:$K$413,11,0)</f>
        <v>15241</v>
      </c>
      <c r="M764" s="23"/>
      <c r="N764" s="23"/>
      <c r="O764" s="23"/>
      <c r="P764" s="23"/>
      <c r="Q764" s="22"/>
      <c r="R764" s="22"/>
      <c r="S764" s="22"/>
      <c r="T764" s="24">
        <f t="shared" si="46"/>
        <v>0</v>
      </c>
    </row>
    <row r="765" spans="1:20" s="25" customFormat="1" x14ac:dyDescent="0.25">
      <c r="A765" s="22">
        <v>6454261</v>
      </c>
      <c r="B765" s="23">
        <v>951244</v>
      </c>
      <c r="C765" s="23">
        <v>951244</v>
      </c>
      <c r="D765" s="22">
        <f>VLOOKUP(A765,CXP!$A$2:$A$353,1,0)</f>
        <v>6454261</v>
      </c>
      <c r="E765" s="22" t="e">
        <f>VLOOKUP(A765,GLOSAS!$A$2:$A$413,1,0)</f>
        <v>#N/A</v>
      </c>
      <c r="F765" s="22" t="e">
        <f>VLOOKUP(A765,CANCELADAS!$A$2:$A$811,1,0)</f>
        <v>#N/A</v>
      </c>
      <c r="G765" s="22" t="e">
        <f>VLOOKUP(A765,DEVOLUCIONES!$A$2:$A$453,1,0)</f>
        <v>#N/A</v>
      </c>
      <c r="H765" s="23">
        <f>VLOOKUP(A765,CXP!$A$2:$K$353,11,0)</f>
        <v>951244</v>
      </c>
      <c r="I765" s="23"/>
      <c r="J765" s="23"/>
      <c r="K765" s="23"/>
      <c r="L765" s="23"/>
      <c r="M765" s="23"/>
      <c r="N765" s="23"/>
      <c r="O765" s="23"/>
      <c r="P765" s="23"/>
      <c r="Q765" s="22"/>
      <c r="R765" s="22"/>
      <c r="S765" s="22"/>
      <c r="T765" s="24">
        <f t="shared" si="46"/>
        <v>0</v>
      </c>
    </row>
    <row r="766" spans="1:20" s="25" customFormat="1" x14ac:dyDescent="0.25">
      <c r="A766" s="22">
        <v>6454546</v>
      </c>
      <c r="B766" s="23">
        <v>55000</v>
      </c>
      <c r="C766" s="23">
        <v>55000</v>
      </c>
      <c r="D766" s="22">
        <f>VLOOKUP(A766,CXP!$A$2:$A$353,1,0)</f>
        <v>6454546</v>
      </c>
      <c r="E766" s="22">
        <f>VLOOKUP(A766,GLOSAS!$A$2:$A$413,1,0)</f>
        <v>6454546</v>
      </c>
      <c r="F766" s="22" t="e">
        <f>VLOOKUP(A766,CANCELADAS!$A$2:$A$811,1,0)</f>
        <v>#N/A</v>
      </c>
      <c r="G766" s="22" t="e">
        <f>VLOOKUP(A766,DEVOLUCIONES!$A$2:$A$453,1,0)</f>
        <v>#N/A</v>
      </c>
      <c r="H766" s="23">
        <f>VLOOKUP(A766,CXP!$A$2:$K$353,11,0)</f>
        <v>39759</v>
      </c>
      <c r="I766" s="23"/>
      <c r="J766" s="23"/>
      <c r="K766" s="23"/>
      <c r="L766" s="23">
        <f>VLOOKUP(A766,GLOSAS!$A$2:$K$413,11,0)</f>
        <v>15241</v>
      </c>
      <c r="M766" s="23"/>
      <c r="N766" s="23"/>
      <c r="O766" s="23"/>
      <c r="P766" s="23"/>
      <c r="Q766" s="22"/>
      <c r="R766" s="22"/>
      <c r="S766" s="22"/>
      <c r="T766" s="24">
        <f t="shared" si="46"/>
        <v>0</v>
      </c>
    </row>
    <row r="767" spans="1:20" s="25" customFormat="1" x14ac:dyDescent="0.25">
      <c r="A767" s="22">
        <v>6455049</v>
      </c>
      <c r="B767" s="23">
        <v>55000</v>
      </c>
      <c r="C767" s="23">
        <v>55000</v>
      </c>
      <c r="D767" s="22">
        <f>VLOOKUP(A767,CXP!$A$2:$A$353,1,0)</f>
        <v>6455049</v>
      </c>
      <c r="E767" s="22">
        <f>VLOOKUP(A767,GLOSAS!$A$2:$A$413,1,0)</f>
        <v>6455049</v>
      </c>
      <c r="F767" s="22" t="e">
        <f>VLOOKUP(A767,CANCELADAS!$A$2:$A$811,1,0)</f>
        <v>#N/A</v>
      </c>
      <c r="G767" s="22" t="e">
        <f>VLOOKUP(A767,DEVOLUCIONES!$A$2:$A$453,1,0)</f>
        <v>#N/A</v>
      </c>
      <c r="H767" s="23">
        <f>VLOOKUP(A767,CXP!$A$2:$K$353,11,0)</f>
        <v>39759</v>
      </c>
      <c r="I767" s="23"/>
      <c r="J767" s="23"/>
      <c r="K767" s="23"/>
      <c r="L767" s="23">
        <f>VLOOKUP(A767,GLOSAS!$A$2:$K$413,11,0)</f>
        <v>15241</v>
      </c>
      <c r="M767" s="23"/>
      <c r="N767" s="23"/>
      <c r="O767" s="23"/>
      <c r="P767" s="23"/>
      <c r="Q767" s="22"/>
      <c r="R767" s="22"/>
      <c r="S767" s="22"/>
      <c r="T767" s="24">
        <f t="shared" si="46"/>
        <v>0</v>
      </c>
    </row>
    <row r="768" spans="1:20" s="25" customFormat="1" x14ac:dyDescent="0.25">
      <c r="A768" s="22">
        <v>6455101</v>
      </c>
      <c r="B768" s="23">
        <v>55000</v>
      </c>
      <c r="C768" s="23">
        <v>55000</v>
      </c>
      <c r="D768" s="22">
        <f>VLOOKUP(A768,CXP!$A$2:$A$353,1,0)</f>
        <v>6455101</v>
      </c>
      <c r="E768" s="22">
        <f>VLOOKUP(A768,GLOSAS!$A$2:$A$413,1,0)</f>
        <v>6455101</v>
      </c>
      <c r="F768" s="22" t="e">
        <f>VLOOKUP(A768,CANCELADAS!$A$2:$A$811,1,0)</f>
        <v>#N/A</v>
      </c>
      <c r="G768" s="22" t="e">
        <f>VLOOKUP(A768,DEVOLUCIONES!$A$2:$A$453,1,0)</f>
        <v>#N/A</v>
      </c>
      <c r="H768" s="23">
        <f>VLOOKUP(A768,CXP!$A$2:$K$353,11,0)</f>
        <v>39759</v>
      </c>
      <c r="I768" s="23"/>
      <c r="J768" s="23"/>
      <c r="K768" s="23"/>
      <c r="L768" s="23">
        <f>VLOOKUP(A768,GLOSAS!$A$2:$K$413,11,0)</f>
        <v>15241</v>
      </c>
      <c r="M768" s="23"/>
      <c r="N768" s="23"/>
      <c r="O768" s="23"/>
      <c r="P768" s="23"/>
      <c r="Q768" s="22"/>
      <c r="R768" s="22"/>
      <c r="S768" s="22"/>
      <c r="T768" s="24">
        <f t="shared" si="46"/>
        <v>0</v>
      </c>
    </row>
    <row r="769" spans="1:20" s="25" customFormat="1" x14ac:dyDescent="0.25">
      <c r="A769" s="22">
        <v>6455451</v>
      </c>
      <c r="B769" s="23">
        <v>23180</v>
      </c>
      <c r="C769" s="23">
        <v>23180</v>
      </c>
      <c r="D769" s="22" t="e">
        <f>VLOOKUP(A769,CXP!$A$2:$A$353,1,0)</f>
        <v>#N/A</v>
      </c>
      <c r="E769" s="22">
        <f>VLOOKUP(A769,GLOSAS!$A$2:$A$413,1,0)</f>
        <v>6455451</v>
      </c>
      <c r="F769" s="22" t="e">
        <f>VLOOKUP(A769,CANCELADAS!$A$2:$A$811,1,0)</f>
        <v>#N/A</v>
      </c>
      <c r="G769" s="22" t="e">
        <f>VLOOKUP(A769,DEVOLUCIONES!$A$2:$A$453,1,0)</f>
        <v>#N/A</v>
      </c>
      <c r="H769" s="23"/>
      <c r="I769" s="23"/>
      <c r="J769" s="23"/>
      <c r="K769" s="23"/>
      <c r="L769" s="23">
        <f>VLOOKUP(A769,GLOSAS!$A$2:$K$413,11,0)</f>
        <v>23180</v>
      </c>
      <c r="M769" s="23"/>
      <c r="N769" s="23"/>
      <c r="O769" s="23"/>
      <c r="P769" s="23"/>
      <c r="Q769" s="22"/>
      <c r="R769" s="22"/>
      <c r="S769" s="22"/>
      <c r="T769" s="24">
        <f t="shared" si="46"/>
        <v>0</v>
      </c>
    </row>
    <row r="770" spans="1:20" s="25" customFormat="1" x14ac:dyDescent="0.25">
      <c r="A770" s="22">
        <v>6455481</v>
      </c>
      <c r="B770" s="23">
        <v>60000</v>
      </c>
      <c r="C770" s="23">
        <v>60000</v>
      </c>
      <c r="D770" s="22">
        <f>VLOOKUP(A770,CXP!$A$2:$A$353,1,0)</f>
        <v>6455481</v>
      </c>
      <c r="E770" s="22">
        <f>VLOOKUP(A770,GLOSAS!$A$2:$A$413,1,0)</f>
        <v>6455481</v>
      </c>
      <c r="F770" s="22" t="e">
        <f>VLOOKUP(A770,CANCELADAS!$A$2:$A$811,1,0)</f>
        <v>#N/A</v>
      </c>
      <c r="G770" s="22" t="e">
        <f>VLOOKUP(A770,DEVOLUCIONES!$A$2:$A$453,1,0)</f>
        <v>#N/A</v>
      </c>
      <c r="H770" s="23">
        <f>VLOOKUP(A770,CXP!$A$2:$K$353,11,0)</f>
        <v>50000</v>
      </c>
      <c r="I770" s="23"/>
      <c r="J770" s="23"/>
      <c r="K770" s="23"/>
      <c r="L770" s="23">
        <f>VLOOKUP(A770,GLOSAS!$A$2:$K$413,11,0)</f>
        <v>10000</v>
      </c>
      <c r="M770" s="23"/>
      <c r="N770" s="23"/>
      <c r="O770" s="23"/>
      <c r="P770" s="23"/>
      <c r="Q770" s="22"/>
      <c r="R770" s="22"/>
      <c r="S770" s="22"/>
      <c r="T770" s="24">
        <f t="shared" si="46"/>
        <v>0</v>
      </c>
    </row>
    <row r="771" spans="1:20" s="25" customFormat="1" x14ac:dyDescent="0.25">
      <c r="A771" s="22">
        <v>6455536</v>
      </c>
      <c r="B771" s="23">
        <v>55000</v>
      </c>
      <c r="C771" s="23">
        <v>55000</v>
      </c>
      <c r="D771" s="22">
        <f>VLOOKUP(A771,CXP!$A$2:$A$353,1,0)</f>
        <v>6455536</v>
      </c>
      <c r="E771" s="22">
        <f>VLOOKUP(A771,GLOSAS!$A$2:$A$413,1,0)</f>
        <v>6455536</v>
      </c>
      <c r="F771" s="22" t="e">
        <f>VLOOKUP(A771,CANCELADAS!$A$2:$A$811,1,0)</f>
        <v>#N/A</v>
      </c>
      <c r="G771" s="22" t="e">
        <f>VLOOKUP(A771,DEVOLUCIONES!$A$2:$A$453,1,0)</f>
        <v>#N/A</v>
      </c>
      <c r="H771" s="23">
        <f>VLOOKUP(A771,CXP!$A$2:$K$353,11,0)</f>
        <v>39759</v>
      </c>
      <c r="I771" s="23"/>
      <c r="J771" s="23"/>
      <c r="K771" s="23"/>
      <c r="L771" s="23">
        <f>VLOOKUP(A771,GLOSAS!$A$2:$K$413,11,0)</f>
        <v>15241</v>
      </c>
      <c r="M771" s="23"/>
      <c r="N771" s="23"/>
      <c r="O771" s="23"/>
      <c r="P771" s="23"/>
      <c r="Q771" s="22"/>
      <c r="R771" s="22"/>
      <c r="S771" s="22"/>
      <c r="T771" s="24">
        <f t="shared" si="46"/>
        <v>0</v>
      </c>
    </row>
    <row r="772" spans="1:20" s="25" customFormat="1" x14ac:dyDescent="0.25">
      <c r="A772" s="22">
        <v>6455817</v>
      </c>
      <c r="B772" s="23">
        <v>55000</v>
      </c>
      <c r="C772" s="23">
        <v>55000</v>
      </c>
      <c r="D772" s="22">
        <f>VLOOKUP(A772,CXP!$A$2:$A$353,1,0)</f>
        <v>6455817</v>
      </c>
      <c r="E772" s="22">
        <f>VLOOKUP(A772,GLOSAS!$A$2:$A$413,1,0)</f>
        <v>6455817</v>
      </c>
      <c r="F772" s="22" t="e">
        <f>VLOOKUP(A772,CANCELADAS!$A$2:$A$811,1,0)</f>
        <v>#N/A</v>
      </c>
      <c r="G772" s="22" t="e">
        <f>VLOOKUP(A772,DEVOLUCIONES!$A$2:$A$453,1,0)</f>
        <v>#N/A</v>
      </c>
      <c r="H772" s="23">
        <f>VLOOKUP(A772,CXP!$A$2:$K$353,11,0)</f>
        <v>39759</v>
      </c>
      <c r="I772" s="23"/>
      <c r="J772" s="23"/>
      <c r="K772" s="23"/>
      <c r="L772" s="23">
        <f>VLOOKUP(A772,GLOSAS!$A$2:$K$413,11,0)</f>
        <v>15241</v>
      </c>
      <c r="M772" s="23"/>
      <c r="N772" s="23"/>
      <c r="O772" s="23"/>
      <c r="P772" s="23"/>
      <c r="Q772" s="22"/>
      <c r="R772" s="22"/>
      <c r="S772" s="22"/>
      <c r="T772" s="24">
        <f t="shared" si="46"/>
        <v>0</v>
      </c>
    </row>
    <row r="773" spans="1:20" s="25" customFormat="1" x14ac:dyDescent="0.25">
      <c r="A773" s="22">
        <v>6456007</v>
      </c>
      <c r="B773" s="23">
        <v>724277</v>
      </c>
      <c r="C773" s="23">
        <v>724277</v>
      </c>
      <c r="D773" s="22" t="e">
        <f>VLOOKUP(A773,CXP!$A$2:$A$353,1,0)</f>
        <v>#N/A</v>
      </c>
      <c r="E773" s="22" t="e">
        <f>VLOOKUP(A773,GLOSAS!$A$2:$A$413,1,0)</f>
        <v>#N/A</v>
      </c>
      <c r="F773" s="22" t="e">
        <f>VLOOKUP(A773,CANCELADAS!$A$2:$A$811,1,0)</f>
        <v>#N/A</v>
      </c>
      <c r="G773" s="22">
        <f>VLOOKUP(A773,DEVOLUCIONES!$A$2:$A$453,1,0)</f>
        <v>6456007</v>
      </c>
      <c r="H773" s="23"/>
      <c r="I773" s="23">
        <f>+C773</f>
        <v>724277</v>
      </c>
      <c r="J773" s="23"/>
      <c r="K773" s="23"/>
      <c r="L773" s="23"/>
      <c r="M773" s="23"/>
      <c r="N773" s="23"/>
      <c r="O773" s="23"/>
      <c r="P773" s="23"/>
      <c r="Q773" s="22" t="s">
        <v>748</v>
      </c>
      <c r="R773" s="22" t="s">
        <v>747</v>
      </c>
      <c r="S773" s="22"/>
      <c r="T773" s="24">
        <f t="shared" si="46"/>
        <v>0</v>
      </c>
    </row>
    <row r="774" spans="1:20" s="25" customFormat="1" x14ac:dyDescent="0.25">
      <c r="A774" s="22">
        <v>6456346</v>
      </c>
      <c r="B774" s="23">
        <v>55000</v>
      </c>
      <c r="C774" s="23">
        <v>55000</v>
      </c>
      <c r="D774" s="22">
        <f>VLOOKUP(A774,CXP!$A$2:$A$353,1,0)</f>
        <v>6456346</v>
      </c>
      <c r="E774" s="22">
        <f>VLOOKUP(A774,GLOSAS!$A$2:$A$413,1,0)</f>
        <v>6456346</v>
      </c>
      <c r="F774" s="22" t="e">
        <f>VLOOKUP(A774,CANCELADAS!$A$2:$A$811,1,0)</f>
        <v>#N/A</v>
      </c>
      <c r="G774" s="22" t="e">
        <f>VLOOKUP(A774,DEVOLUCIONES!$A$2:$A$453,1,0)</f>
        <v>#N/A</v>
      </c>
      <c r="H774" s="23">
        <f>VLOOKUP(A774,CXP!$A$2:$K$353,11,0)</f>
        <v>39759</v>
      </c>
      <c r="I774" s="23"/>
      <c r="J774" s="23"/>
      <c r="K774" s="23"/>
      <c r="L774" s="23">
        <f>VLOOKUP(A774,GLOSAS!$A$2:$K$413,11,0)</f>
        <v>15241</v>
      </c>
      <c r="M774" s="23"/>
      <c r="N774" s="23"/>
      <c r="O774" s="23"/>
      <c r="P774" s="23"/>
      <c r="Q774" s="22"/>
      <c r="R774" s="22"/>
      <c r="S774" s="22"/>
      <c r="T774" s="24">
        <f t="shared" si="46"/>
        <v>0</v>
      </c>
    </row>
    <row r="775" spans="1:20" s="25" customFormat="1" x14ac:dyDescent="0.25">
      <c r="A775" s="22">
        <v>6456679</v>
      </c>
      <c r="B775" s="23">
        <v>60000</v>
      </c>
      <c r="C775" s="23">
        <v>60000</v>
      </c>
      <c r="D775" s="22">
        <f>VLOOKUP(A775,CXP!$A$2:$A$353,1,0)</f>
        <v>6456679</v>
      </c>
      <c r="E775" s="22">
        <f>VLOOKUP(A775,GLOSAS!$A$2:$A$413,1,0)</f>
        <v>6456679</v>
      </c>
      <c r="F775" s="22" t="e">
        <f>VLOOKUP(A775,CANCELADAS!$A$2:$A$811,1,0)</f>
        <v>#N/A</v>
      </c>
      <c r="G775" s="22" t="e">
        <f>VLOOKUP(A775,DEVOLUCIONES!$A$2:$A$453,1,0)</f>
        <v>#N/A</v>
      </c>
      <c r="H775" s="23">
        <f>VLOOKUP(A775,CXP!$A$2:$K$353,11,0)</f>
        <v>39759</v>
      </c>
      <c r="I775" s="23"/>
      <c r="J775" s="23"/>
      <c r="K775" s="23"/>
      <c r="L775" s="23">
        <f>VLOOKUP(A775,GLOSAS!$A$2:$K$413,11,0)</f>
        <v>20241</v>
      </c>
      <c r="M775" s="23"/>
      <c r="N775" s="23"/>
      <c r="O775" s="23"/>
      <c r="P775" s="23"/>
      <c r="Q775" s="22"/>
      <c r="R775" s="22"/>
      <c r="S775" s="22"/>
      <c r="T775" s="24">
        <f t="shared" si="46"/>
        <v>0</v>
      </c>
    </row>
    <row r="776" spans="1:20" s="25" customFormat="1" x14ac:dyDescent="0.25">
      <c r="A776" s="22">
        <v>6456725</v>
      </c>
      <c r="B776" s="23">
        <v>60000</v>
      </c>
      <c r="C776" s="23">
        <v>60000</v>
      </c>
      <c r="D776" s="22">
        <f>VLOOKUP(A776,CXP!$A$2:$A$353,1,0)</f>
        <v>6456725</v>
      </c>
      <c r="E776" s="22">
        <f>VLOOKUP(A776,GLOSAS!$A$2:$A$413,1,0)</f>
        <v>6456725</v>
      </c>
      <c r="F776" s="22" t="e">
        <f>VLOOKUP(A776,CANCELADAS!$A$2:$A$811,1,0)</f>
        <v>#N/A</v>
      </c>
      <c r="G776" s="22" t="e">
        <f>VLOOKUP(A776,DEVOLUCIONES!$A$2:$A$453,1,0)</f>
        <v>#N/A</v>
      </c>
      <c r="H776" s="23">
        <f>VLOOKUP(A776,CXP!$A$2:$K$353,11,0)</f>
        <v>39759</v>
      </c>
      <c r="I776" s="23"/>
      <c r="J776" s="23"/>
      <c r="K776" s="23"/>
      <c r="L776" s="23">
        <f>VLOOKUP(A776,GLOSAS!$A$2:$K$413,11,0)</f>
        <v>20241</v>
      </c>
      <c r="M776" s="23"/>
      <c r="N776" s="23"/>
      <c r="O776" s="23"/>
      <c r="P776" s="23"/>
      <c r="Q776" s="22"/>
      <c r="R776" s="22"/>
      <c r="S776" s="22"/>
      <c r="T776" s="24">
        <f t="shared" si="46"/>
        <v>0</v>
      </c>
    </row>
    <row r="777" spans="1:20" s="25" customFormat="1" x14ac:dyDescent="0.25">
      <c r="A777" s="22">
        <v>6457038</v>
      </c>
      <c r="B777" s="23">
        <v>55000</v>
      </c>
      <c r="C777" s="23">
        <v>55000</v>
      </c>
      <c r="D777" s="22">
        <f>VLOOKUP(A777,CXP!$A$2:$A$353,1,0)</f>
        <v>6457038</v>
      </c>
      <c r="E777" s="22">
        <f>VLOOKUP(A777,GLOSAS!$A$2:$A$413,1,0)</f>
        <v>6457038</v>
      </c>
      <c r="F777" s="22" t="e">
        <f>VLOOKUP(A777,CANCELADAS!$A$2:$A$811,1,0)</f>
        <v>#N/A</v>
      </c>
      <c r="G777" s="22" t="e">
        <f>VLOOKUP(A777,DEVOLUCIONES!$A$2:$A$453,1,0)</f>
        <v>#N/A</v>
      </c>
      <c r="H777" s="23">
        <f>VLOOKUP(A777,CXP!$A$2:$K$353,11,0)</f>
        <v>39759</v>
      </c>
      <c r="I777" s="23"/>
      <c r="J777" s="23"/>
      <c r="K777" s="23"/>
      <c r="L777" s="23">
        <f>VLOOKUP(A777,GLOSAS!$A$2:$K$413,11,0)</f>
        <v>15241</v>
      </c>
      <c r="M777" s="23"/>
      <c r="N777" s="23"/>
      <c r="O777" s="23"/>
      <c r="P777" s="23"/>
      <c r="Q777" s="22"/>
      <c r="R777" s="22"/>
      <c r="S777" s="22"/>
      <c r="T777" s="24">
        <f t="shared" si="46"/>
        <v>0</v>
      </c>
    </row>
    <row r="778" spans="1:20" s="25" customFormat="1" x14ac:dyDescent="0.25">
      <c r="A778" s="22">
        <v>6457430</v>
      </c>
      <c r="B778" s="23">
        <v>55000</v>
      </c>
      <c r="C778" s="23">
        <v>55000</v>
      </c>
      <c r="D778" s="22" t="e">
        <f>VLOOKUP(A778,CXP!$A$2:$A$353,1,0)</f>
        <v>#N/A</v>
      </c>
      <c r="E778" s="22" t="e">
        <f>VLOOKUP(A778,GLOSAS!$A$2:$A$413,1,0)</f>
        <v>#N/A</v>
      </c>
      <c r="F778" s="22" t="e">
        <f>VLOOKUP(A778,CANCELADAS!$A$2:$A$811,1,0)</f>
        <v>#N/A</v>
      </c>
      <c r="G778" s="22">
        <f>VLOOKUP(A778,DEVOLUCIONES!$A$2:$A$453,1,0)</f>
        <v>6457430</v>
      </c>
      <c r="H778" s="23"/>
      <c r="I778" s="23">
        <f t="shared" ref="I778:I781" si="47">+C778</f>
        <v>55000</v>
      </c>
      <c r="J778" s="23"/>
      <c r="K778" s="23"/>
      <c r="L778" s="23"/>
      <c r="M778" s="23"/>
      <c r="N778" s="23"/>
      <c r="O778" s="23"/>
      <c r="P778" s="23"/>
      <c r="Q778" s="22" t="s">
        <v>680</v>
      </c>
      <c r="R778" s="22" t="s">
        <v>679</v>
      </c>
      <c r="S778" s="22"/>
      <c r="T778" s="24">
        <f t="shared" si="46"/>
        <v>0</v>
      </c>
    </row>
    <row r="779" spans="1:20" s="25" customFormat="1" x14ac:dyDescent="0.25">
      <c r="A779" s="22">
        <v>6457643</v>
      </c>
      <c r="B779" s="23">
        <v>60000</v>
      </c>
      <c r="C779" s="23">
        <v>60000</v>
      </c>
      <c r="D779" s="22" t="e">
        <f>VLOOKUP(A779,CXP!$A$2:$A$353,1,0)</f>
        <v>#N/A</v>
      </c>
      <c r="E779" s="22" t="e">
        <f>VLOOKUP(A779,GLOSAS!$A$2:$A$413,1,0)</f>
        <v>#N/A</v>
      </c>
      <c r="F779" s="22" t="e">
        <f>VLOOKUP(A779,CANCELADAS!$A$2:$A$811,1,0)</f>
        <v>#N/A</v>
      </c>
      <c r="G779" s="22">
        <f>VLOOKUP(A779,DEVOLUCIONES!$A$2:$A$453,1,0)</f>
        <v>6457643</v>
      </c>
      <c r="H779" s="23"/>
      <c r="I779" s="23">
        <f t="shared" si="47"/>
        <v>60000</v>
      </c>
      <c r="J779" s="23"/>
      <c r="K779" s="23"/>
      <c r="L779" s="23"/>
      <c r="M779" s="23"/>
      <c r="N779" s="23"/>
      <c r="O779" s="23"/>
      <c r="P779" s="23"/>
      <c r="Q779" s="22" t="s">
        <v>678</v>
      </c>
      <c r="R779" s="22" t="s">
        <v>673</v>
      </c>
      <c r="S779" s="22"/>
      <c r="T779" s="24">
        <f t="shared" si="46"/>
        <v>0</v>
      </c>
    </row>
    <row r="780" spans="1:20" s="25" customFormat="1" x14ac:dyDescent="0.25">
      <c r="A780" s="22">
        <v>6457969</v>
      </c>
      <c r="B780" s="23">
        <v>55000</v>
      </c>
      <c r="C780" s="23">
        <v>55000</v>
      </c>
      <c r="D780" s="22" t="e">
        <f>VLOOKUP(A780,CXP!$A$2:$A$353,1,0)</f>
        <v>#N/A</v>
      </c>
      <c r="E780" s="22" t="e">
        <f>VLOOKUP(A780,GLOSAS!$A$2:$A$413,1,0)</f>
        <v>#N/A</v>
      </c>
      <c r="F780" s="22" t="e">
        <f>VLOOKUP(A780,CANCELADAS!$A$2:$A$811,1,0)</f>
        <v>#N/A</v>
      </c>
      <c r="G780" s="22">
        <f>VLOOKUP(A780,DEVOLUCIONES!$A$2:$A$453,1,0)</f>
        <v>6457969</v>
      </c>
      <c r="H780" s="23"/>
      <c r="I780" s="23">
        <f t="shared" si="47"/>
        <v>55000</v>
      </c>
      <c r="J780" s="23"/>
      <c r="K780" s="23"/>
      <c r="L780" s="23"/>
      <c r="M780" s="23"/>
      <c r="N780" s="23"/>
      <c r="O780" s="23"/>
      <c r="P780" s="23"/>
      <c r="Q780" s="22" t="s">
        <v>677</v>
      </c>
      <c r="R780" s="22" t="s">
        <v>673</v>
      </c>
      <c r="S780" s="22"/>
      <c r="T780" s="24">
        <f t="shared" si="46"/>
        <v>0</v>
      </c>
    </row>
    <row r="781" spans="1:20" s="25" customFormat="1" x14ac:dyDescent="0.25">
      <c r="A781" s="22">
        <v>6458187</v>
      </c>
      <c r="B781" s="23">
        <v>112770</v>
      </c>
      <c r="C781" s="23">
        <v>112770</v>
      </c>
      <c r="D781" s="22" t="e">
        <f>VLOOKUP(A781,CXP!$A$2:$A$353,1,0)</f>
        <v>#N/A</v>
      </c>
      <c r="E781" s="22" t="e">
        <f>VLOOKUP(A781,GLOSAS!$A$2:$A$413,1,0)</f>
        <v>#N/A</v>
      </c>
      <c r="F781" s="22" t="e">
        <f>VLOOKUP(A781,CANCELADAS!$A$2:$A$811,1,0)</f>
        <v>#N/A</v>
      </c>
      <c r="G781" s="22">
        <f>VLOOKUP(A781,DEVOLUCIONES!$A$2:$A$453,1,0)</f>
        <v>6458187</v>
      </c>
      <c r="H781" s="23"/>
      <c r="I781" s="23">
        <f t="shared" si="47"/>
        <v>112770</v>
      </c>
      <c r="J781" s="23"/>
      <c r="K781" s="23"/>
      <c r="L781" s="23"/>
      <c r="M781" s="23"/>
      <c r="N781" s="23"/>
      <c r="O781" s="23"/>
      <c r="P781" s="23"/>
      <c r="Q781" s="22" t="s">
        <v>676</v>
      </c>
      <c r="R781" s="22" t="s">
        <v>673</v>
      </c>
      <c r="S781" s="22"/>
      <c r="T781" s="24">
        <f t="shared" si="46"/>
        <v>0</v>
      </c>
    </row>
    <row r="782" spans="1:20" s="25" customFormat="1" x14ac:dyDescent="0.25">
      <c r="A782" s="22">
        <v>6458684</v>
      </c>
      <c r="B782" s="23">
        <v>52940</v>
      </c>
      <c r="C782" s="23">
        <v>52940</v>
      </c>
      <c r="D782" s="22">
        <f>VLOOKUP(A782,CXP!$A$2:$A$353,1,0)</f>
        <v>6458684</v>
      </c>
      <c r="E782" s="22" t="e">
        <f>VLOOKUP(A782,GLOSAS!$A$2:$A$413,1,0)</f>
        <v>#N/A</v>
      </c>
      <c r="F782" s="22" t="e">
        <f>VLOOKUP(A782,CANCELADAS!$A$2:$A$811,1,0)</f>
        <v>#N/A</v>
      </c>
      <c r="G782" s="22" t="e">
        <f>VLOOKUP(A782,DEVOLUCIONES!$A$2:$A$453,1,0)</f>
        <v>#N/A</v>
      </c>
      <c r="H782" s="23">
        <f>VLOOKUP(A782,CXP!$A$2:$K$353,11,0)</f>
        <v>52940</v>
      </c>
      <c r="I782" s="23"/>
      <c r="J782" s="23"/>
      <c r="K782" s="23"/>
      <c r="L782" s="23"/>
      <c r="M782" s="23"/>
      <c r="N782" s="23"/>
      <c r="O782" s="23"/>
      <c r="P782" s="23"/>
      <c r="Q782" s="22"/>
      <c r="R782" s="22"/>
      <c r="S782" s="22"/>
      <c r="T782" s="24">
        <f t="shared" si="46"/>
        <v>0</v>
      </c>
    </row>
    <row r="783" spans="1:20" s="25" customFormat="1" x14ac:dyDescent="0.25">
      <c r="A783" s="22">
        <v>6458775</v>
      </c>
      <c r="B783" s="23">
        <v>2041993</v>
      </c>
      <c r="C783" s="23">
        <v>2041993</v>
      </c>
      <c r="D783" s="22" t="e">
        <f>VLOOKUP(A783,CXP!$A$2:$A$353,1,0)</f>
        <v>#N/A</v>
      </c>
      <c r="E783" s="22" t="e">
        <f>VLOOKUP(A783,GLOSAS!$A$2:$A$413,1,0)</f>
        <v>#N/A</v>
      </c>
      <c r="F783" s="22" t="e">
        <f>VLOOKUP(A783,CANCELADAS!$A$2:$A$811,1,0)</f>
        <v>#N/A</v>
      </c>
      <c r="G783" s="22">
        <f>VLOOKUP(A783,DEVOLUCIONES!$A$2:$A$453,1,0)</f>
        <v>6458775</v>
      </c>
      <c r="H783" s="23"/>
      <c r="I783" s="23">
        <f t="shared" ref="I783:I785" si="48">+C783</f>
        <v>2041993</v>
      </c>
      <c r="J783" s="23"/>
      <c r="K783" s="23"/>
      <c r="L783" s="23"/>
      <c r="M783" s="23"/>
      <c r="N783" s="23"/>
      <c r="O783" s="23"/>
      <c r="P783" s="23"/>
      <c r="Q783" s="22" t="s">
        <v>1061</v>
      </c>
      <c r="R783" s="22" t="s">
        <v>1060</v>
      </c>
      <c r="S783" s="22"/>
      <c r="T783" s="24">
        <f t="shared" si="46"/>
        <v>0</v>
      </c>
    </row>
    <row r="784" spans="1:20" s="25" customFormat="1" x14ac:dyDescent="0.25">
      <c r="A784" s="22">
        <v>6459786</v>
      </c>
      <c r="B784" s="23">
        <v>55000</v>
      </c>
      <c r="C784" s="23">
        <v>55000</v>
      </c>
      <c r="D784" s="22" t="e">
        <f>VLOOKUP(A784,CXP!$A$2:$A$353,1,0)</f>
        <v>#N/A</v>
      </c>
      <c r="E784" s="22" t="e">
        <f>VLOOKUP(A784,GLOSAS!$A$2:$A$413,1,0)</f>
        <v>#N/A</v>
      </c>
      <c r="F784" s="22" t="e">
        <f>VLOOKUP(A784,CANCELADAS!$A$2:$A$811,1,0)</f>
        <v>#N/A</v>
      </c>
      <c r="G784" s="22">
        <f>VLOOKUP(A784,DEVOLUCIONES!$A$2:$A$453,1,0)</f>
        <v>6459786</v>
      </c>
      <c r="H784" s="23"/>
      <c r="I784" s="23">
        <f t="shared" si="48"/>
        <v>55000</v>
      </c>
      <c r="J784" s="23"/>
      <c r="K784" s="23"/>
      <c r="L784" s="23"/>
      <c r="M784" s="23"/>
      <c r="N784" s="23"/>
      <c r="O784" s="23"/>
      <c r="P784" s="23"/>
      <c r="Q784" s="22" t="s">
        <v>675</v>
      </c>
      <c r="R784" s="22" t="s">
        <v>673</v>
      </c>
      <c r="S784" s="22"/>
      <c r="T784" s="24">
        <f t="shared" si="46"/>
        <v>0</v>
      </c>
    </row>
    <row r="785" spans="1:20" s="25" customFormat="1" x14ac:dyDescent="0.25">
      <c r="A785" s="22">
        <v>6460528</v>
      </c>
      <c r="B785" s="23">
        <v>55000</v>
      </c>
      <c r="C785" s="23">
        <v>55000</v>
      </c>
      <c r="D785" s="22" t="e">
        <f>VLOOKUP(A785,CXP!$A$2:$A$353,1,0)</f>
        <v>#N/A</v>
      </c>
      <c r="E785" s="22" t="e">
        <f>VLOOKUP(A785,GLOSAS!$A$2:$A$413,1,0)</f>
        <v>#N/A</v>
      </c>
      <c r="F785" s="22" t="e">
        <f>VLOOKUP(A785,CANCELADAS!$A$2:$A$811,1,0)</f>
        <v>#N/A</v>
      </c>
      <c r="G785" s="22">
        <f>VLOOKUP(A785,DEVOLUCIONES!$A$2:$A$453,1,0)</f>
        <v>6460528</v>
      </c>
      <c r="H785" s="23"/>
      <c r="I785" s="23">
        <f t="shared" si="48"/>
        <v>55000</v>
      </c>
      <c r="J785" s="23"/>
      <c r="K785" s="23"/>
      <c r="L785" s="23"/>
      <c r="M785" s="23"/>
      <c r="N785" s="23"/>
      <c r="O785" s="23"/>
      <c r="P785" s="23"/>
      <c r="Q785" s="22" t="s">
        <v>674</v>
      </c>
      <c r="R785" s="22" t="s">
        <v>673</v>
      </c>
      <c r="S785" s="22"/>
      <c r="T785" s="24">
        <f t="shared" si="46"/>
        <v>0</v>
      </c>
    </row>
    <row r="786" spans="1:20" s="25" customFormat="1" x14ac:dyDescent="0.25">
      <c r="A786" s="22">
        <v>6460639</v>
      </c>
      <c r="B786" s="23">
        <v>118360</v>
      </c>
      <c r="C786" s="23">
        <v>118360</v>
      </c>
      <c r="D786" s="22">
        <f>VLOOKUP(A786,CXP!$A$2:$A$353,1,0)</f>
        <v>6460639</v>
      </c>
      <c r="E786" s="22" t="e">
        <f>VLOOKUP(A786,GLOSAS!$A$2:$A$413,1,0)</f>
        <v>#N/A</v>
      </c>
      <c r="F786" s="22" t="e">
        <f>VLOOKUP(A786,CANCELADAS!$A$2:$A$811,1,0)</f>
        <v>#N/A</v>
      </c>
      <c r="G786" s="22" t="e">
        <f>VLOOKUP(A786,DEVOLUCIONES!$A$2:$A$453,1,0)</f>
        <v>#N/A</v>
      </c>
      <c r="H786" s="23">
        <f>VLOOKUP(A786,CXP!$A$2:$K$353,11,0)</f>
        <v>118360</v>
      </c>
      <c r="I786" s="23"/>
      <c r="J786" s="23"/>
      <c r="K786" s="23"/>
      <c r="L786" s="23"/>
      <c r="M786" s="23"/>
      <c r="N786" s="23"/>
      <c r="O786" s="23"/>
      <c r="P786" s="23"/>
      <c r="Q786" s="22"/>
      <c r="R786" s="22"/>
      <c r="S786" s="22"/>
      <c r="T786" s="24">
        <f t="shared" si="46"/>
        <v>0</v>
      </c>
    </row>
    <row r="787" spans="1:20" s="25" customFormat="1" x14ac:dyDescent="0.25">
      <c r="A787" s="22">
        <v>6461551</v>
      </c>
      <c r="B787" s="23">
        <v>55000</v>
      </c>
      <c r="C787" s="23">
        <v>55000</v>
      </c>
      <c r="D787" s="22">
        <f>VLOOKUP(A787,CXP!$A$2:$A$353,1,0)</f>
        <v>6461551</v>
      </c>
      <c r="E787" s="22">
        <f>VLOOKUP(A787,GLOSAS!$A$2:$A$413,1,0)</f>
        <v>6461551</v>
      </c>
      <c r="F787" s="22" t="e">
        <f>VLOOKUP(A787,CANCELADAS!$A$2:$A$811,1,0)</f>
        <v>#N/A</v>
      </c>
      <c r="G787" s="22" t="e">
        <f>VLOOKUP(A787,DEVOLUCIONES!$A$2:$A$453,1,0)</f>
        <v>#N/A</v>
      </c>
      <c r="H787" s="23">
        <f>VLOOKUP(A787,CXP!$A$2:$K$353,11,0)</f>
        <v>39800</v>
      </c>
      <c r="I787" s="23"/>
      <c r="J787" s="23"/>
      <c r="K787" s="23"/>
      <c r="L787" s="23">
        <f>VLOOKUP(A787,GLOSAS!$A$2:$K$413,11,0)</f>
        <v>15200</v>
      </c>
      <c r="M787" s="23"/>
      <c r="N787" s="23"/>
      <c r="O787" s="23"/>
      <c r="P787" s="23"/>
      <c r="Q787" s="22"/>
      <c r="R787" s="22"/>
      <c r="S787" s="22"/>
      <c r="T787" s="24">
        <f t="shared" si="46"/>
        <v>0</v>
      </c>
    </row>
    <row r="788" spans="1:20" s="25" customFormat="1" x14ac:dyDescent="0.25">
      <c r="A788" s="22">
        <v>6463598</v>
      </c>
      <c r="B788" s="23">
        <v>131495</v>
      </c>
      <c r="C788" s="23">
        <v>131495</v>
      </c>
      <c r="D788" s="22">
        <f>VLOOKUP(A788,CXP!$A$2:$A$353,1,0)</f>
        <v>6463598</v>
      </c>
      <c r="E788" s="22" t="e">
        <f>VLOOKUP(A788,GLOSAS!$A$2:$A$413,1,0)</f>
        <v>#N/A</v>
      </c>
      <c r="F788" s="22" t="e">
        <f>VLOOKUP(A788,CANCELADAS!$A$2:$A$811,1,0)</f>
        <v>#N/A</v>
      </c>
      <c r="G788" s="22" t="e">
        <f>VLOOKUP(A788,DEVOLUCIONES!$A$2:$A$453,1,0)</f>
        <v>#N/A</v>
      </c>
      <c r="H788" s="23">
        <f>VLOOKUP(A788,CXP!$A$2:$K$353,11,0)</f>
        <v>131495</v>
      </c>
      <c r="I788" s="23"/>
      <c r="J788" s="23"/>
      <c r="K788" s="23"/>
      <c r="L788" s="23"/>
      <c r="M788" s="23"/>
      <c r="N788" s="23"/>
      <c r="O788" s="23"/>
      <c r="P788" s="23"/>
      <c r="Q788" s="22"/>
      <c r="R788" s="22"/>
      <c r="S788" s="22"/>
      <c r="T788" s="24">
        <f t="shared" si="46"/>
        <v>0</v>
      </c>
    </row>
    <row r="789" spans="1:20" s="25" customFormat="1" x14ac:dyDescent="0.25">
      <c r="A789" s="22">
        <v>6465340</v>
      </c>
      <c r="B789" s="23">
        <v>55000</v>
      </c>
      <c r="C789" s="23">
        <v>55000</v>
      </c>
      <c r="D789" s="22">
        <f>VLOOKUP(A789,CXP!$A$2:$A$353,1,0)</f>
        <v>6465340</v>
      </c>
      <c r="E789" s="22">
        <f>VLOOKUP(A789,GLOSAS!$A$2:$A$413,1,0)</f>
        <v>6465340</v>
      </c>
      <c r="F789" s="22" t="e">
        <f>VLOOKUP(A789,CANCELADAS!$A$2:$A$811,1,0)</f>
        <v>#N/A</v>
      </c>
      <c r="G789" s="22" t="e">
        <f>VLOOKUP(A789,DEVOLUCIONES!$A$2:$A$453,1,0)</f>
        <v>#N/A</v>
      </c>
      <c r="H789" s="23">
        <f>VLOOKUP(A789,CXP!$A$2:$K$353,11,0)</f>
        <v>39759</v>
      </c>
      <c r="I789" s="23"/>
      <c r="J789" s="23"/>
      <c r="K789" s="23"/>
      <c r="L789" s="23">
        <f>VLOOKUP(A789,GLOSAS!$A$2:$K$413,11,0)</f>
        <v>15241</v>
      </c>
      <c r="M789" s="23"/>
      <c r="N789" s="23"/>
      <c r="O789" s="23"/>
      <c r="P789" s="23"/>
      <c r="Q789" s="22"/>
      <c r="R789" s="22"/>
      <c r="S789" s="22"/>
      <c r="T789" s="24">
        <f t="shared" si="46"/>
        <v>0</v>
      </c>
    </row>
    <row r="790" spans="1:20" s="25" customFormat="1" x14ac:dyDescent="0.25">
      <c r="A790" s="22">
        <v>6467420</v>
      </c>
      <c r="B790" s="23">
        <v>60000</v>
      </c>
      <c r="C790" s="23">
        <v>60000</v>
      </c>
      <c r="D790" s="22">
        <f>VLOOKUP(A790,CXP!$A$2:$A$353,1,0)</f>
        <v>6467420</v>
      </c>
      <c r="E790" s="22">
        <f>VLOOKUP(A790,GLOSAS!$A$2:$A$413,1,0)</f>
        <v>6467420</v>
      </c>
      <c r="F790" s="22" t="e">
        <f>VLOOKUP(A790,CANCELADAS!$A$2:$A$811,1,0)</f>
        <v>#N/A</v>
      </c>
      <c r="G790" s="22" t="e">
        <f>VLOOKUP(A790,DEVOLUCIONES!$A$2:$A$453,1,0)</f>
        <v>#N/A</v>
      </c>
      <c r="H790" s="23">
        <f>VLOOKUP(A790,CXP!$A$2:$K$353,11,0)</f>
        <v>50000</v>
      </c>
      <c r="I790" s="23"/>
      <c r="J790" s="23"/>
      <c r="K790" s="23"/>
      <c r="L790" s="23">
        <f>VLOOKUP(A790,GLOSAS!$A$2:$K$413,11,0)</f>
        <v>10000</v>
      </c>
      <c r="M790" s="23"/>
      <c r="N790" s="23"/>
      <c r="O790" s="23"/>
      <c r="P790" s="23"/>
      <c r="Q790" s="22"/>
      <c r="R790" s="22"/>
      <c r="S790" s="22"/>
      <c r="T790" s="24">
        <f t="shared" si="46"/>
        <v>0</v>
      </c>
    </row>
    <row r="791" spans="1:20" s="25" customFormat="1" x14ac:dyDescent="0.25">
      <c r="A791" s="22">
        <v>6467848</v>
      </c>
      <c r="B791" s="23">
        <v>55000</v>
      </c>
      <c r="C791" s="23">
        <v>55000</v>
      </c>
      <c r="D791" s="22" t="e">
        <f>VLOOKUP(A791,CXP!$A$2:$A$353,1,0)</f>
        <v>#N/A</v>
      </c>
      <c r="E791" s="22" t="e">
        <f>VLOOKUP(A791,GLOSAS!$A$2:$A$413,1,0)</f>
        <v>#N/A</v>
      </c>
      <c r="F791" s="22" t="e">
        <f>VLOOKUP(A791,CANCELADAS!$A$2:$A$811,1,0)</f>
        <v>#N/A</v>
      </c>
      <c r="G791" s="22">
        <f>VLOOKUP(A791,DEVOLUCIONES!$A$2:$A$453,1,0)</f>
        <v>6467848</v>
      </c>
      <c r="H791" s="23"/>
      <c r="I791" s="23">
        <f>+C791</f>
        <v>55000</v>
      </c>
      <c r="J791" s="23"/>
      <c r="K791" s="23"/>
      <c r="L791" s="23"/>
      <c r="M791" s="23"/>
      <c r="N791" s="23"/>
      <c r="O791" s="23"/>
      <c r="P791" s="23"/>
      <c r="Q791" s="22" t="s">
        <v>1020</v>
      </c>
      <c r="R791" s="22" t="s">
        <v>1019</v>
      </c>
      <c r="S791" s="22"/>
      <c r="T791" s="24">
        <f t="shared" si="46"/>
        <v>0</v>
      </c>
    </row>
    <row r="792" spans="1:20" s="25" customFormat="1" x14ac:dyDescent="0.25">
      <c r="A792" s="22">
        <v>6468414</v>
      </c>
      <c r="B792" s="23">
        <v>55000</v>
      </c>
      <c r="C792" s="23">
        <v>55000</v>
      </c>
      <c r="D792" s="22">
        <f>VLOOKUP(A792,CXP!$A$2:$A$353,1,0)</f>
        <v>6468414</v>
      </c>
      <c r="E792" s="22">
        <f>VLOOKUP(A792,GLOSAS!$A$2:$A$413,1,0)</f>
        <v>6468414</v>
      </c>
      <c r="F792" s="22" t="e">
        <f>VLOOKUP(A792,CANCELADAS!$A$2:$A$811,1,0)</f>
        <v>#N/A</v>
      </c>
      <c r="G792" s="22" t="e">
        <f>VLOOKUP(A792,DEVOLUCIONES!$A$2:$A$453,1,0)</f>
        <v>#N/A</v>
      </c>
      <c r="H792" s="23">
        <f>VLOOKUP(A792,CXP!$A$2:$K$353,11,0)</f>
        <v>39759</v>
      </c>
      <c r="I792" s="23"/>
      <c r="J792" s="23"/>
      <c r="K792" s="23"/>
      <c r="L792" s="23">
        <f>VLOOKUP(A792,GLOSAS!$A$2:$K$413,11,0)</f>
        <v>15241</v>
      </c>
      <c r="M792" s="23"/>
      <c r="N792" s="23"/>
      <c r="O792" s="23"/>
      <c r="P792" s="23"/>
      <c r="Q792" s="22"/>
      <c r="R792" s="22"/>
      <c r="S792" s="22"/>
      <c r="T792" s="24">
        <f t="shared" si="46"/>
        <v>0</v>
      </c>
    </row>
    <row r="793" spans="1:20" s="25" customFormat="1" x14ac:dyDescent="0.25">
      <c r="A793" s="22">
        <v>6469423</v>
      </c>
      <c r="B793" s="23">
        <v>60000</v>
      </c>
      <c r="C793" s="23">
        <v>60000</v>
      </c>
      <c r="D793" s="22">
        <f>VLOOKUP(A793,CXP!$A$2:$A$353,1,0)</f>
        <v>6469423</v>
      </c>
      <c r="E793" s="22">
        <f>VLOOKUP(A793,GLOSAS!$A$2:$A$413,1,0)</f>
        <v>6469423</v>
      </c>
      <c r="F793" s="22" t="e">
        <f>VLOOKUP(A793,CANCELADAS!$A$2:$A$811,1,0)</f>
        <v>#N/A</v>
      </c>
      <c r="G793" s="22" t="e">
        <f>VLOOKUP(A793,DEVOLUCIONES!$A$2:$A$453,1,0)</f>
        <v>#N/A</v>
      </c>
      <c r="H793" s="23">
        <f>VLOOKUP(A793,CXP!$A$2:$K$353,11,0)</f>
        <v>50000</v>
      </c>
      <c r="I793" s="23"/>
      <c r="J793" s="23"/>
      <c r="K793" s="23"/>
      <c r="L793" s="23">
        <f>VLOOKUP(A793,GLOSAS!$A$2:$K$413,11,0)</f>
        <v>10000</v>
      </c>
      <c r="M793" s="23"/>
      <c r="N793" s="23"/>
      <c r="O793" s="23"/>
      <c r="P793" s="23"/>
      <c r="Q793" s="22"/>
      <c r="R793" s="22"/>
      <c r="S793" s="22"/>
      <c r="T793" s="24">
        <f t="shared" si="46"/>
        <v>0</v>
      </c>
    </row>
    <row r="794" spans="1:20" s="25" customFormat="1" x14ac:dyDescent="0.25">
      <c r="A794" s="22">
        <v>6469572</v>
      </c>
      <c r="B794" s="23">
        <v>60000</v>
      </c>
      <c r="C794" s="23">
        <v>60000</v>
      </c>
      <c r="D794" s="22">
        <f>VLOOKUP(A794,CXP!$A$2:$A$353,1,0)</f>
        <v>6469572</v>
      </c>
      <c r="E794" s="22">
        <f>VLOOKUP(A794,GLOSAS!$A$2:$A$413,1,0)</f>
        <v>6469572</v>
      </c>
      <c r="F794" s="22" t="e">
        <f>VLOOKUP(A794,CANCELADAS!$A$2:$A$811,1,0)</f>
        <v>#N/A</v>
      </c>
      <c r="G794" s="22" t="e">
        <f>VLOOKUP(A794,DEVOLUCIONES!$A$2:$A$453,1,0)</f>
        <v>#N/A</v>
      </c>
      <c r="H794" s="23">
        <f>VLOOKUP(A794,CXP!$A$2:$K$353,11,0)</f>
        <v>39759</v>
      </c>
      <c r="I794" s="23"/>
      <c r="J794" s="23"/>
      <c r="K794" s="23"/>
      <c r="L794" s="23">
        <f>VLOOKUP(A794,GLOSAS!$A$2:$K$413,11,0)</f>
        <v>20241</v>
      </c>
      <c r="M794" s="23"/>
      <c r="N794" s="23"/>
      <c r="O794" s="23"/>
      <c r="P794" s="23"/>
      <c r="Q794" s="22"/>
      <c r="R794" s="22"/>
      <c r="S794" s="22"/>
      <c r="T794" s="24">
        <f t="shared" si="46"/>
        <v>0</v>
      </c>
    </row>
    <row r="795" spans="1:20" s="25" customFormat="1" x14ac:dyDescent="0.25">
      <c r="A795" s="22">
        <v>6469576</v>
      </c>
      <c r="B795" s="23">
        <v>55000</v>
      </c>
      <c r="C795" s="23">
        <v>55000</v>
      </c>
      <c r="D795" s="22">
        <f>VLOOKUP(A795,CXP!$A$2:$A$353,1,0)</f>
        <v>6469576</v>
      </c>
      <c r="E795" s="22">
        <f>VLOOKUP(A795,GLOSAS!$A$2:$A$413,1,0)</f>
        <v>6469576</v>
      </c>
      <c r="F795" s="22" t="e">
        <f>VLOOKUP(A795,CANCELADAS!$A$2:$A$811,1,0)</f>
        <v>#N/A</v>
      </c>
      <c r="G795" s="22" t="e">
        <f>VLOOKUP(A795,DEVOLUCIONES!$A$2:$A$453,1,0)</f>
        <v>#N/A</v>
      </c>
      <c r="H795" s="23">
        <f>VLOOKUP(A795,CXP!$A$2:$K$353,11,0)</f>
        <v>39759</v>
      </c>
      <c r="I795" s="23"/>
      <c r="J795" s="23"/>
      <c r="K795" s="23"/>
      <c r="L795" s="23">
        <f>VLOOKUP(A795,GLOSAS!$A$2:$K$413,11,0)</f>
        <v>15241</v>
      </c>
      <c r="M795" s="23"/>
      <c r="N795" s="23"/>
      <c r="O795" s="23"/>
      <c r="P795" s="23"/>
      <c r="Q795" s="22"/>
      <c r="R795" s="22"/>
      <c r="S795" s="22"/>
      <c r="T795" s="24">
        <f t="shared" si="46"/>
        <v>0</v>
      </c>
    </row>
    <row r="796" spans="1:20" s="25" customFormat="1" x14ac:dyDescent="0.25">
      <c r="A796" s="22">
        <v>6469950</v>
      </c>
      <c r="B796" s="23">
        <v>101150</v>
      </c>
      <c r="C796" s="23">
        <v>101150</v>
      </c>
      <c r="D796" s="22">
        <f>VLOOKUP(A796,CXP!$A$2:$A$353,1,0)</f>
        <v>6469950</v>
      </c>
      <c r="E796" s="22" t="e">
        <f>VLOOKUP(A796,GLOSAS!$A$2:$A$413,1,0)</f>
        <v>#N/A</v>
      </c>
      <c r="F796" s="22" t="e">
        <f>VLOOKUP(A796,CANCELADAS!$A$2:$A$811,1,0)</f>
        <v>#N/A</v>
      </c>
      <c r="G796" s="22" t="e">
        <f>VLOOKUP(A796,DEVOLUCIONES!$A$2:$A$453,1,0)</f>
        <v>#N/A</v>
      </c>
      <c r="H796" s="23">
        <f>VLOOKUP(A796,CXP!$A$2:$K$353,11,0)</f>
        <v>101150</v>
      </c>
      <c r="I796" s="23"/>
      <c r="J796" s="23"/>
      <c r="K796" s="23"/>
      <c r="L796" s="23"/>
      <c r="M796" s="23"/>
      <c r="N796" s="23"/>
      <c r="O796" s="23"/>
      <c r="P796" s="23"/>
      <c r="Q796" s="22"/>
      <c r="R796" s="22"/>
      <c r="S796" s="22"/>
      <c r="T796" s="24">
        <f t="shared" si="46"/>
        <v>0</v>
      </c>
    </row>
    <row r="797" spans="1:20" s="25" customFormat="1" x14ac:dyDescent="0.25">
      <c r="A797" s="22">
        <v>6470097</v>
      </c>
      <c r="B797" s="23">
        <v>55000</v>
      </c>
      <c r="C797" s="23">
        <v>55000</v>
      </c>
      <c r="D797" s="22">
        <f>VLOOKUP(A797,CXP!$A$2:$A$353,1,0)</f>
        <v>6470097</v>
      </c>
      <c r="E797" s="22">
        <f>VLOOKUP(A797,GLOSAS!$A$2:$A$413,1,0)</f>
        <v>6470097</v>
      </c>
      <c r="F797" s="22" t="e">
        <f>VLOOKUP(A797,CANCELADAS!$A$2:$A$811,1,0)</f>
        <v>#N/A</v>
      </c>
      <c r="G797" s="22" t="e">
        <f>VLOOKUP(A797,DEVOLUCIONES!$A$2:$A$453,1,0)</f>
        <v>#N/A</v>
      </c>
      <c r="H797" s="23">
        <f>VLOOKUP(A797,CXP!$A$2:$K$353,11,0)</f>
        <v>39800</v>
      </c>
      <c r="I797" s="23"/>
      <c r="J797" s="23"/>
      <c r="K797" s="23"/>
      <c r="L797" s="23">
        <f>VLOOKUP(A797,GLOSAS!$A$2:$K$413,11,0)</f>
        <v>15200</v>
      </c>
      <c r="M797" s="23"/>
      <c r="N797" s="23"/>
      <c r="O797" s="23"/>
      <c r="P797" s="23"/>
      <c r="Q797" s="22"/>
      <c r="R797" s="22"/>
      <c r="S797" s="22"/>
      <c r="T797" s="24">
        <f t="shared" si="46"/>
        <v>0</v>
      </c>
    </row>
    <row r="798" spans="1:20" s="25" customFormat="1" x14ac:dyDescent="0.25">
      <c r="A798" s="22">
        <v>6471200</v>
      </c>
      <c r="B798" s="23">
        <v>55000</v>
      </c>
      <c r="C798" s="23">
        <v>55000</v>
      </c>
      <c r="D798" s="22">
        <f>VLOOKUP(A798,CXP!$A$2:$A$353,1,0)</f>
        <v>6471200</v>
      </c>
      <c r="E798" s="22">
        <f>VLOOKUP(A798,GLOSAS!$A$2:$A$413,1,0)</f>
        <v>6471200</v>
      </c>
      <c r="F798" s="22" t="e">
        <f>VLOOKUP(A798,CANCELADAS!$A$2:$A$811,1,0)</f>
        <v>#N/A</v>
      </c>
      <c r="G798" s="22" t="e">
        <f>VLOOKUP(A798,DEVOLUCIONES!$A$2:$A$453,1,0)</f>
        <v>#N/A</v>
      </c>
      <c r="H798" s="23">
        <f>VLOOKUP(A798,CXP!$A$2:$K$353,11,0)</f>
        <v>39800</v>
      </c>
      <c r="I798" s="23"/>
      <c r="J798" s="23"/>
      <c r="K798" s="23"/>
      <c r="L798" s="23">
        <f>VLOOKUP(A798,GLOSAS!$A$2:$K$413,11,0)</f>
        <v>15200</v>
      </c>
      <c r="M798" s="23"/>
      <c r="N798" s="23"/>
      <c r="O798" s="23"/>
      <c r="P798" s="23"/>
      <c r="Q798" s="22"/>
      <c r="R798" s="22"/>
      <c r="S798" s="22"/>
      <c r="T798" s="24">
        <f t="shared" si="46"/>
        <v>0</v>
      </c>
    </row>
    <row r="799" spans="1:20" s="25" customFormat="1" x14ac:dyDescent="0.25">
      <c r="A799" s="22">
        <v>6471517</v>
      </c>
      <c r="B799" s="23">
        <v>13235</v>
      </c>
      <c r="C799" s="23">
        <v>13235</v>
      </c>
      <c r="D799" s="22">
        <f>VLOOKUP(A799,CXP!$A$2:$A$353,1,0)</f>
        <v>6471517</v>
      </c>
      <c r="E799" s="22" t="e">
        <f>VLOOKUP(A799,GLOSAS!$A$2:$A$413,1,0)</f>
        <v>#N/A</v>
      </c>
      <c r="F799" s="22" t="e">
        <f>VLOOKUP(A799,CANCELADAS!$A$2:$A$811,1,0)</f>
        <v>#N/A</v>
      </c>
      <c r="G799" s="22" t="e">
        <f>VLOOKUP(A799,DEVOLUCIONES!$A$2:$A$453,1,0)</f>
        <v>#N/A</v>
      </c>
      <c r="H799" s="23">
        <f>VLOOKUP(A799,CXP!$A$2:$K$353,11,0)</f>
        <v>13235</v>
      </c>
      <c r="I799" s="23"/>
      <c r="J799" s="23"/>
      <c r="K799" s="23"/>
      <c r="L799" s="23"/>
      <c r="M799" s="23"/>
      <c r="N799" s="23"/>
      <c r="O799" s="23"/>
      <c r="P799" s="23"/>
      <c r="Q799" s="22"/>
      <c r="R799" s="22"/>
      <c r="S799" s="22"/>
      <c r="T799" s="24">
        <f t="shared" si="46"/>
        <v>0</v>
      </c>
    </row>
    <row r="800" spans="1:20" s="25" customFormat="1" x14ac:dyDescent="0.25">
      <c r="A800" s="22">
        <v>6472405</v>
      </c>
      <c r="B800" s="23">
        <v>181637</v>
      </c>
      <c r="C800" s="23">
        <v>181637</v>
      </c>
      <c r="D800" s="22">
        <f>VLOOKUP(A800,CXP!$A$2:$A$353,1,0)</f>
        <v>6472405</v>
      </c>
      <c r="E800" s="22" t="e">
        <f>VLOOKUP(A800,GLOSAS!$A$2:$A$413,1,0)</f>
        <v>#N/A</v>
      </c>
      <c r="F800" s="22" t="e">
        <f>VLOOKUP(A800,CANCELADAS!$A$2:$A$811,1,0)</f>
        <v>#N/A</v>
      </c>
      <c r="G800" s="22" t="e">
        <f>VLOOKUP(A800,DEVOLUCIONES!$A$2:$A$453,1,0)</f>
        <v>#N/A</v>
      </c>
      <c r="H800" s="23">
        <f>VLOOKUP(A800,CXP!$A$2:$K$353,11,0)</f>
        <v>181637</v>
      </c>
      <c r="I800" s="23"/>
      <c r="J800" s="23"/>
      <c r="K800" s="23"/>
      <c r="L800" s="23"/>
      <c r="M800" s="23"/>
      <c r="N800" s="23"/>
      <c r="O800" s="23"/>
      <c r="P800" s="23"/>
      <c r="Q800" s="22"/>
      <c r="R800" s="22"/>
      <c r="S800" s="22"/>
      <c r="T800" s="24">
        <f t="shared" si="46"/>
        <v>0</v>
      </c>
    </row>
    <row r="801" spans="1:20" s="25" customFormat="1" x14ac:dyDescent="0.25">
      <c r="A801" s="22">
        <v>6474082</v>
      </c>
      <c r="B801" s="23">
        <v>55000</v>
      </c>
      <c r="C801" s="23">
        <v>55000</v>
      </c>
      <c r="D801" s="22" t="e">
        <f>VLOOKUP(A801,CXP!$A$2:$A$353,1,0)</f>
        <v>#N/A</v>
      </c>
      <c r="E801" s="22" t="e">
        <f>VLOOKUP(A801,GLOSAS!$A$2:$A$413,1,0)</f>
        <v>#N/A</v>
      </c>
      <c r="F801" s="22" t="e">
        <f>VLOOKUP(A801,CANCELADAS!$A$2:$A$811,1,0)</f>
        <v>#N/A</v>
      </c>
      <c r="G801" s="22" t="e">
        <f>VLOOKUP(A801,DEVOLUCIONES!$A$2:$A$453,1,0)</f>
        <v>#N/A</v>
      </c>
      <c r="H801" s="23"/>
      <c r="I801" s="23"/>
      <c r="J801" s="23"/>
      <c r="K801" s="23">
        <f>+C801</f>
        <v>55000</v>
      </c>
      <c r="L801" s="23"/>
      <c r="M801" s="23"/>
      <c r="N801" s="23"/>
      <c r="O801" s="23"/>
      <c r="P801" s="23"/>
      <c r="Q801" s="22"/>
      <c r="R801" s="22" t="s">
        <v>5400</v>
      </c>
      <c r="S801" s="22"/>
      <c r="T801" s="24">
        <f t="shared" si="46"/>
        <v>0</v>
      </c>
    </row>
    <row r="802" spans="1:20" s="25" customFormat="1" x14ac:dyDescent="0.25">
      <c r="A802" s="22">
        <v>6474101</v>
      </c>
      <c r="B802" s="23">
        <v>60000</v>
      </c>
      <c r="C802" s="23">
        <v>60000</v>
      </c>
      <c r="D802" s="22" t="e">
        <f>VLOOKUP(A802,CXP!$A$2:$A$353,1,0)</f>
        <v>#N/A</v>
      </c>
      <c r="E802" s="22" t="e">
        <f>VLOOKUP(A802,GLOSAS!$A$2:$A$413,1,0)</f>
        <v>#N/A</v>
      </c>
      <c r="F802" s="22" t="e">
        <f>VLOOKUP(A802,CANCELADAS!$A$2:$A$811,1,0)</f>
        <v>#N/A</v>
      </c>
      <c r="G802" s="22">
        <f>VLOOKUP(A802,DEVOLUCIONES!$A$2:$A$453,1,0)</f>
        <v>6474101</v>
      </c>
      <c r="H802" s="23"/>
      <c r="I802" s="23">
        <f>+C802</f>
        <v>60000</v>
      </c>
      <c r="J802" s="23"/>
      <c r="K802" s="23"/>
      <c r="L802" s="23"/>
      <c r="M802" s="23"/>
      <c r="N802" s="23"/>
      <c r="O802" s="23"/>
      <c r="P802" s="23"/>
      <c r="Q802" s="22" t="s">
        <v>560</v>
      </c>
      <c r="R802" s="22" t="s">
        <v>558</v>
      </c>
      <c r="S802" s="22"/>
      <c r="T802" s="24">
        <f t="shared" si="46"/>
        <v>0</v>
      </c>
    </row>
    <row r="803" spans="1:20" s="25" customFormat="1" x14ac:dyDescent="0.25">
      <c r="A803" s="22">
        <v>6474287</v>
      </c>
      <c r="B803" s="23">
        <v>55000</v>
      </c>
      <c r="C803" s="23">
        <v>55000</v>
      </c>
      <c r="D803" s="22" t="e">
        <f>VLOOKUP(A803,CXP!$A$2:$A$353,1,0)</f>
        <v>#N/A</v>
      </c>
      <c r="E803" s="22" t="e">
        <f>VLOOKUP(A803,GLOSAS!$A$2:$A$413,1,0)</f>
        <v>#N/A</v>
      </c>
      <c r="F803" s="22" t="e">
        <f>VLOOKUP(A803,CANCELADAS!$A$2:$A$811,1,0)</f>
        <v>#N/A</v>
      </c>
      <c r="G803" s="22" t="e">
        <f>VLOOKUP(A803,DEVOLUCIONES!$A$2:$A$453,1,0)</f>
        <v>#N/A</v>
      </c>
      <c r="H803" s="23"/>
      <c r="I803" s="23"/>
      <c r="J803" s="23"/>
      <c r="K803" s="23">
        <f t="shared" ref="K803:K810" si="49">+C803</f>
        <v>55000</v>
      </c>
      <c r="L803" s="23"/>
      <c r="M803" s="23"/>
      <c r="N803" s="23"/>
      <c r="O803" s="23"/>
      <c r="P803" s="23"/>
      <c r="Q803" s="22"/>
      <c r="R803" s="22" t="s">
        <v>5400</v>
      </c>
      <c r="S803" s="22"/>
      <c r="T803" s="24">
        <f t="shared" si="46"/>
        <v>0</v>
      </c>
    </row>
    <row r="804" spans="1:20" s="25" customFormat="1" x14ac:dyDescent="0.25">
      <c r="A804" s="22">
        <v>6475179</v>
      </c>
      <c r="B804" s="23">
        <v>55000</v>
      </c>
      <c r="C804" s="23">
        <v>55000</v>
      </c>
      <c r="D804" s="22" t="e">
        <f>VLOOKUP(A804,CXP!$A$2:$A$353,1,0)</f>
        <v>#N/A</v>
      </c>
      <c r="E804" s="22" t="e">
        <f>VLOOKUP(A804,GLOSAS!$A$2:$A$413,1,0)</f>
        <v>#N/A</v>
      </c>
      <c r="F804" s="22" t="e">
        <f>VLOOKUP(A804,CANCELADAS!$A$2:$A$811,1,0)</f>
        <v>#N/A</v>
      </c>
      <c r="G804" s="22" t="e">
        <f>VLOOKUP(A804,DEVOLUCIONES!$A$2:$A$453,1,0)</f>
        <v>#N/A</v>
      </c>
      <c r="H804" s="23"/>
      <c r="I804" s="23"/>
      <c r="J804" s="23"/>
      <c r="K804" s="23">
        <f t="shared" si="49"/>
        <v>55000</v>
      </c>
      <c r="L804" s="23"/>
      <c r="M804" s="23"/>
      <c r="N804" s="23"/>
      <c r="O804" s="23"/>
      <c r="P804" s="23"/>
      <c r="Q804" s="22"/>
      <c r="R804" s="22" t="s">
        <v>5400</v>
      </c>
      <c r="S804" s="22"/>
      <c r="T804" s="24">
        <f t="shared" si="46"/>
        <v>0</v>
      </c>
    </row>
    <row r="805" spans="1:20" s="25" customFormat="1" x14ac:dyDescent="0.25">
      <c r="A805" s="22">
        <v>6475562</v>
      </c>
      <c r="B805" s="23">
        <v>55000</v>
      </c>
      <c r="C805" s="23">
        <v>55000</v>
      </c>
      <c r="D805" s="22" t="e">
        <f>VLOOKUP(A805,CXP!$A$2:$A$353,1,0)</f>
        <v>#N/A</v>
      </c>
      <c r="E805" s="22" t="e">
        <f>VLOOKUP(A805,GLOSAS!$A$2:$A$413,1,0)</f>
        <v>#N/A</v>
      </c>
      <c r="F805" s="22" t="e">
        <f>VLOOKUP(A805,CANCELADAS!$A$2:$A$811,1,0)</f>
        <v>#N/A</v>
      </c>
      <c r="G805" s="22" t="e">
        <f>VLOOKUP(A805,DEVOLUCIONES!$A$2:$A$453,1,0)</f>
        <v>#N/A</v>
      </c>
      <c r="H805" s="23"/>
      <c r="I805" s="23"/>
      <c r="J805" s="23"/>
      <c r="K805" s="23">
        <f t="shared" si="49"/>
        <v>55000</v>
      </c>
      <c r="L805" s="23"/>
      <c r="M805" s="23"/>
      <c r="N805" s="23"/>
      <c r="O805" s="23"/>
      <c r="P805" s="23"/>
      <c r="Q805" s="22"/>
      <c r="R805" s="22" t="s">
        <v>5400</v>
      </c>
      <c r="S805" s="22"/>
      <c r="T805" s="24">
        <f t="shared" si="46"/>
        <v>0</v>
      </c>
    </row>
    <row r="806" spans="1:20" s="25" customFormat="1" x14ac:dyDescent="0.25">
      <c r="A806" s="22">
        <v>6475813</v>
      </c>
      <c r="B806" s="23">
        <v>221220</v>
      </c>
      <c r="C806" s="23">
        <v>221220</v>
      </c>
      <c r="D806" s="22" t="e">
        <f>VLOOKUP(A806,CXP!$A$2:$A$353,1,0)</f>
        <v>#N/A</v>
      </c>
      <c r="E806" s="22" t="e">
        <f>VLOOKUP(A806,GLOSAS!$A$2:$A$413,1,0)</f>
        <v>#N/A</v>
      </c>
      <c r="F806" s="22" t="e">
        <f>VLOOKUP(A806,CANCELADAS!$A$2:$A$811,1,0)</f>
        <v>#N/A</v>
      </c>
      <c r="G806" s="22" t="e">
        <f>VLOOKUP(A806,DEVOLUCIONES!$A$2:$A$453,1,0)</f>
        <v>#N/A</v>
      </c>
      <c r="H806" s="23"/>
      <c r="I806" s="23"/>
      <c r="J806" s="23"/>
      <c r="K806" s="23">
        <f t="shared" si="49"/>
        <v>221220</v>
      </c>
      <c r="L806" s="23"/>
      <c r="M806" s="23"/>
      <c r="N806" s="23"/>
      <c r="O806" s="23"/>
      <c r="P806" s="23"/>
      <c r="Q806" s="22"/>
      <c r="R806" s="22" t="s">
        <v>5400</v>
      </c>
      <c r="S806" s="22"/>
      <c r="T806" s="24">
        <f t="shared" si="46"/>
        <v>0</v>
      </c>
    </row>
    <row r="807" spans="1:20" s="25" customFormat="1" x14ac:dyDescent="0.25">
      <c r="A807" s="22">
        <v>6476696</v>
      </c>
      <c r="B807" s="23">
        <v>21267</v>
      </c>
      <c r="C807" s="23">
        <v>21267</v>
      </c>
      <c r="D807" s="22" t="e">
        <f>VLOOKUP(A807,CXP!$A$2:$A$353,1,0)</f>
        <v>#N/A</v>
      </c>
      <c r="E807" s="22" t="e">
        <f>VLOOKUP(A807,GLOSAS!$A$2:$A$413,1,0)</f>
        <v>#N/A</v>
      </c>
      <c r="F807" s="22" t="e">
        <f>VLOOKUP(A807,CANCELADAS!$A$2:$A$811,1,0)</f>
        <v>#N/A</v>
      </c>
      <c r="G807" s="22" t="e">
        <f>VLOOKUP(A807,DEVOLUCIONES!$A$2:$A$453,1,0)</f>
        <v>#N/A</v>
      </c>
      <c r="H807" s="23"/>
      <c r="I807" s="23"/>
      <c r="J807" s="23"/>
      <c r="K807" s="23">
        <f t="shared" si="49"/>
        <v>21267</v>
      </c>
      <c r="L807" s="23"/>
      <c r="M807" s="23"/>
      <c r="N807" s="23"/>
      <c r="O807" s="23"/>
      <c r="P807" s="23"/>
      <c r="Q807" s="22"/>
      <c r="R807" s="22" t="s">
        <v>5400</v>
      </c>
      <c r="S807" s="22"/>
      <c r="T807" s="24">
        <f t="shared" si="46"/>
        <v>0</v>
      </c>
    </row>
    <row r="808" spans="1:20" s="25" customFormat="1" x14ac:dyDescent="0.25">
      <c r="A808" s="22">
        <v>6477202</v>
      </c>
      <c r="B808" s="23">
        <v>55000</v>
      </c>
      <c r="C808" s="23">
        <v>55000</v>
      </c>
      <c r="D808" s="22" t="e">
        <f>VLOOKUP(A808,CXP!$A$2:$A$353,1,0)</f>
        <v>#N/A</v>
      </c>
      <c r="E808" s="22" t="e">
        <f>VLOOKUP(A808,GLOSAS!$A$2:$A$413,1,0)</f>
        <v>#N/A</v>
      </c>
      <c r="F808" s="22" t="e">
        <f>VLOOKUP(A808,CANCELADAS!$A$2:$A$811,1,0)</f>
        <v>#N/A</v>
      </c>
      <c r="G808" s="22" t="e">
        <f>VLOOKUP(A808,DEVOLUCIONES!$A$2:$A$453,1,0)</f>
        <v>#N/A</v>
      </c>
      <c r="H808" s="23"/>
      <c r="I808" s="23"/>
      <c r="J808" s="23"/>
      <c r="K808" s="23">
        <f t="shared" si="49"/>
        <v>55000</v>
      </c>
      <c r="L808" s="23"/>
      <c r="M808" s="23"/>
      <c r="N808" s="23"/>
      <c r="O808" s="23"/>
      <c r="P808" s="23"/>
      <c r="Q808" s="22"/>
      <c r="R808" s="22" t="s">
        <v>5400</v>
      </c>
      <c r="S808" s="22"/>
      <c r="T808" s="24">
        <f t="shared" si="46"/>
        <v>0</v>
      </c>
    </row>
    <row r="809" spans="1:20" s="25" customFormat="1" x14ac:dyDescent="0.25">
      <c r="A809" s="22">
        <v>6477208</v>
      </c>
      <c r="B809" s="23">
        <v>55000</v>
      </c>
      <c r="C809" s="23">
        <v>55000</v>
      </c>
      <c r="D809" s="22" t="e">
        <f>VLOOKUP(A809,CXP!$A$2:$A$353,1,0)</f>
        <v>#N/A</v>
      </c>
      <c r="E809" s="22" t="e">
        <f>VLOOKUP(A809,GLOSAS!$A$2:$A$413,1,0)</f>
        <v>#N/A</v>
      </c>
      <c r="F809" s="22" t="e">
        <f>VLOOKUP(A809,CANCELADAS!$A$2:$A$811,1,0)</f>
        <v>#N/A</v>
      </c>
      <c r="G809" s="22" t="e">
        <f>VLOOKUP(A809,DEVOLUCIONES!$A$2:$A$453,1,0)</f>
        <v>#N/A</v>
      </c>
      <c r="H809" s="23"/>
      <c r="I809" s="23"/>
      <c r="J809" s="23"/>
      <c r="K809" s="23">
        <f t="shared" si="49"/>
        <v>55000</v>
      </c>
      <c r="L809" s="23"/>
      <c r="M809" s="23"/>
      <c r="N809" s="23"/>
      <c r="O809" s="23"/>
      <c r="P809" s="23"/>
      <c r="Q809" s="22"/>
      <c r="R809" s="22" t="s">
        <v>5400</v>
      </c>
      <c r="S809" s="22"/>
      <c r="T809" s="24">
        <f t="shared" si="46"/>
        <v>0</v>
      </c>
    </row>
    <row r="810" spans="1:20" s="25" customFormat="1" x14ac:dyDescent="0.25">
      <c r="A810" s="22">
        <v>6477386</v>
      </c>
      <c r="B810" s="23">
        <v>8384</v>
      </c>
      <c r="C810" s="23">
        <v>8384</v>
      </c>
      <c r="D810" s="22" t="e">
        <f>VLOOKUP(A810,CXP!$A$2:$A$353,1,0)</f>
        <v>#N/A</v>
      </c>
      <c r="E810" s="22" t="e">
        <f>VLOOKUP(A810,GLOSAS!$A$2:$A$413,1,0)</f>
        <v>#N/A</v>
      </c>
      <c r="F810" s="22" t="e">
        <f>VLOOKUP(A810,CANCELADAS!$A$2:$A$811,1,0)</f>
        <v>#N/A</v>
      </c>
      <c r="G810" s="22" t="e">
        <f>VLOOKUP(A810,DEVOLUCIONES!$A$2:$A$453,1,0)</f>
        <v>#N/A</v>
      </c>
      <c r="H810" s="23"/>
      <c r="I810" s="23"/>
      <c r="J810" s="23"/>
      <c r="K810" s="23">
        <f t="shared" si="49"/>
        <v>8384</v>
      </c>
      <c r="L810" s="23"/>
      <c r="M810" s="23"/>
      <c r="N810" s="23"/>
      <c r="O810" s="23"/>
      <c r="P810" s="23"/>
      <c r="Q810" s="22"/>
      <c r="R810" s="22" t="s">
        <v>5400</v>
      </c>
      <c r="S810" s="22"/>
      <c r="T810" s="24">
        <f t="shared" si="46"/>
        <v>0</v>
      </c>
    </row>
    <row r="811" spans="1:20" s="25" customFormat="1" x14ac:dyDescent="0.25">
      <c r="A811" s="22">
        <v>6479665</v>
      </c>
      <c r="B811" s="23">
        <v>982793</v>
      </c>
      <c r="C811" s="23">
        <v>982793</v>
      </c>
      <c r="D811" s="22" t="e">
        <f>VLOOKUP(A811,CXP!$A$2:$A$353,1,0)</f>
        <v>#N/A</v>
      </c>
      <c r="E811" s="22" t="e">
        <f>VLOOKUP(A811,GLOSAS!$A$2:$A$413,1,0)</f>
        <v>#N/A</v>
      </c>
      <c r="F811" s="22" t="e">
        <f>VLOOKUP(A811,CANCELADAS!$A$2:$A$811,1,0)</f>
        <v>#N/A</v>
      </c>
      <c r="G811" s="22">
        <f>VLOOKUP(A811,DEVOLUCIONES!$A$2:$A$453,1,0)</f>
        <v>6479665</v>
      </c>
      <c r="H811" s="23"/>
      <c r="I811" s="23">
        <f>+C811</f>
        <v>982793</v>
      </c>
      <c r="J811" s="23"/>
      <c r="K811" s="23"/>
      <c r="L811" s="23"/>
      <c r="M811" s="23"/>
      <c r="N811" s="23"/>
      <c r="O811" s="23"/>
      <c r="P811" s="23"/>
      <c r="Q811" s="22" t="s">
        <v>979</v>
      </c>
      <c r="R811" s="22" t="s">
        <v>978</v>
      </c>
      <c r="S811" s="22"/>
      <c r="T811" s="24">
        <f t="shared" si="46"/>
        <v>0</v>
      </c>
    </row>
    <row r="812" spans="1:20" s="25" customFormat="1" x14ac:dyDescent="0.25">
      <c r="A812" s="22">
        <v>6479721</v>
      </c>
      <c r="B812" s="23">
        <v>55000</v>
      </c>
      <c r="C812" s="23">
        <v>55000</v>
      </c>
      <c r="D812" s="22" t="e">
        <f>VLOOKUP(A812,CXP!$A$2:$A$353,1,0)</f>
        <v>#N/A</v>
      </c>
      <c r="E812" s="22" t="e">
        <f>VLOOKUP(A812,GLOSAS!$A$2:$A$413,1,0)</f>
        <v>#N/A</v>
      </c>
      <c r="F812" s="22" t="e">
        <f>VLOOKUP(A812,CANCELADAS!$A$2:$A$811,1,0)</f>
        <v>#N/A</v>
      </c>
      <c r="G812" s="22" t="e">
        <f>VLOOKUP(A812,DEVOLUCIONES!$A$2:$A$453,1,0)</f>
        <v>#N/A</v>
      </c>
      <c r="H812" s="23"/>
      <c r="I812" s="23"/>
      <c r="J812" s="23"/>
      <c r="K812" s="23">
        <f t="shared" ref="K812:K826" si="50">+C812</f>
        <v>55000</v>
      </c>
      <c r="L812" s="23"/>
      <c r="M812" s="23"/>
      <c r="N812" s="23"/>
      <c r="O812" s="23"/>
      <c r="P812" s="23"/>
      <c r="Q812" s="22"/>
      <c r="R812" s="22" t="s">
        <v>5400</v>
      </c>
      <c r="S812" s="22"/>
      <c r="T812" s="24">
        <f t="shared" si="46"/>
        <v>0</v>
      </c>
    </row>
    <row r="813" spans="1:20" s="25" customFormat="1" x14ac:dyDescent="0.25">
      <c r="A813" s="22">
        <v>6482857</v>
      </c>
      <c r="B813" s="23">
        <v>55000</v>
      </c>
      <c r="C813" s="23">
        <v>55000</v>
      </c>
      <c r="D813" s="22" t="e">
        <f>VLOOKUP(A813,CXP!$A$2:$A$353,1,0)</f>
        <v>#N/A</v>
      </c>
      <c r="E813" s="22" t="e">
        <f>VLOOKUP(A813,GLOSAS!$A$2:$A$413,1,0)</f>
        <v>#N/A</v>
      </c>
      <c r="F813" s="22" t="e">
        <f>VLOOKUP(A813,CANCELADAS!$A$2:$A$811,1,0)</f>
        <v>#N/A</v>
      </c>
      <c r="G813" s="22" t="e">
        <f>VLOOKUP(A813,DEVOLUCIONES!$A$2:$A$453,1,0)</f>
        <v>#N/A</v>
      </c>
      <c r="H813" s="23"/>
      <c r="I813" s="23"/>
      <c r="J813" s="23"/>
      <c r="K813" s="23">
        <f t="shared" si="50"/>
        <v>55000</v>
      </c>
      <c r="L813" s="23"/>
      <c r="M813" s="23"/>
      <c r="N813" s="23"/>
      <c r="O813" s="23"/>
      <c r="P813" s="23"/>
      <c r="Q813" s="22"/>
      <c r="R813" s="22" t="s">
        <v>5400</v>
      </c>
      <c r="S813" s="22"/>
      <c r="T813" s="24">
        <f t="shared" si="46"/>
        <v>0</v>
      </c>
    </row>
    <row r="814" spans="1:20" s="25" customFormat="1" x14ac:dyDescent="0.25">
      <c r="A814" s="22">
        <v>6483039</v>
      </c>
      <c r="B814" s="23">
        <v>55000</v>
      </c>
      <c r="C814" s="23">
        <v>55000</v>
      </c>
      <c r="D814" s="22" t="e">
        <f>VLOOKUP(A814,CXP!$A$2:$A$353,1,0)</f>
        <v>#N/A</v>
      </c>
      <c r="E814" s="22" t="e">
        <f>VLOOKUP(A814,GLOSAS!$A$2:$A$413,1,0)</f>
        <v>#N/A</v>
      </c>
      <c r="F814" s="22" t="e">
        <f>VLOOKUP(A814,CANCELADAS!$A$2:$A$811,1,0)</f>
        <v>#N/A</v>
      </c>
      <c r="G814" s="22" t="e">
        <f>VLOOKUP(A814,DEVOLUCIONES!$A$2:$A$453,1,0)</f>
        <v>#N/A</v>
      </c>
      <c r="H814" s="23"/>
      <c r="I814" s="23"/>
      <c r="J814" s="23"/>
      <c r="K814" s="23">
        <f t="shared" si="50"/>
        <v>55000</v>
      </c>
      <c r="L814" s="23"/>
      <c r="M814" s="23"/>
      <c r="N814" s="23"/>
      <c r="O814" s="23"/>
      <c r="P814" s="23"/>
      <c r="Q814" s="22"/>
      <c r="R814" s="22" t="s">
        <v>5400</v>
      </c>
      <c r="S814" s="22"/>
      <c r="T814" s="24">
        <f t="shared" si="46"/>
        <v>0</v>
      </c>
    </row>
    <row r="815" spans="1:20" s="25" customFormat="1" x14ac:dyDescent="0.25">
      <c r="A815" s="22">
        <v>6483106</v>
      </c>
      <c r="B815" s="23">
        <v>55000</v>
      </c>
      <c r="C815" s="23">
        <v>55000</v>
      </c>
      <c r="D815" s="22" t="e">
        <f>VLOOKUP(A815,CXP!$A$2:$A$353,1,0)</f>
        <v>#N/A</v>
      </c>
      <c r="E815" s="22" t="e">
        <f>VLOOKUP(A815,GLOSAS!$A$2:$A$413,1,0)</f>
        <v>#N/A</v>
      </c>
      <c r="F815" s="22" t="e">
        <f>VLOOKUP(A815,CANCELADAS!$A$2:$A$811,1,0)</f>
        <v>#N/A</v>
      </c>
      <c r="G815" s="22" t="e">
        <f>VLOOKUP(A815,DEVOLUCIONES!$A$2:$A$453,1,0)</f>
        <v>#N/A</v>
      </c>
      <c r="H815" s="23"/>
      <c r="I815" s="23"/>
      <c r="J815" s="23"/>
      <c r="K815" s="23">
        <f t="shared" si="50"/>
        <v>55000</v>
      </c>
      <c r="L815" s="23"/>
      <c r="M815" s="23"/>
      <c r="N815" s="23"/>
      <c r="O815" s="23"/>
      <c r="P815" s="23"/>
      <c r="Q815" s="22"/>
      <c r="R815" s="22" t="s">
        <v>5400</v>
      </c>
      <c r="S815" s="22"/>
      <c r="T815" s="24">
        <f t="shared" si="46"/>
        <v>0</v>
      </c>
    </row>
    <row r="816" spans="1:20" s="25" customFormat="1" x14ac:dyDescent="0.25">
      <c r="A816" s="22">
        <v>6483124</v>
      </c>
      <c r="B816" s="23">
        <v>55000</v>
      </c>
      <c r="C816" s="23">
        <v>55000</v>
      </c>
      <c r="D816" s="22" t="e">
        <f>VLOOKUP(A816,CXP!$A$2:$A$353,1,0)</f>
        <v>#N/A</v>
      </c>
      <c r="E816" s="22" t="e">
        <f>VLOOKUP(A816,GLOSAS!$A$2:$A$413,1,0)</f>
        <v>#N/A</v>
      </c>
      <c r="F816" s="22" t="e">
        <f>VLOOKUP(A816,CANCELADAS!$A$2:$A$811,1,0)</f>
        <v>#N/A</v>
      </c>
      <c r="G816" s="22" t="e">
        <f>VLOOKUP(A816,DEVOLUCIONES!$A$2:$A$453,1,0)</f>
        <v>#N/A</v>
      </c>
      <c r="H816" s="23"/>
      <c r="I816" s="23"/>
      <c r="J816" s="23"/>
      <c r="K816" s="23">
        <f t="shared" si="50"/>
        <v>55000</v>
      </c>
      <c r="L816" s="23"/>
      <c r="M816" s="23"/>
      <c r="N816" s="23"/>
      <c r="O816" s="23"/>
      <c r="P816" s="23"/>
      <c r="Q816" s="22"/>
      <c r="R816" s="22" t="s">
        <v>5400</v>
      </c>
      <c r="S816" s="22"/>
      <c r="T816" s="24">
        <f t="shared" si="46"/>
        <v>0</v>
      </c>
    </row>
    <row r="817" spans="1:20" s="25" customFormat="1" x14ac:dyDescent="0.25">
      <c r="A817" s="22">
        <v>6486524</v>
      </c>
      <c r="B817" s="23">
        <v>60000</v>
      </c>
      <c r="C817" s="23">
        <v>60000</v>
      </c>
      <c r="D817" s="22" t="e">
        <f>VLOOKUP(A817,CXP!$A$2:$A$353,1,0)</f>
        <v>#N/A</v>
      </c>
      <c r="E817" s="22" t="e">
        <f>VLOOKUP(A817,GLOSAS!$A$2:$A$413,1,0)</f>
        <v>#N/A</v>
      </c>
      <c r="F817" s="22" t="e">
        <f>VLOOKUP(A817,CANCELADAS!$A$2:$A$811,1,0)</f>
        <v>#N/A</v>
      </c>
      <c r="G817" s="22" t="e">
        <f>VLOOKUP(A817,DEVOLUCIONES!$A$2:$A$453,1,0)</f>
        <v>#N/A</v>
      </c>
      <c r="H817" s="23"/>
      <c r="I817" s="23"/>
      <c r="J817" s="23"/>
      <c r="K817" s="23">
        <f t="shared" si="50"/>
        <v>60000</v>
      </c>
      <c r="L817" s="23"/>
      <c r="M817" s="23"/>
      <c r="N817" s="23"/>
      <c r="O817" s="23"/>
      <c r="P817" s="23"/>
      <c r="Q817" s="22"/>
      <c r="R817" s="22" t="s">
        <v>5400</v>
      </c>
      <c r="S817" s="22"/>
      <c r="T817" s="24">
        <f t="shared" si="46"/>
        <v>0</v>
      </c>
    </row>
    <row r="818" spans="1:20" s="25" customFormat="1" x14ac:dyDescent="0.25">
      <c r="A818" s="22">
        <v>6487986</v>
      </c>
      <c r="B818" s="23">
        <v>55000</v>
      </c>
      <c r="C818" s="23">
        <v>55000</v>
      </c>
      <c r="D818" s="22" t="e">
        <f>VLOOKUP(A818,CXP!$A$2:$A$353,1,0)</f>
        <v>#N/A</v>
      </c>
      <c r="E818" s="22" t="e">
        <f>VLOOKUP(A818,GLOSAS!$A$2:$A$413,1,0)</f>
        <v>#N/A</v>
      </c>
      <c r="F818" s="22" t="e">
        <f>VLOOKUP(A818,CANCELADAS!$A$2:$A$811,1,0)</f>
        <v>#N/A</v>
      </c>
      <c r="G818" s="22" t="e">
        <f>VLOOKUP(A818,DEVOLUCIONES!$A$2:$A$453,1,0)</f>
        <v>#N/A</v>
      </c>
      <c r="H818" s="23"/>
      <c r="I818" s="23"/>
      <c r="J818" s="23"/>
      <c r="K818" s="23">
        <f t="shared" si="50"/>
        <v>55000</v>
      </c>
      <c r="L818" s="23"/>
      <c r="M818" s="23"/>
      <c r="N818" s="23"/>
      <c r="O818" s="23"/>
      <c r="P818" s="23"/>
      <c r="Q818" s="22"/>
      <c r="R818" s="22" t="s">
        <v>5400</v>
      </c>
      <c r="S818" s="22"/>
      <c r="T818" s="24">
        <f t="shared" si="46"/>
        <v>0</v>
      </c>
    </row>
    <row r="819" spans="1:20" s="25" customFormat="1" x14ac:dyDescent="0.25">
      <c r="A819" s="22">
        <v>6488153</v>
      </c>
      <c r="B819" s="23">
        <v>982793</v>
      </c>
      <c r="C819" s="23">
        <v>982793</v>
      </c>
      <c r="D819" s="22" t="e">
        <f>VLOOKUP(A819,CXP!$A$2:$A$353,1,0)</f>
        <v>#N/A</v>
      </c>
      <c r="E819" s="22" t="e">
        <f>VLOOKUP(A819,GLOSAS!$A$2:$A$413,1,0)</f>
        <v>#N/A</v>
      </c>
      <c r="F819" s="22" t="e">
        <f>VLOOKUP(A819,CANCELADAS!$A$2:$A$811,1,0)</f>
        <v>#N/A</v>
      </c>
      <c r="G819" s="22" t="e">
        <f>VLOOKUP(A819,DEVOLUCIONES!$A$2:$A$453,1,0)</f>
        <v>#N/A</v>
      </c>
      <c r="H819" s="23"/>
      <c r="I819" s="23"/>
      <c r="J819" s="23"/>
      <c r="K819" s="23">
        <f t="shared" si="50"/>
        <v>982793</v>
      </c>
      <c r="L819" s="23"/>
      <c r="M819" s="23"/>
      <c r="N819" s="23"/>
      <c r="O819" s="23"/>
      <c r="P819" s="23"/>
      <c r="Q819" s="22"/>
      <c r="R819" s="22" t="s">
        <v>5400</v>
      </c>
      <c r="S819" s="22"/>
      <c r="T819" s="24">
        <f t="shared" si="46"/>
        <v>0</v>
      </c>
    </row>
    <row r="820" spans="1:20" s="25" customFormat="1" x14ac:dyDescent="0.25">
      <c r="A820" s="22">
        <v>6488165</v>
      </c>
      <c r="B820" s="23">
        <v>60000</v>
      </c>
      <c r="C820" s="23">
        <v>60000</v>
      </c>
      <c r="D820" s="22" t="e">
        <f>VLOOKUP(A820,CXP!$A$2:$A$353,1,0)</f>
        <v>#N/A</v>
      </c>
      <c r="E820" s="22" t="e">
        <f>VLOOKUP(A820,GLOSAS!$A$2:$A$413,1,0)</f>
        <v>#N/A</v>
      </c>
      <c r="F820" s="22" t="e">
        <f>VLOOKUP(A820,CANCELADAS!$A$2:$A$811,1,0)</f>
        <v>#N/A</v>
      </c>
      <c r="G820" s="22" t="e">
        <f>VLOOKUP(A820,DEVOLUCIONES!$A$2:$A$453,1,0)</f>
        <v>#N/A</v>
      </c>
      <c r="H820" s="23"/>
      <c r="I820" s="23"/>
      <c r="J820" s="23"/>
      <c r="K820" s="23">
        <f t="shared" si="50"/>
        <v>60000</v>
      </c>
      <c r="L820" s="23"/>
      <c r="M820" s="23"/>
      <c r="N820" s="23"/>
      <c r="O820" s="23"/>
      <c r="P820" s="23"/>
      <c r="Q820" s="22"/>
      <c r="R820" s="22" t="s">
        <v>5400</v>
      </c>
      <c r="S820" s="22"/>
      <c r="T820" s="24">
        <f t="shared" si="46"/>
        <v>0</v>
      </c>
    </row>
    <row r="821" spans="1:20" s="25" customFormat="1" x14ac:dyDescent="0.25">
      <c r="A821" s="22">
        <v>6490252</v>
      </c>
      <c r="B821" s="23">
        <v>55000</v>
      </c>
      <c r="C821" s="23">
        <v>55000</v>
      </c>
      <c r="D821" s="22" t="e">
        <f>VLOOKUP(A821,CXP!$A$2:$A$353,1,0)</f>
        <v>#N/A</v>
      </c>
      <c r="E821" s="22" t="e">
        <f>VLOOKUP(A821,GLOSAS!$A$2:$A$413,1,0)</f>
        <v>#N/A</v>
      </c>
      <c r="F821" s="22" t="e">
        <f>VLOOKUP(A821,CANCELADAS!$A$2:$A$811,1,0)</f>
        <v>#N/A</v>
      </c>
      <c r="G821" s="22" t="e">
        <f>VLOOKUP(A821,DEVOLUCIONES!$A$2:$A$453,1,0)</f>
        <v>#N/A</v>
      </c>
      <c r="H821" s="23"/>
      <c r="I821" s="23"/>
      <c r="J821" s="23"/>
      <c r="K821" s="23">
        <f t="shared" si="50"/>
        <v>55000</v>
      </c>
      <c r="L821" s="23"/>
      <c r="M821" s="23"/>
      <c r="N821" s="23"/>
      <c r="O821" s="23"/>
      <c r="P821" s="23"/>
      <c r="Q821" s="22"/>
      <c r="R821" s="22" t="s">
        <v>5400</v>
      </c>
      <c r="S821" s="22"/>
      <c r="T821" s="24">
        <f t="shared" si="46"/>
        <v>0</v>
      </c>
    </row>
    <row r="822" spans="1:20" s="25" customFormat="1" x14ac:dyDescent="0.25">
      <c r="A822" s="22">
        <v>6491979</v>
      </c>
      <c r="B822" s="23">
        <v>55000</v>
      </c>
      <c r="C822" s="23">
        <v>55000</v>
      </c>
      <c r="D822" s="22" t="e">
        <f>VLOOKUP(A822,CXP!$A$2:$A$353,1,0)</f>
        <v>#N/A</v>
      </c>
      <c r="E822" s="22" t="e">
        <f>VLOOKUP(A822,GLOSAS!$A$2:$A$413,1,0)</f>
        <v>#N/A</v>
      </c>
      <c r="F822" s="22" t="e">
        <f>VLOOKUP(A822,CANCELADAS!$A$2:$A$811,1,0)</f>
        <v>#N/A</v>
      </c>
      <c r="G822" s="22" t="e">
        <f>VLOOKUP(A822,DEVOLUCIONES!$A$2:$A$453,1,0)</f>
        <v>#N/A</v>
      </c>
      <c r="H822" s="23"/>
      <c r="I822" s="23"/>
      <c r="J822" s="23"/>
      <c r="K822" s="23">
        <f t="shared" si="50"/>
        <v>55000</v>
      </c>
      <c r="L822" s="23"/>
      <c r="M822" s="23"/>
      <c r="N822" s="23"/>
      <c r="O822" s="23"/>
      <c r="P822" s="23"/>
      <c r="Q822" s="22"/>
      <c r="R822" s="22" t="s">
        <v>5400</v>
      </c>
      <c r="S822" s="22"/>
      <c r="T822" s="24">
        <f t="shared" si="46"/>
        <v>0</v>
      </c>
    </row>
    <row r="823" spans="1:20" s="25" customFormat="1" x14ac:dyDescent="0.25">
      <c r="A823" s="22">
        <v>6492566</v>
      </c>
      <c r="B823" s="23">
        <v>60000</v>
      </c>
      <c r="C823" s="23">
        <v>60000</v>
      </c>
      <c r="D823" s="22" t="e">
        <f>VLOOKUP(A823,CXP!$A$2:$A$353,1,0)</f>
        <v>#N/A</v>
      </c>
      <c r="E823" s="22" t="e">
        <f>VLOOKUP(A823,GLOSAS!$A$2:$A$413,1,0)</f>
        <v>#N/A</v>
      </c>
      <c r="F823" s="22" t="e">
        <f>VLOOKUP(A823,CANCELADAS!$A$2:$A$811,1,0)</f>
        <v>#N/A</v>
      </c>
      <c r="G823" s="22" t="e">
        <f>VLOOKUP(A823,DEVOLUCIONES!$A$2:$A$453,1,0)</f>
        <v>#N/A</v>
      </c>
      <c r="H823" s="23"/>
      <c r="I823" s="23"/>
      <c r="J823" s="23"/>
      <c r="K823" s="23">
        <f t="shared" si="50"/>
        <v>60000</v>
      </c>
      <c r="L823" s="23"/>
      <c r="M823" s="23"/>
      <c r="N823" s="23"/>
      <c r="O823" s="23"/>
      <c r="P823" s="23"/>
      <c r="Q823" s="22"/>
      <c r="R823" s="22" t="s">
        <v>5400</v>
      </c>
      <c r="S823" s="22"/>
      <c r="T823" s="24">
        <f t="shared" si="46"/>
        <v>0</v>
      </c>
    </row>
    <row r="824" spans="1:20" s="25" customFormat="1" x14ac:dyDescent="0.25">
      <c r="A824" s="22">
        <v>6492632</v>
      </c>
      <c r="B824" s="23">
        <v>55000</v>
      </c>
      <c r="C824" s="23">
        <v>55000</v>
      </c>
      <c r="D824" s="22" t="e">
        <f>VLOOKUP(A824,CXP!$A$2:$A$353,1,0)</f>
        <v>#N/A</v>
      </c>
      <c r="E824" s="22" t="e">
        <f>VLOOKUP(A824,GLOSAS!$A$2:$A$413,1,0)</f>
        <v>#N/A</v>
      </c>
      <c r="F824" s="22" t="e">
        <f>VLOOKUP(A824,CANCELADAS!$A$2:$A$811,1,0)</f>
        <v>#N/A</v>
      </c>
      <c r="G824" s="22" t="e">
        <f>VLOOKUP(A824,DEVOLUCIONES!$A$2:$A$453,1,0)</f>
        <v>#N/A</v>
      </c>
      <c r="H824" s="23"/>
      <c r="I824" s="23"/>
      <c r="J824" s="23"/>
      <c r="K824" s="23">
        <f t="shared" si="50"/>
        <v>55000</v>
      </c>
      <c r="L824" s="23"/>
      <c r="M824" s="23"/>
      <c r="N824" s="23"/>
      <c r="O824" s="23"/>
      <c r="P824" s="23"/>
      <c r="Q824" s="22"/>
      <c r="R824" s="22" t="s">
        <v>5400</v>
      </c>
      <c r="S824" s="22"/>
      <c r="T824" s="24">
        <f t="shared" si="46"/>
        <v>0</v>
      </c>
    </row>
    <row r="825" spans="1:20" s="25" customFormat="1" x14ac:dyDescent="0.25">
      <c r="A825" s="22">
        <v>6492833</v>
      </c>
      <c r="B825" s="23">
        <v>198525</v>
      </c>
      <c r="C825" s="23">
        <v>198525</v>
      </c>
      <c r="D825" s="22" t="e">
        <f>VLOOKUP(A825,CXP!$A$2:$A$353,1,0)</f>
        <v>#N/A</v>
      </c>
      <c r="E825" s="22" t="e">
        <f>VLOOKUP(A825,GLOSAS!$A$2:$A$413,1,0)</f>
        <v>#N/A</v>
      </c>
      <c r="F825" s="22" t="e">
        <f>VLOOKUP(A825,CANCELADAS!$A$2:$A$811,1,0)</f>
        <v>#N/A</v>
      </c>
      <c r="G825" s="22" t="e">
        <f>VLOOKUP(A825,DEVOLUCIONES!$A$2:$A$453,1,0)</f>
        <v>#N/A</v>
      </c>
      <c r="H825" s="23"/>
      <c r="I825" s="23"/>
      <c r="J825" s="23"/>
      <c r="K825" s="23">
        <f t="shared" si="50"/>
        <v>198525</v>
      </c>
      <c r="L825" s="23"/>
      <c r="M825" s="23"/>
      <c r="N825" s="23"/>
      <c r="O825" s="23"/>
      <c r="P825" s="23"/>
      <c r="Q825" s="22"/>
      <c r="R825" s="22" t="s">
        <v>5400</v>
      </c>
      <c r="S825" s="22"/>
      <c r="T825" s="24">
        <f t="shared" si="46"/>
        <v>0</v>
      </c>
    </row>
    <row r="826" spans="1:20" s="25" customFormat="1" x14ac:dyDescent="0.25">
      <c r="A826" s="22">
        <v>6493920</v>
      </c>
      <c r="B826" s="23">
        <v>55000</v>
      </c>
      <c r="C826" s="23">
        <v>55000</v>
      </c>
      <c r="D826" s="22" t="e">
        <f>VLOOKUP(A826,CXP!$A$2:$A$353,1,0)</f>
        <v>#N/A</v>
      </c>
      <c r="E826" s="22" t="e">
        <f>VLOOKUP(A826,GLOSAS!$A$2:$A$413,1,0)</f>
        <v>#N/A</v>
      </c>
      <c r="F826" s="22" t="e">
        <f>VLOOKUP(A826,CANCELADAS!$A$2:$A$811,1,0)</f>
        <v>#N/A</v>
      </c>
      <c r="G826" s="22" t="e">
        <f>VLOOKUP(A826,DEVOLUCIONES!$A$2:$A$453,1,0)</f>
        <v>#N/A</v>
      </c>
      <c r="H826" s="23"/>
      <c r="I826" s="23"/>
      <c r="J826" s="23"/>
      <c r="K826" s="23">
        <f t="shared" si="50"/>
        <v>55000</v>
      </c>
      <c r="L826" s="23"/>
      <c r="M826" s="23"/>
      <c r="N826" s="23"/>
      <c r="O826" s="23"/>
      <c r="P826" s="23"/>
      <c r="Q826" s="22"/>
      <c r="R826" s="22" t="s">
        <v>5400</v>
      </c>
      <c r="S826" s="22"/>
      <c r="T826" s="24">
        <f t="shared" si="46"/>
        <v>0</v>
      </c>
    </row>
    <row r="827" spans="1:20" s="25" customFormat="1" x14ac:dyDescent="0.25">
      <c r="A827" s="22">
        <v>5505225</v>
      </c>
      <c r="B827" s="23">
        <v>819546</v>
      </c>
      <c r="C827" s="23">
        <v>573682</v>
      </c>
      <c r="D827" s="22" t="e">
        <f>VLOOKUP(A827,CXP!$A$2:$A$353,1,0)</f>
        <v>#N/A</v>
      </c>
      <c r="E827" s="22" t="e">
        <f>VLOOKUP(A827,GLOSAS!$A$2:$A$413,1,0)</f>
        <v>#N/A</v>
      </c>
      <c r="F827" s="22" t="e">
        <f>VLOOKUP(A827,CANCELADAS!$A$2:$A$811,1,0)</f>
        <v>#N/A</v>
      </c>
      <c r="G827" s="22">
        <f>VLOOKUP(A827,DEVOLUCIONES!$A$2:$A$453,1,0)</f>
        <v>5505225</v>
      </c>
      <c r="H827" s="23"/>
      <c r="I827" s="23">
        <f>+C827</f>
        <v>573682</v>
      </c>
      <c r="J827" s="23"/>
      <c r="K827" s="23"/>
      <c r="L827" s="23"/>
      <c r="M827" s="23"/>
      <c r="N827" s="23"/>
      <c r="O827" s="23"/>
      <c r="P827" s="23"/>
      <c r="Q827" s="22" t="s">
        <v>1173</v>
      </c>
      <c r="R827" s="22" t="s">
        <v>1171</v>
      </c>
      <c r="S827" s="22"/>
      <c r="T827" s="24">
        <f t="shared" si="46"/>
        <v>0</v>
      </c>
    </row>
    <row r="828" spans="1:20" s="25" customFormat="1" x14ac:dyDescent="0.25">
      <c r="A828" s="22">
        <v>5505235</v>
      </c>
      <c r="B828" s="23">
        <v>6705279</v>
      </c>
      <c r="C828" s="23">
        <v>837619</v>
      </c>
      <c r="D828" s="22" t="e">
        <f>VLOOKUP(A828,CXP!$A$2:$A$353,1,0)</f>
        <v>#N/A</v>
      </c>
      <c r="E828" s="22" t="e">
        <f>VLOOKUP(A828,GLOSAS!$A$2:$A$413,1,0)</f>
        <v>#N/A</v>
      </c>
      <c r="F828" s="22">
        <f>VLOOKUP(A828,CANCELADAS!$A$2:$A$811,1,0)</f>
        <v>5505235</v>
      </c>
      <c r="G828" s="22" t="e">
        <f>VLOOKUP(A828,DEVOLUCIONES!$A$2:$A$453,1,0)</f>
        <v>#N/A</v>
      </c>
      <c r="H828" s="23"/>
      <c r="I828" s="23"/>
      <c r="J828" s="23"/>
      <c r="K828" s="23"/>
      <c r="L828" s="23"/>
      <c r="M828" s="23">
        <v>1196599</v>
      </c>
      <c r="N828" s="23"/>
      <c r="O828" s="23">
        <f>-VLOOKUP(A828,CANCELADAS!$A$2:$K$811,11,0)</f>
        <v>407388</v>
      </c>
      <c r="P828" s="23"/>
      <c r="Q828" s="22">
        <v>2000154112</v>
      </c>
      <c r="R828" s="22" t="s">
        <v>461</v>
      </c>
      <c r="S828" s="22"/>
      <c r="T828" s="42">
        <f t="shared" si="46"/>
        <v>-766368</v>
      </c>
    </row>
    <row r="829" spans="1:20" s="25" customFormat="1" x14ac:dyDescent="0.25">
      <c r="A829" s="22">
        <v>5514550</v>
      </c>
      <c r="B829" s="23">
        <v>186420</v>
      </c>
      <c r="C829" s="23">
        <v>130494</v>
      </c>
      <c r="D829" s="22" t="e">
        <f>VLOOKUP(A829,CXP!$A$2:$A$353,1,0)</f>
        <v>#N/A</v>
      </c>
      <c r="E829" s="22" t="e">
        <f>VLOOKUP(A829,GLOSAS!$A$2:$A$413,1,0)</f>
        <v>#N/A</v>
      </c>
      <c r="F829" s="22" t="e">
        <f>VLOOKUP(A829,CANCELADAS!$A$2:$A$811,1,0)</f>
        <v>#N/A</v>
      </c>
      <c r="G829" s="22">
        <f>VLOOKUP(A829,DEVOLUCIONES!$A$2:$A$453,1,0)</f>
        <v>5514550</v>
      </c>
      <c r="H829" s="23"/>
      <c r="I829" s="23">
        <f t="shared" ref="I829:I830" si="51">+C829</f>
        <v>130494</v>
      </c>
      <c r="J829" s="23"/>
      <c r="K829" s="23"/>
      <c r="L829" s="23"/>
      <c r="M829" s="23"/>
      <c r="N829" s="23"/>
      <c r="O829" s="23"/>
      <c r="P829" s="23"/>
      <c r="Q829" s="22" t="s">
        <v>468</v>
      </c>
      <c r="R829" s="22" t="s">
        <v>469</v>
      </c>
      <c r="S829" s="22"/>
      <c r="T829" s="24">
        <f t="shared" si="46"/>
        <v>0</v>
      </c>
    </row>
    <row r="830" spans="1:20" s="25" customFormat="1" x14ac:dyDescent="0.25">
      <c r="A830" s="22">
        <v>5535584</v>
      </c>
      <c r="B830" s="23">
        <v>151200</v>
      </c>
      <c r="C830" s="23">
        <v>79380</v>
      </c>
      <c r="D830" s="22" t="e">
        <f>VLOOKUP(A830,CXP!$A$2:$A$353,1,0)</f>
        <v>#N/A</v>
      </c>
      <c r="E830" s="22" t="e">
        <f>VLOOKUP(A830,GLOSAS!$A$2:$A$413,1,0)</f>
        <v>#N/A</v>
      </c>
      <c r="F830" s="22" t="e">
        <f>VLOOKUP(A830,CANCELADAS!$A$2:$A$811,1,0)</f>
        <v>#N/A</v>
      </c>
      <c r="G830" s="22">
        <f>VLOOKUP(A830,DEVOLUCIONES!$A$2:$A$453,1,0)</f>
        <v>5535584</v>
      </c>
      <c r="H830" s="23"/>
      <c r="I830" s="23">
        <f t="shared" si="51"/>
        <v>79380</v>
      </c>
      <c r="J830" s="23"/>
      <c r="K830" s="23"/>
      <c r="L830" s="23"/>
      <c r="M830" s="23"/>
      <c r="N830" s="23"/>
      <c r="O830" s="23"/>
      <c r="P830" s="23"/>
      <c r="Q830" s="22" t="s">
        <v>552</v>
      </c>
      <c r="R830" s="22" t="s">
        <v>551</v>
      </c>
      <c r="S830" s="22"/>
      <c r="T830" s="24">
        <f t="shared" si="46"/>
        <v>0</v>
      </c>
    </row>
    <row r="831" spans="1:20" s="25" customFormat="1" x14ac:dyDescent="0.25">
      <c r="A831" s="22">
        <v>5535585</v>
      </c>
      <c r="B831" s="23">
        <v>396900</v>
      </c>
      <c r="C831" s="23">
        <v>396900</v>
      </c>
      <c r="D831" s="22" t="e">
        <f>VLOOKUP(A831,CXP!$A$2:$A$353,1,0)</f>
        <v>#N/A</v>
      </c>
      <c r="E831" s="22" t="e">
        <f>VLOOKUP(A831,GLOSAS!$A$2:$A$413,1,0)</f>
        <v>#N/A</v>
      </c>
      <c r="F831" s="22" t="e">
        <f>VLOOKUP(A831,CANCELADAS!$A$2:$A$811,1,0)</f>
        <v>#N/A</v>
      </c>
      <c r="G831" s="22" t="e">
        <f>VLOOKUP(A831,DEVOLUCIONES!$A$2:$A$453,1,0)</f>
        <v>#N/A</v>
      </c>
      <c r="H831" s="23"/>
      <c r="I831" s="23"/>
      <c r="J831" s="23"/>
      <c r="K831" s="23">
        <f>+C831</f>
        <v>396900</v>
      </c>
      <c r="L831" s="23"/>
      <c r="M831" s="23"/>
      <c r="N831" s="23"/>
      <c r="O831" s="23"/>
      <c r="P831" s="23"/>
      <c r="Q831" s="22"/>
      <c r="R831" s="22" t="s">
        <v>5400</v>
      </c>
      <c r="S831" s="22"/>
      <c r="T831" s="24">
        <f t="shared" si="46"/>
        <v>0</v>
      </c>
    </row>
    <row r="832" spans="1:20" s="25" customFormat="1" x14ac:dyDescent="0.25">
      <c r="A832" s="22">
        <v>5634370</v>
      </c>
      <c r="B832" s="23">
        <v>6681900</v>
      </c>
      <c r="C832" s="23">
        <v>8402</v>
      </c>
      <c r="D832" s="22" t="e">
        <f>VLOOKUP(A832,CXP!$A$2:$A$353,1,0)</f>
        <v>#N/A</v>
      </c>
      <c r="E832" s="22" t="e">
        <f>VLOOKUP(A832,GLOSAS!$A$2:$A$413,1,0)</f>
        <v>#N/A</v>
      </c>
      <c r="F832" s="22">
        <f>VLOOKUP(A832,CANCELADAS!$A$2:$A$811,1,0)</f>
        <v>5634370</v>
      </c>
      <c r="G832" s="22" t="e">
        <f>VLOOKUP(A832,DEVOLUCIONES!$A$2:$A$453,1,0)</f>
        <v>#N/A</v>
      </c>
      <c r="H832" s="23"/>
      <c r="I832" s="23"/>
      <c r="J832" s="23"/>
      <c r="K832" s="23"/>
      <c r="L832" s="23"/>
      <c r="M832" s="23">
        <v>8200</v>
      </c>
      <c r="N832" s="23"/>
      <c r="O832" s="23"/>
      <c r="P832" s="23"/>
      <c r="Q832" s="22"/>
      <c r="R832" s="22" t="s">
        <v>4307</v>
      </c>
      <c r="S832" s="22"/>
      <c r="T832" s="42">
        <f t="shared" si="46"/>
        <v>202</v>
      </c>
    </row>
    <row r="833" spans="1:20" s="25" customFormat="1" x14ac:dyDescent="0.25">
      <c r="A833" s="22">
        <v>5671400</v>
      </c>
      <c r="B833" s="23">
        <v>499495</v>
      </c>
      <c r="C833" s="23">
        <v>349646</v>
      </c>
      <c r="D833" s="22" t="e">
        <f>VLOOKUP(A833,CXP!$A$2:$A$353,1,0)</f>
        <v>#N/A</v>
      </c>
      <c r="E833" s="22" t="e">
        <f>VLOOKUP(A833,GLOSAS!$A$2:$A$413,1,0)</f>
        <v>#N/A</v>
      </c>
      <c r="F833" s="22" t="e">
        <f>VLOOKUP(A833,CANCELADAS!$A$2:$A$811,1,0)</f>
        <v>#N/A</v>
      </c>
      <c r="G833" s="22">
        <f>VLOOKUP(A833,DEVOLUCIONES!$A$2:$A$453,1,0)</f>
        <v>5671400</v>
      </c>
      <c r="H833" s="23"/>
      <c r="I833" s="23">
        <f>+C833</f>
        <v>349646</v>
      </c>
      <c r="J833" s="23"/>
      <c r="K833" s="23"/>
      <c r="L833" s="23"/>
      <c r="M833" s="23"/>
      <c r="N833" s="23"/>
      <c r="O833" s="23"/>
      <c r="P833" s="23"/>
      <c r="Q833" s="22" t="s">
        <v>472</v>
      </c>
      <c r="R833" s="22" t="s">
        <v>473</v>
      </c>
      <c r="S833" s="22"/>
      <c r="T833" s="24">
        <f t="shared" si="46"/>
        <v>0</v>
      </c>
    </row>
    <row r="834" spans="1:20" s="25" customFormat="1" x14ac:dyDescent="0.25">
      <c r="A834" s="22">
        <v>5750065</v>
      </c>
      <c r="B834" s="23">
        <v>1977000</v>
      </c>
      <c r="C834" s="23">
        <v>112490</v>
      </c>
      <c r="D834" s="22" t="e">
        <f>VLOOKUP(A834,CXP!$A$2:$A$353,1,0)</f>
        <v>#N/A</v>
      </c>
      <c r="E834" s="22" t="e">
        <f>VLOOKUP(A834,GLOSAS!$A$2:$A$413,1,0)</f>
        <v>#N/A</v>
      </c>
      <c r="F834" s="22">
        <f>VLOOKUP(A834,CANCELADAS!$A$2:$A$811,1,0)</f>
        <v>5750065</v>
      </c>
      <c r="G834" s="22" t="e">
        <f>VLOOKUP(A834,DEVOLUCIONES!$A$2:$A$453,1,0)</f>
        <v>#N/A</v>
      </c>
      <c r="H834" s="23"/>
      <c r="I834" s="23"/>
      <c r="J834" s="23"/>
      <c r="K834" s="23"/>
      <c r="L834" s="23"/>
      <c r="M834" s="23">
        <v>160700</v>
      </c>
      <c r="N834" s="23"/>
      <c r="O834" s="23"/>
      <c r="P834" s="23"/>
      <c r="Q834" s="22"/>
      <c r="R834" s="22" t="s">
        <v>462</v>
      </c>
      <c r="S834" s="22"/>
      <c r="T834" s="42">
        <f t="shared" si="46"/>
        <v>-48210</v>
      </c>
    </row>
    <row r="835" spans="1:20" s="25" customFormat="1" x14ac:dyDescent="0.25">
      <c r="A835" s="2">
        <v>5922239</v>
      </c>
      <c r="B835" s="26">
        <v>373500</v>
      </c>
      <c r="C835" s="26">
        <v>261450</v>
      </c>
      <c r="D835" s="2" t="e">
        <f>VLOOKUP(A835,CXP!$A$2:$A$353,1,0)</f>
        <v>#N/A</v>
      </c>
      <c r="E835" s="2" t="e">
        <f>VLOOKUP(A835,GLOSAS!$A$2:$A$413,1,0)</f>
        <v>#N/A</v>
      </c>
      <c r="F835" s="2" t="e">
        <f>VLOOKUP(A835,CANCELADAS!$A$2:$A$811,1,0)</f>
        <v>#N/A</v>
      </c>
      <c r="G835" s="2" t="e">
        <f>VLOOKUP(A835,DEVOLUCIONES!$A$2:$A$453,1,0)</f>
        <v>#N/A</v>
      </c>
      <c r="H835" s="26"/>
      <c r="I835" s="26"/>
      <c r="J835" s="26"/>
      <c r="K835" s="26"/>
      <c r="L835" s="26"/>
      <c r="M835" s="26"/>
      <c r="N835" s="26"/>
      <c r="O835" s="26"/>
      <c r="P835" s="26">
        <f>+C835</f>
        <v>261450</v>
      </c>
      <c r="Q835" s="2"/>
      <c r="R835" s="2" t="s">
        <v>4308</v>
      </c>
      <c r="S835" s="2"/>
      <c r="T835" s="6">
        <f>+C835-SUM(H835:O835)-P835</f>
        <v>0</v>
      </c>
    </row>
    <row r="836" spans="1:20" s="25" customFormat="1" x14ac:dyDescent="0.25">
      <c r="A836" s="22">
        <v>5947960</v>
      </c>
      <c r="B836" s="23">
        <v>36300</v>
      </c>
      <c r="C836" s="23">
        <v>25410</v>
      </c>
      <c r="D836" s="22" t="e">
        <f>VLOOKUP(A836,CXP!$A$2:$A$353,1,0)</f>
        <v>#N/A</v>
      </c>
      <c r="E836" s="22" t="e">
        <f>VLOOKUP(A836,GLOSAS!$A$2:$A$413,1,0)</f>
        <v>#N/A</v>
      </c>
      <c r="F836" s="22" t="e">
        <f>VLOOKUP(A836,CANCELADAS!$A$2:$A$811,1,0)</f>
        <v>#N/A</v>
      </c>
      <c r="G836" s="22">
        <f>VLOOKUP(A836,DEVOLUCIONES!$A$2:$A$453,1,0)</f>
        <v>5947960</v>
      </c>
      <c r="H836" s="23"/>
      <c r="I836" s="23">
        <f t="shared" ref="I836:I837" si="52">+C836</f>
        <v>25410</v>
      </c>
      <c r="J836" s="23"/>
      <c r="K836" s="23"/>
      <c r="L836" s="23"/>
      <c r="M836" s="23"/>
      <c r="N836" s="23"/>
      <c r="O836" s="23"/>
      <c r="P836" s="23"/>
      <c r="Q836" s="22" t="s">
        <v>504</v>
      </c>
      <c r="R836" s="22" t="s">
        <v>501</v>
      </c>
      <c r="S836" s="22"/>
      <c r="T836" s="24">
        <f t="shared" si="46"/>
        <v>0</v>
      </c>
    </row>
    <row r="837" spans="1:20" s="25" customFormat="1" x14ac:dyDescent="0.25">
      <c r="A837" s="22">
        <v>5947969</v>
      </c>
      <c r="B837" s="23">
        <v>101000</v>
      </c>
      <c r="C837" s="23">
        <v>70700</v>
      </c>
      <c r="D837" s="22" t="e">
        <f>VLOOKUP(A837,CXP!$A$2:$A$353,1,0)</f>
        <v>#N/A</v>
      </c>
      <c r="E837" s="22" t="e">
        <f>VLOOKUP(A837,GLOSAS!$A$2:$A$413,1,0)</f>
        <v>#N/A</v>
      </c>
      <c r="F837" s="22" t="e">
        <f>VLOOKUP(A837,CANCELADAS!$A$2:$A$811,1,0)</f>
        <v>#N/A</v>
      </c>
      <c r="G837" s="22">
        <f>VLOOKUP(A837,DEVOLUCIONES!$A$2:$A$453,1,0)</f>
        <v>5947969</v>
      </c>
      <c r="H837" s="23"/>
      <c r="I837" s="23">
        <f t="shared" si="52"/>
        <v>70700</v>
      </c>
      <c r="J837" s="23"/>
      <c r="K837" s="23"/>
      <c r="L837" s="23"/>
      <c r="M837" s="23"/>
      <c r="N837" s="23"/>
      <c r="O837" s="23"/>
      <c r="P837" s="23"/>
      <c r="Q837" s="22" t="s">
        <v>1142</v>
      </c>
      <c r="R837" s="22" t="s">
        <v>1141</v>
      </c>
      <c r="S837" s="22"/>
      <c r="T837" s="24">
        <f t="shared" si="46"/>
        <v>0</v>
      </c>
    </row>
    <row r="838" spans="1:20" s="25" customFormat="1" x14ac:dyDescent="0.25">
      <c r="A838" s="22">
        <v>6270666</v>
      </c>
      <c r="B838" s="23">
        <v>327045</v>
      </c>
      <c r="C838" s="23">
        <v>327045</v>
      </c>
      <c r="D838" s="22" t="e">
        <f>VLOOKUP(A838,CXP!$A$2:$A$353,1,0)</f>
        <v>#N/A</v>
      </c>
      <c r="E838" s="22" t="e">
        <f>VLOOKUP(A838,GLOSAS!$A$2:$A$413,1,0)</f>
        <v>#N/A</v>
      </c>
      <c r="F838" s="22">
        <f>VLOOKUP(A838,CANCELADAS!$A$2:$A$811,1,0)</f>
        <v>6270666</v>
      </c>
      <c r="G838" s="22" t="e">
        <f>VLOOKUP(A838,DEVOLUCIONES!$A$2:$A$453,1,0)</f>
        <v>#N/A</v>
      </c>
      <c r="H838" s="23"/>
      <c r="I838" s="23"/>
      <c r="J838" s="23"/>
      <c r="K838" s="23"/>
      <c r="L838" s="23"/>
      <c r="M838" s="23"/>
      <c r="N838" s="23"/>
      <c r="O838" s="23">
        <f>-VLOOKUP(A838,CANCELADAS!$A$2:$K$811,11,0)</f>
        <v>327045</v>
      </c>
      <c r="P838" s="23"/>
      <c r="Q838" s="22">
        <v>2000317854</v>
      </c>
      <c r="R838" s="22"/>
      <c r="S838" s="22"/>
      <c r="T838" s="24">
        <f t="shared" si="46"/>
        <v>0</v>
      </c>
    </row>
    <row r="839" spans="1:20" s="25" customFormat="1" x14ac:dyDescent="0.25">
      <c r="A839" s="22">
        <v>6285517</v>
      </c>
      <c r="B839" s="23">
        <v>327689</v>
      </c>
      <c r="C839" s="23">
        <v>327689</v>
      </c>
      <c r="D839" s="22" t="e">
        <f>VLOOKUP(A839,CXP!$A$2:$A$353,1,0)</f>
        <v>#N/A</v>
      </c>
      <c r="E839" s="22" t="e">
        <f>VLOOKUP(A839,GLOSAS!$A$2:$A$413,1,0)</f>
        <v>#N/A</v>
      </c>
      <c r="F839" s="22">
        <f>VLOOKUP(A839,CANCELADAS!$A$2:$A$811,1,0)</f>
        <v>6285517</v>
      </c>
      <c r="G839" s="22" t="e">
        <f>VLOOKUP(A839,DEVOLUCIONES!$A$2:$A$453,1,0)</f>
        <v>#N/A</v>
      </c>
      <c r="H839" s="23"/>
      <c r="I839" s="23"/>
      <c r="J839" s="23"/>
      <c r="K839" s="23"/>
      <c r="L839" s="23"/>
      <c r="M839" s="23"/>
      <c r="N839" s="23"/>
      <c r="O839" s="23">
        <f>-VLOOKUP(A839,CANCELADAS!$A$2:$K$811,11,0)</f>
        <v>327689</v>
      </c>
      <c r="P839" s="23"/>
      <c r="Q839" s="22">
        <v>2000317854</v>
      </c>
      <c r="R839" s="22"/>
      <c r="S839" s="22"/>
      <c r="T839" s="24">
        <f t="shared" si="46"/>
        <v>0</v>
      </c>
    </row>
    <row r="840" spans="1:20" s="25" customFormat="1" x14ac:dyDescent="0.25">
      <c r="A840" s="22">
        <v>6315020</v>
      </c>
      <c r="B840" s="23">
        <v>17346812</v>
      </c>
      <c r="C840" s="23">
        <v>955851</v>
      </c>
      <c r="D840" s="22" t="e">
        <f>VLOOKUP(A840,CXP!$A$2:$A$353,1,0)</f>
        <v>#N/A</v>
      </c>
      <c r="E840" s="22">
        <f>VLOOKUP(A840,GLOSAS!$A$2:$A$413,1,0)</f>
        <v>6315020</v>
      </c>
      <c r="F840" s="22">
        <f>VLOOKUP(A840,CANCELADAS!$A$2:$A$811,1,0)</f>
        <v>6315020</v>
      </c>
      <c r="G840" s="22" t="e">
        <f>VLOOKUP(A840,DEVOLUCIONES!$A$2:$A$453,1,0)</f>
        <v>#N/A</v>
      </c>
      <c r="H840" s="23"/>
      <c r="I840" s="23"/>
      <c r="J840" s="23"/>
      <c r="K840" s="23"/>
      <c r="L840" s="23">
        <f>VLOOKUP(A840,GLOSAS!$A$2:$K$413,11,0)</f>
        <v>6551675</v>
      </c>
      <c r="M840" s="23"/>
      <c r="N840" s="23"/>
      <c r="O840" s="23"/>
      <c r="P840" s="23"/>
      <c r="Q840" s="22"/>
      <c r="R840" s="22" t="s">
        <v>4301</v>
      </c>
      <c r="S840" s="22"/>
      <c r="T840" s="42">
        <f t="shared" si="46"/>
        <v>-5595824</v>
      </c>
    </row>
    <row r="841" spans="1:20" s="25" customFormat="1" x14ac:dyDescent="0.25">
      <c r="A841" s="22">
        <v>6322906</v>
      </c>
      <c r="B841" s="23">
        <v>11475371</v>
      </c>
      <c r="C841" s="23">
        <v>1420740</v>
      </c>
      <c r="D841" s="22" t="e">
        <f>VLOOKUP(A841,CXP!$A$2:$A$353,1,0)</f>
        <v>#N/A</v>
      </c>
      <c r="E841" s="22">
        <f>VLOOKUP(A841,GLOSAS!$A$2:$A$413,1,0)</f>
        <v>6322906</v>
      </c>
      <c r="F841" s="22">
        <f>VLOOKUP(A841,CANCELADAS!$A$2:$A$811,1,0)</f>
        <v>6322906</v>
      </c>
      <c r="G841" s="22" t="e">
        <f>VLOOKUP(A841,DEVOLUCIONES!$A$2:$A$453,1,0)</f>
        <v>#N/A</v>
      </c>
      <c r="H841" s="23"/>
      <c r="I841" s="23"/>
      <c r="J841" s="23"/>
      <c r="K841" s="23"/>
      <c r="L841" s="23">
        <f>VLOOKUP(A841,GLOSAS!$A$2:$K$413,11,0)</f>
        <v>1420740</v>
      </c>
      <c r="M841" s="23"/>
      <c r="N841" s="23"/>
      <c r="O841" s="23"/>
      <c r="P841" s="23"/>
      <c r="Q841" s="22"/>
      <c r="R841" s="22"/>
      <c r="S841" s="22"/>
      <c r="T841" s="24">
        <f t="shared" si="46"/>
        <v>0</v>
      </c>
    </row>
    <row r="842" spans="1:20" s="25" customFormat="1" x14ac:dyDescent="0.25">
      <c r="A842" s="22">
        <v>6357045</v>
      </c>
      <c r="B842" s="23">
        <v>42855151</v>
      </c>
      <c r="C842" s="23">
        <v>42855151</v>
      </c>
      <c r="D842" s="22" t="e">
        <f>VLOOKUP(A842,CXP!$A$2:$A$353,1,0)</f>
        <v>#N/A</v>
      </c>
      <c r="E842" s="22" t="e">
        <f>VLOOKUP(A842,GLOSAS!$A$2:$A$413,1,0)</f>
        <v>#N/A</v>
      </c>
      <c r="F842" s="22" t="e">
        <f>VLOOKUP(A842,CANCELADAS!$A$2:$A$811,1,0)</f>
        <v>#N/A</v>
      </c>
      <c r="G842" s="22">
        <f>VLOOKUP(A842,DEVOLUCIONES!$A$2:$A$453,1,0)</f>
        <v>6357045</v>
      </c>
      <c r="H842" s="23"/>
      <c r="I842" s="23">
        <f t="shared" ref="I842:I843" si="53">+C842</f>
        <v>42855151</v>
      </c>
      <c r="J842" s="23"/>
      <c r="K842" s="23"/>
      <c r="L842" s="23"/>
      <c r="M842" s="23"/>
      <c r="N842" s="23"/>
      <c r="O842" s="23"/>
      <c r="P842" s="23"/>
      <c r="Q842" s="22" t="s">
        <v>563</v>
      </c>
      <c r="R842" s="22" t="s">
        <v>561</v>
      </c>
      <c r="S842" s="22"/>
      <c r="T842" s="24">
        <f t="shared" si="46"/>
        <v>0</v>
      </c>
    </row>
    <row r="843" spans="1:20" s="25" customFormat="1" x14ac:dyDescent="0.25">
      <c r="A843" s="22">
        <v>6376232</v>
      </c>
      <c r="B843" s="23">
        <v>24318656</v>
      </c>
      <c r="C843" s="23">
        <v>24318656</v>
      </c>
      <c r="D843" s="22" t="e">
        <f>VLOOKUP(A843,CXP!$A$2:$A$353,1,0)</f>
        <v>#N/A</v>
      </c>
      <c r="E843" s="22" t="e">
        <f>VLOOKUP(A843,GLOSAS!$A$2:$A$413,1,0)</f>
        <v>#N/A</v>
      </c>
      <c r="F843" s="22" t="e">
        <f>VLOOKUP(A843,CANCELADAS!$A$2:$A$811,1,0)</f>
        <v>#N/A</v>
      </c>
      <c r="G843" s="22">
        <f>VLOOKUP(A843,DEVOLUCIONES!$A$2:$A$453,1,0)</f>
        <v>6376232</v>
      </c>
      <c r="H843" s="23"/>
      <c r="I843" s="23">
        <f t="shared" si="53"/>
        <v>24318656</v>
      </c>
      <c r="J843" s="23"/>
      <c r="K843" s="23"/>
      <c r="L843" s="23"/>
      <c r="M843" s="23"/>
      <c r="N843" s="23"/>
      <c r="O843" s="23"/>
      <c r="P843" s="23"/>
      <c r="Q843" s="22" t="s">
        <v>1159</v>
      </c>
      <c r="R843" s="22" t="s">
        <v>1158</v>
      </c>
      <c r="S843" s="22"/>
      <c r="T843" s="24">
        <f t="shared" si="46"/>
        <v>0</v>
      </c>
    </row>
    <row r="844" spans="1:20" s="25" customFormat="1" x14ac:dyDescent="0.25">
      <c r="A844" s="22">
        <v>6450475</v>
      </c>
      <c r="B844" s="23">
        <v>519839</v>
      </c>
      <c r="C844" s="23">
        <v>519839</v>
      </c>
      <c r="D844" s="22">
        <f>VLOOKUP(A844,CXP!$A$2:$A$353,1,0)</f>
        <v>6450475</v>
      </c>
      <c r="E844" s="22" t="e">
        <f>VLOOKUP(A844,GLOSAS!$A$2:$A$413,1,0)</f>
        <v>#N/A</v>
      </c>
      <c r="F844" s="22" t="e">
        <f>VLOOKUP(A844,CANCELADAS!$A$2:$A$811,1,0)</f>
        <v>#N/A</v>
      </c>
      <c r="G844" s="22" t="e">
        <f>VLOOKUP(A844,DEVOLUCIONES!$A$2:$A$453,1,0)</f>
        <v>#N/A</v>
      </c>
      <c r="H844" s="23">
        <f>VLOOKUP(A844,CXP!$A$2:$K$353,11,0)</f>
        <v>519839</v>
      </c>
      <c r="I844" s="23"/>
      <c r="J844" s="23"/>
      <c r="K844" s="23"/>
      <c r="L844" s="23"/>
      <c r="M844" s="23"/>
      <c r="N844" s="23"/>
      <c r="O844" s="23"/>
      <c r="P844" s="23"/>
      <c r="Q844" s="22"/>
      <c r="R844" s="22"/>
      <c r="S844" s="22"/>
      <c r="T844" s="24">
        <f t="shared" si="46"/>
        <v>0</v>
      </c>
    </row>
    <row r="845" spans="1:20" s="25" customFormat="1" x14ac:dyDescent="0.25">
      <c r="A845" s="22">
        <v>6462730</v>
      </c>
      <c r="B845" s="23">
        <v>12812327</v>
      </c>
      <c r="C845" s="23">
        <v>12812327</v>
      </c>
      <c r="D845" s="22">
        <f>VLOOKUP(A845,CXP!$A$2:$A$353,1,0)</f>
        <v>6462730</v>
      </c>
      <c r="E845" s="22">
        <f>VLOOKUP(A845,GLOSAS!$A$2:$A$413,1,0)</f>
        <v>6462730</v>
      </c>
      <c r="F845" s="22" t="e">
        <f>VLOOKUP(A845,CANCELADAS!$A$2:$A$811,1,0)</f>
        <v>#N/A</v>
      </c>
      <c r="G845" s="22" t="e">
        <f>VLOOKUP(A845,DEVOLUCIONES!$A$2:$A$453,1,0)</f>
        <v>#N/A</v>
      </c>
      <c r="H845" s="23">
        <f>VLOOKUP(A845,CXP!$A$2:$K$353,11,0)</f>
        <v>12208962</v>
      </c>
      <c r="I845" s="23"/>
      <c r="J845" s="23"/>
      <c r="K845" s="23"/>
      <c r="L845" s="23">
        <f>VLOOKUP(A845,GLOSAS!$A$2:$K$413,11,0)</f>
        <v>603365</v>
      </c>
      <c r="M845" s="23"/>
      <c r="N845" s="23"/>
      <c r="O845" s="23"/>
      <c r="P845" s="23"/>
      <c r="Q845" s="22"/>
      <c r="R845" s="22"/>
      <c r="S845" s="22"/>
      <c r="T845" s="24">
        <f t="shared" si="46"/>
        <v>0</v>
      </c>
    </row>
    <row r="846" spans="1:20" s="25" customFormat="1" x14ac:dyDescent="0.25">
      <c r="A846" s="22">
        <v>6466049</v>
      </c>
      <c r="B846" s="23">
        <v>282174</v>
      </c>
      <c r="C846" s="23">
        <v>282174</v>
      </c>
      <c r="D846" s="22" t="e">
        <f>VLOOKUP(A846,CXP!$A$2:$A$353,1,0)</f>
        <v>#N/A</v>
      </c>
      <c r="E846" s="22" t="e">
        <f>VLOOKUP(A846,GLOSAS!$A$2:$A$413,1,0)</f>
        <v>#N/A</v>
      </c>
      <c r="F846" s="22" t="e">
        <f>VLOOKUP(A846,CANCELADAS!$A$2:$A$811,1,0)</f>
        <v>#N/A</v>
      </c>
      <c r="G846" s="22">
        <f>VLOOKUP(A846,DEVOLUCIONES!$A$2:$A$453,1,0)</f>
        <v>6466049</v>
      </c>
      <c r="H846" s="23"/>
      <c r="I846" s="23">
        <f t="shared" ref="I846:I849" si="54">+C846</f>
        <v>282174</v>
      </c>
      <c r="J846" s="23"/>
      <c r="K846" s="23"/>
      <c r="L846" s="23"/>
      <c r="M846" s="23"/>
      <c r="N846" s="23"/>
      <c r="O846" s="23"/>
      <c r="P846" s="23"/>
      <c r="Q846" s="22" t="s">
        <v>1007</v>
      </c>
      <c r="R846" s="22" t="s">
        <v>1004</v>
      </c>
      <c r="S846" s="22"/>
      <c r="T846" s="24">
        <f t="shared" si="46"/>
        <v>0</v>
      </c>
    </row>
    <row r="847" spans="1:20" s="25" customFormat="1" x14ac:dyDescent="0.25">
      <c r="A847" s="22">
        <v>6470720</v>
      </c>
      <c r="B847" s="23">
        <v>1077811</v>
      </c>
      <c r="C847" s="23">
        <v>1077811</v>
      </c>
      <c r="D847" s="22" t="e">
        <f>VLOOKUP(A847,CXP!$A$2:$A$353,1,0)</f>
        <v>#N/A</v>
      </c>
      <c r="E847" s="22" t="e">
        <f>VLOOKUP(A847,GLOSAS!$A$2:$A$413,1,0)</f>
        <v>#N/A</v>
      </c>
      <c r="F847" s="22" t="e">
        <f>VLOOKUP(A847,CANCELADAS!$A$2:$A$811,1,0)</f>
        <v>#N/A</v>
      </c>
      <c r="G847" s="22">
        <f>VLOOKUP(A847,DEVOLUCIONES!$A$2:$A$453,1,0)</f>
        <v>6470720</v>
      </c>
      <c r="H847" s="23"/>
      <c r="I847" s="23">
        <f t="shared" si="54"/>
        <v>1077811</v>
      </c>
      <c r="J847" s="23"/>
      <c r="K847" s="23"/>
      <c r="L847" s="23"/>
      <c r="M847" s="23"/>
      <c r="N847" s="23"/>
      <c r="O847" s="23"/>
      <c r="P847" s="23"/>
      <c r="Q847" s="22" t="s">
        <v>805</v>
      </c>
      <c r="R847" s="22" t="s">
        <v>804</v>
      </c>
      <c r="S847" s="22"/>
      <c r="T847" s="24">
        <f t="shared" si="46"/>
        <v>0</v>
      </c>
    </row>
    <row r="848" spans="1:20" s="25" customFormat="1" x14ac:dyDescent="0.25">
      <c r="A848" s="22">
        <v>6471116</v>
      </c>
      <c r="B848" s="23">
        <v>10873953</v>
      </c>
      <c r="C848" s="23">
        <v>10873953</v>
      </c>
      <c r="D848" s="22" t="e">
        <f>VLOOKUP(A848,CXP!$A$2:$A$353,1,0)</f>
        <v>#N/A</v>
      </c>
      <c r="E848" s="22" t="e">
        <f>VLOOKUP(A848,GLOSAS!$A$2:$A$413,1,0)</f>
        <v>#N/A</v>
      </c>
      <c r="F848" s="22" t="e">
        <f>VLOOKUP(A848,CANCELADAS!$A$2:$A$811,1,0)</f>
        <v>#N/A</v>
      </c>
      <c r="G848" s="22">
        <f>VLOOKUP(A848,DEVOLUCIONES!$A$2:$A$453,1,0)</f>
        <v>6471116</v>
      </c>
      <c r="H848" s="23"/>
      <c r="I848" s="23">
        <f t="shared" si="54"/>
        <v>10873953</v>
      </c>
      <c r="J848" s="23"/>
      <c r="K848" s="23"/>
      <c r="L848" s="23"/>
      <c r="M848" s="23"/>
      <c r="N848" s="23"/>
      <c r="O848" s="23"/>
      <c r="P848" s="23"/>
      <c r="Q848" s="22" t="s">
        <v>814</v>
      </c>
      <c r="R848" s="22" t="s">
        <v>812</v>
      </c>
      <c r="S848" s="22"/>
      <c r="T848" s="24">
        <f t="shared" si="46"/>
        <v>0</v>
      </c>
    </row>
    <row r="849" spans="1:20" s="25" customFormat="1" x14ac:dyDescent="0.25">
      <c r="A849" s="22">
        <v>6471117</v>
      </c>
      <c r="B849" s="23">
        <v>14049677</v>
      </c>
      <c r="C849" s="23">
        <v>14049677</v>
      </c>
      <c r="D849" s="22" t="e">
        <f>VLOOKUP(A849,CXP!$A$2:$A$353,1,0)</f>
        <v>#N/A</v>
      </c>
      <c r="E849" s="22" t="e">
        <f>VLOOKUP(A849,GLOSAS!$A$2:$A$413,1,0)</f>
        <v>#N/A</v>
      </c>
      <c r="F849" s="22" t="e">
        <f>VLOOKUP(A849,CANCELADAS!$A$2:$A$811,1,0)</f>
        <v>#N/A</v>
      </c>
      <c r="G849" s="22">
        <f>VLOOKUP(A849,DEVOLUCIONES!$A$2:$A$453,1,0)</f>
        <v>6471117</v>
      </c>
      <c r="H849" s="23"/>
      <c r="I849" s="23">
        <f t="shared" si="54"/>
        <v>14049677</v>
      </c>
      <c r="J849" s="23"/>
      <c r="K849" s="23"/>
      <c r="L849" s="23"/>
      <c r="M849" s="23"/>
      <c r="N849" s="23"/>
      <c r="O849" s="23"/>
      <c r="P849" s="23"/>
      <c r="Q849" s="22" t="s">
        <v>813</v>
      </c>
      <c r="R849" s="22" t="s">
        <v>812</v>
      </c>
      <c r="S849" s="22"/>
      <c r="T849" s="24">
        <f t="shared" si="46"/>
        <v>0</v>
      </c>
    </row>
    <row r="850" spans="1:20" s="25" customFormat="1" x14ac:dyDescent="0.25">
      <c r="A850" s="22">
        <v>6481605</v>
      </c>
      <c r="B850" s="23">
        <v>418341</v>
      </c>
      <c r="C850" s="23">
        <v>418341</v>
      </c>
      <c r="D850" s="22" t="e">
        <f>VLOOKUP(A850,CXP!$A$2:$A$353,1,0)</f>
        <v>#N/A</v>
      </c>
      <c r="E850" s="22" t="e">
        <f>VLOOKUP(A850,GLOSAS!$A$2:$A$413,1,0)</f>
        <v>#N/A</v>
      </c>
      <c r="F850" s="22" t="e">
        <f>VLOOKUP(A850,CANCELADAS!$A$2:$A$811,1,0)</f>
        <v>#N/A</v>
      </c>
      <c r="G850" s="22" t="e">
        <f>VLOOKUP(A850,DEVOLUCIONES!$A$2:$A$453,1,0)</f>
        <v>#N/A</v>
      </c>
      <c r="H850" s="23"/>
      <c r="I850" s="23"/>
      <c r="J850" s="23"/>
      <c r="K850" s="23">
        <f t="shared" ref="K850:K852" si="55">+C850</f>
        <v>418341</v>
      </c>
      <c r="L850" s="23"/>
      <c r="M850" s="23"/>
      <c r="N850" s="23"/>
      <c r="O850" s="23"/>
      <c r="P850" s="23"/>
      <c r="Q850" s="22"/>
      <c r="R850" s="22" t="s">
        <v>5400</v>
      </c>
      <c r="S850" s="22"/>
      <c r="T850" s="24">
        <f t="shared" si="46"/>
        <v>0</v>
      </c>
    </row>
    <row r="851" spans="1:20" s="25" customFormat="1" x14ac:dyDescent="0.25">
      <c r="A851" s="22">
        <v>6482382</v>
      </c>
      <c r="B851" s="23">
        <v>7519882</v>
      </c>
      <c r="C851" s="23">
        <v>7519882</v>
      </c>
      <c r="D851" s="22" t="e">
        <f>VLOOKUP(A851,CXP!$A$2:$A$353,1,0)</f>
        <v>#N/A</v>
      </c>
      <c r="E851" s="22" t="e">
        <f>VLOOKUP(A851,GLOSAS!$A$2:$A$413,1,0)</f>
        <v>#N/A</v>
      </c>
      <c r="F851" s="22" t="e">
        <f>VLOOKUP(A851,CANCELADAS!$A$2:$A$811,1,0)</f>
        <v>#N/A</v>
      </c>
      <c r="G851" s="22" t="e">
        <f>VLOOKUP(A851,DEVOLUCIONES!$A$2:$A$453,1,0)</f>
        <v>#N/A</v>
      </c>
      <c r="H851" s="23"/>
      <c r="I851" s="23"/>
      <c r="J851" s="23"/>
      <c r="K851" s="23">
        <f t="shared" si="55"/>
        <v>7519882</v>
      </c>
      <c r="L851" s="23"/>
      <c r="M851" s="23"/>
      <c r="N851" s="23"/>
      <c r="O851" s="23"/>
      <c r="P851" s="23"/>
      <c r="Q851" s="22"/>
      <c r="R851" s="22" t="s">
        <v>5400</v>
      </c>
      <c r="S851" s="22"/>
      <c r="T851" s="24">
        <f t="shared" si="46"/>
        <v>0</v>
      </c>
    </row>
    <row r="852" spans="1:20" s="25" customFormat="1" x14ac:dyDescent="0.25">
      <c r="A852" s="22">
        <v>6489735</v>
      </c>
      <c r="B852" s="23">
        <v>55000</v>
      </c>
      <c r="C852" s="23">
        <v>55000</v>
      </c>
      <c r="D852" s="22" t="e">
        <f>VLOOKUP(A852,CXP!$A$2:$A$353,1,0)</f>
        <v>#N/A</v>
      </c>
      <c r="E852" s="22" t="e">
        <f>VLOOKUP(A852,GLOSAS!$A$2:$A$413,1,0)</f>
        <v>#N/A</v>
      </c>
      <c r="F852" s="22" t="e">
        <f>VLOOKUP(A852,CANCELADAS!$A$2:$A$811,1,0)</f>
        <v>#N/A</v>
      </c>
      <c r="G852" s="22" t="e">
        <f>VLOOKUP(A852,DEVOLUCIONES!$A$2:$A$453,1,0)</f>
        <v>#N/A</v>
      </c>
      <c r="H852" s="23"/>
      <c r="I852" s="23"/>
      <c r="J852" s="23"/>
      <c r="K852" s="23">
        <f t="shared" si="55"/>
        <v>55000</v>
      </c>
      <c r="L852" s="23"/>
      <c r="M852" s="23"/>
      <c r="N852" s="23"/>
      <c r="O852" s="23"/>
      <c r="P852" s="23"/>
      <c r="Q852" s="22"/>
      <c r="R852" s="22" t="s">
        <v>5400</v>
      </c>
      <c r="S852" s="22"/>
      <c r="T852" s="24">
        <f t="shared" si="46"/>
        <v>0</v>
      </c>
    </row>
    <row r="853" spans="1:20" s="25" customFormat="1" x14ac:dyDescent="0.25">
      <c r="A853" s="2">
        <v>5308098</v>
      </c>
      <c r="B853" s="26">
        <v>212314</v>
      </c>
      <c r="C853" s="26">
        <v>148620</v>
      </c>
      <c r="D853" s="2" t="e">
        <f>VLOOKUP(A853,CXP!$A$2:$A$353,1,0)</f>
        <v>#N/A</v>
      </c>
      <c r="E853" s="2" t="e">
        <f>VLOOKUP(A853,GLOSAS!$A$2:$A$413,1,0)</f>
        <v>#N/A</v>
      </c>
      <c r="F853" s="2" t="e">
        <f>VLOOKUP(A853,CANCELADAS!$A$2:$A$811,1,0)</f>
        <v>#N/A</v>
      </c>
      <c r="G853" s="2" t="e">
        <v>#N/A</v>
      </c>
      <c r="H853" s="26"/>
      <c r="I853" s="26"/>
      <c r="J853" s="26"/>
      <c r="K853" s="26"/>
      <c r="L853" s="26"/>
      <c r="M853" s="26"/>
      <c r="N853" s="26"/>
      <c r="O853" s="26"/>
      <c r="P853" s="26">
        <f>+C853</f>
        <v>148620</v>
      </c>
      <c r="Q853" s="2"/>
      <c r="R853" s="2" t="s">
        <v>4308</v>
      </c>
      <c r="S853" s="2"/>
      <c r="T853" s="6">
        <f>+C853-SUM(H853:O853)-P853</f>
        <v>0</v>
      </c>
    </row>
    <row r="854" spans="1:20" s="25" customFormat="1" x14ac:dyDescent="0.25">
      <c r="A854" s="22">
        <v>6402597</v>
      </c>
      <c r="B854" s="23">
        <v>3195307</v>
      </c>
      <c r="C854" s="23">
        <v>3195307</v>
      </c>
      <c r="D854" s="22">
        <f>VLOOKUP(A854,CXP!$A$2:$A$353,1,0)</f>
        <v>6402597</v>
      </c>
      <c r="E854" s="22">
        <f>VLOOKUP(A854,GLOSAS!$A$2:$A$413,1,0)</f>
        <v>6402597</v>
      </c>
      <c r="F854" s="22" t="e">
        <f>VLOOKUP(A854,CANCELADAS!$A$2:$A$811,1,0)</f>
        <v>#N/A</v>
      </c>
      <c r="G854" s="22" t="e">
        <f>VLOOKUP(A854,DEVOLUCIONES!$A$2:$A$453,1,0)</f>
        <v>#N/A</v>
      </c>
      <c r="H854" s="23">
        <f>VLOOKUP(A854,CXP!$A$2:$K$353,11,0)</f>
        <v>2186263</v>
      </c>
      <c r="I854" s="23"/>
      <c r="J854" s="23"/>
      <c r="K854" s="23"/>
      <c r="L854" s="23">
        <f>VLOOKUP(A854,GLOSAS!$A$2:$K$413,11,0)</f>
        <v>1009044</v>
      </c>
      <c r="M854" s="23"/>
      <c r="N854" s="23"/>
      <c r="O854" s="23"/>
      <c r="P854" s="23"/>
      <c r="Q854" s="22"/>
      <c r="R854" s="22"/>
      <c r="S854" s="22"/>
      <c r="T854" s="24">
        <f t="shared" si="46"/>
        <v>0</v>
      </c>
    </row>
    <row r="855" spans="1:20" s="25" customFormat="1" x14ac:dyDescent="0.25">
      <c r="A855" s="22">
        <v>6439064</v>
      </c>
      <c r="B855" s="23">
        <v>1746023</v>
      </c>
      <c r="C855" s="23">
        <v>1746023</v>
      </c>
      <c r="D855" s="22" t="e">
        <f>VLOOKUP(A855,CXP!$A$2:$A$353,1,0)</f>
        <v>#N/A</v>
      </c>
      <c r="E855" s="22" t="e">
        <f>VLOOKUP(A855,GLOSAS!$A$2:$A$413,1,0)</f>
        <v>#N/A</v>
      </c>
      <c r="F855" s="22" t="e">
        <f>VLOOKUP(A855,CANCELADAS!$A$2:$A$811,1,0)</f>
        <v>#N/A</v>
      </c>
      <c r="G855" s="22">
        <f>VLOOKUP(A855,DEVOLUCIONES!$A$2:$A$453,1,0)</f>
        <v>6439064</v>
      </c>
      <c r="H855" s="23"/>
      <c r="I855" s="23">
        <f>+C855</f>
        <v>1746023</v>
      </c>
      <c r="J855" s="23"/>
      <c r="K855" s="23"/>
      <c r="L855" s="23"/>
      <c r="M855" s="23"/>
      <c r="N855" s="23"/>
      <c r="O855" s="23"/>
      <c r="P855" s="23"/>
      <c r="Q855" s="22" t="s">
        <v>706</v>
      </c>
      <c r="R855" s="22" t="s">
        <v>696</v>
      </c>
      <c r="S855" s="22"/>
      <c r="T855" s="24">
        <f t="shared" si="46"/>
        <v>0</v>
      </c>
    </row>
    <row r="856" spans="1:20" s="25" customFormat="1" x14ac:dyDescent="0.25">
      <c r="A856" s="22">
        <v>6444941</v>
      </c>
      <c r="B856" s="23">
        <v>8339395</v>
      </c>
      <c r="C856" s="23">
        <v>8339395</v>
      </c>
      <c r="D856" s="22">
        <f>VLOOKUP(A856,CXP!$A$2:$A$353,1,0)</f>
        <v>6444941</v>
      </c>
      <c r="E856" s="22">
        <f>VLOOKUP(A856,GLOSAS!$A$2:$A$413,1,0)</f>
        <v>6444941</v>
      </c>
      <c r="F856" s="22" t="e">
        <f>VLOOKUP(A856,CANCELADAS!$A$2:$A$811,1,0)</f>
        <v>#N/A</v>
      </c>
      <c r="G856" s="22" t="e">
        <f>VLOOKUP(A856,DEVOLUCIONES!$A$2:$A$453,1,0)</f>
        <v>#N/A</v>
      </c>
      <c r="H856" s="23">
        <f>VLOOKUP(A856,CXP!$A$2:$K$353,11,0)</f>
        <v>6887108</v>
      </c>
      <c r="I856" s="23"/>
      <c r="J856" s="23"/>
      <c r="K856" s="23"/>
      <c r="L856" s="23">
        <f>VLOOKUP(A856,GLOSAS!$A$2:$K$413,11,0)</f>
        <v>1452287</v>
      </c>
      <c r="M856" s="23"/>
      <c r="N856" s="23"/>
      <c r="O856" s="23"/>
      <c r="P856" s="23"/>
      <c r="Q856" s="22"/>
      <c r="R856" s="22"/>
      <c r="S856" s="22"/>
      <c r="T856" s="24">
        <f t="shared" si="46"/>
        <v>0</v>
      </c>
    </row>
    <row r="857" spans="1:20" s="25" customFormat="1" x14ac:dyDescent="0.25">
      <c r="A857" s="22">
        <v>6451422</v>
      </c>
      <c r="B857" s="23">
        <v>6694860</v>
      </c>
      <c r="C857" s="23">
        <v>6694860</v>
      </c>
      <c r="D857" s="22">
        <f>VLOOKUP(A857,CXP!$A$2:$A$353,1,0)</f>
        <v>6451422</v>
      </c>
      <c r="E857" s="22">
        <f>VLOOKUP(A857,GLOSAS!$A$2:$A$413,1,0)</f>
        <v>6451422</v>
      </c>
      <c r="F857" s="22" t="e">
        <f>VLOOKUP(A857,CANCELADAS!$A$2:$A$811,1,0)</f>
        <v>#N/A</v>
      </c>
      <c r="G857" s="22" t="e">
        <f>VLOOKUP(A857,DEVOLUCIONES!$A$2:$A$453,1,0)</f>
        <v>#N/A</v>
      </c>
      <c r="H857" s="23">
        <f>VLOOKUP(A857,CXP!$A$2:$K$353,11,0)</f>
        <v>6201285</v>
      </c>
      <c r="I857" s="23"/>
      <c r="J857" s="23"/>
      <c r="K857" s="23"/>
      <c r="L857" s="23">
        <f>VLOOKUP(A857,GLOSAS!$A$2:$K$413,11,0)</f>
        <v>493575</v>
      </c>
      <c r="M857" s="23"/>
      <c r="N857" s="23"/>
      <c r="O857" s="23"/>
      <c r="P857" s="23"/>
      <c r="Q857" s="22"/>
      <c r="R857" s="22"/>
      <c r="S857" s="22"/>
      <c r="T857" s="24">
        <f t="shared" si="46"/>
        <v>0</v>
      </c>
    </row>
    <row r="858" spans="1:20" s="25" customFormat="1" x14ac:dyDescent="0.25">
      <c r="A858" s="22">
        <v>6488487</v>
      </c>
      <c r="B858" s="23">
        <v>1637741</v>
      </c>
      <c r="C858" s="23">
        <v>1637741</v>
      </c>
      <c r="D858" s="22" t="e">
        <f>VLOOKUP(A858,CXP!$A$2:$A$353,1,0)</f>
        <v>#N/A</v>
      </c>
      <c r="E858" s="22" t="e">
        <f>VLOOKUP(A858,GLOSAS!$A$2:$A$413,1,0)</f>
        <v>#N/A</v>
      </c>
      <c r="F858" s="22" t="e">
        <f>VLOOKUP(A858,CANCELADAS!$A$2:$A$811,1,0)</f>
        <v>#N/A</v>
      </c>
      <c r="G858" s="22" t="e">
        <f>VLOOKUP(A858,DEVOLUCIONES!$A$2:$A$453,1,0)</f>
        <v>#N/A</v>
      </c>
      <c r="H858" s="23"/>
      <c r="I858" s="23"/>
      <c r="J858" s="23"/>
      <c r="K858" s="23">
        <f t="shared" ref="K858:K859" si="56">+C858</f>
        <v>1637741</v>
      </c>
      <c r="L858" s="23"/>
      <c r="M858" s="23"/>
      <c r="N858" s="23"/>
      <c r="O858" s="23"/>
      <c r="P858" s="23"/>
      <c r="Q858" s="22"/>
      <c r="R858" s="22" t="s">
        <v>5400</v>
      </c>
      <c r="S858" s="22"/>
      <c r="T858" s="24">
        <f t="shared" si="46"/>
        <v>0</v>
      </c>
    </row>
    <row r="859" spans="1:20" s="25" customFormat="1" x14ac:dyDescent="0.25">
      <c r="A859" s="22">
        <v>6494128</v>
      </c>
      <c r="B859" s="23">
        <v>2079703</v>
      </c>
      <c r="C859" s="23">
        <v>2079703</v>
      </c>
      <c r="D859" s="22" t="e">
        <f>VLOOKUP(A859,CXP!$A$2:$A$353,1,0)</f>
        <v>#N/A</v>
      </c>
      <c r="E859" s="22" t="e">
        <f>VLOOKUP(A859,GLOSAS!$A$2:$A$413,1,0)</f>
        <v>#N/A</v>
      </c>
      <c r="F859" s="22" t="e">
        <f>VLOOKUP(A859,CANCELADAS!$A$2:$A$811,1,0)</f>
        <v>#N/A</v>
      </c>
      <c r="G859" s="22" t="e">
        <f>VLOOKUP(A859,DEVOLUCIONES!$A$2:$A$453,1,0)</f>
        <v>#N/A</v>
      </c>
      <c r="H859" s="23"/>
      <c r="I859" s="23"/>
      <c r="J859" s="23"/>
      <c r="K859" s="23">
        <f t="shared" si="56"/>
        <v>2079703</v>
      </c>
      <c r="L859" s="23"/>
      <c r="M859" s="23"/>
      <c r="N859" s="23"/>
      <c r="O859" s="23"/>
      <c r="P859" s="23"/>
      <c r="Q859" s="22"/>
      <c r="R859" s="22" t="s">
        <v>5400</v>
      </c>
      <c r="S859" s="22"/>
      <c r="T859" s="24">
        <f t="shared" si="46"/>
        <v>0</v>
      </c>
    </row>
    <row r="860" spans="1:20" s="25" customFormat="1" x14ac:dyDescent="0.25">
      <c r="A860" s="22">
        <v>6484716</v>
      </c>
      <c r="B860" s="23">
        <v>675000</v>
      </c>
      <c r="C860" s="23">
        <v>675000</v>
      </c>
      <c r="D860" s="22" t="e">
        <f>VLOOKUP(A860,CXP!$A$2:$A$353,1,0)</f>
        <v>#N/A</v>
      </c>
      <c r="E860" s="22" t="e">
        <f>VLOOKUP(A860,GLOSAS!$A$2:$A$413,1,0)</f>
        <v>#N/A</v>
      </c>
      <c r="F860" s="22" t="e">
        <f>VLOOKUP(A860,CANCELADAS!$A$2:$A$811,1,0)</f>
        <v>#N/A</v>
      </c>
      <c r="G860" s="22">
        <f>VLOOKUP(A860,DEVOLUCIONES!$A$2:$A$453,1,0)</f>
        <v>6484716</v>
      </c>
      <c r="H860" s="23"/>
      <c r="I860" s="23">
        <f t="shared" ref="I860:I861" si="57">+C860</f>
        <v>675000</v>
      </c>
      <c r="J860" s="23"/>
      <c r="K860" s="23"/>
      <c r="L860" s="23"/>
      <c r="M860" s="23"/>
      <c r="N860" s="23"/>
      <c r="O860" s="23"/>
      <c r="P860" s="23"/>
      <c r="Q860" s="22" t="s">
        <v>843</v>
      </c>
      <c r="R860" s="22" t="s">
        <v>842</v>
      </c>
      <c r="S860" s="22"/>
      <c r="T860" s="24">
        <f t="shared" si="46"/>
        <v>0</v>
      </c>
    </row>
    <row r="861" spans="1:20" s="25" customFormat="1" x14ac:dyDescent="0.25">
      <c r="A861" s="22">
        <v>6484718</v>
      </c>
      <c r="B861" s="23">
        <v>675000</v>
      </c>
      <c r="C861" s="23">
        <v>675000</v>
      </c>
      <c r="D861" s="22" t="e">
        <f>VLOOKUP(A861,CXP!$A$2:$A$353,1,0)</f>
        <v>#N/A</v>
      </c>
      <c r="E861" s="22" t="e">
        <f>VLOOKUP(A861,GLOSAS!$A$2:$A$413,1,0)</f>
        <v>#N/A</v>
      </c>
      <c r="F861" s="22" t="e">
        <f>VLOOKUP(A861,CANCELADAS!$A$2:$A$811,1,0)</f>
        <v>#N/A</v>
      </c>
      <c r="G861" s="22">
        <f>VLOOKUP(A861,DEVOLUCIONES!$A$2:$A$453,1,0)</f>
        <v>6484718</v>
      </c>
      <c r="H861" s="23"/>
      <c r="I861" s="23">
        <f t="shared" si="57"/>
        <v>675000</v>
      </c>
      <c r="J861" s="23"/>
      <c r="K861" s="23"/>
      <c r="L861" s="23"/>
      <c r="M861" s="23"/>
      <c r="N861" s="23"/>
      <c r="O861" s="23"/>
      <c r="P861" s="23"/>
      <c r="Q861" s="22" t="s">
        <v>841</v>
      </c>
      <c r="R861" s="22" t="s">
        <v>840</v>
      </c>
      <c r="S861" s="22"/>
      <c r="T861" s="24">
        <f t="shared" si="46"/>
        <v>0</v>
      </c>
    </row>
    <row r="862" spans="1:20" s="25" customFormat="1" x14ac:dyDescent="0.25">
      <c r="B862" s="27"/>
      <c r="C862" s="23">
        <f>SUM(C2:C861)</f>
        <v>1789127300</v>
      </c>
      <c r="H862" s="23">
        <f>SUM(H2:H861)</f>
        <v>315737906</v>
      </c>
      <c r="I862" s="23">
        <f>SUM(I2:I861)</f>
        <v>900023147</v>
      </c>
      <c r="J862" s="23">
        <f>SUM(J2:J861)</f>
        <v>0</v>
      </c>
      <c r="K862" s="23">
        <f>SUM(K2:K861)</f>
        <v>110672421</v>
      </c>
      <c r="L862" s="23">
        <f>SUM(L2:L861)</f>
        <v>263192711</v>
      </c>
      <c r="M862" s="23">
        <f>SUM(M2:M861)</f>
        <v>4838411</v>
      </c>
      <c r="N862" s="23">
        <f>SUM(N2:N861)</f>
        <v>0</v>
      </c>
      <c r="O862" s="23">
        <f>SUM(O2:O861)</f>
        <v>176160053</v>
      </c>
      <c r="P862" s="26">
        <f>SUM(P2:P861)</f>
        <v>20774902</v>
      </c>
      <c r="T862" s="51">
        <f>SUBTOTAL(9,T2:T861)</f>
        <v>-2272251</v>
      </c>
    </row>
    <row r="863" spans="1:20" s="25" customFormat="1" x14ac:dyDescent="0.25">
      <c r="B863" s="27"/>
      <c r="C863" s="27"/>
      <c r="H863" s="27"/>
      <c r="I863" s="24"/>
    </row>
  </sheetData>
  <autoFilter ref="A1:T862" xr:uid="{8A6E6A9B-3E2D-4626-A4E5-39BFA0A458B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B3F2A-B4F4-4134-B526-3256C49ACC46}">
  <sheetPr>
    <tabColor rgb="FF00B0F0"/>
  </sheetPr>
  <dimension ref="F6:G21"/>
  <sheetViews>
    <sheetView tabSelected="1" workbookViewId="0">
      <selection activeCell="F18" sqref="F18"/>
    </sheetView>
  </sheetViews>
  <sheetFormatPr baseColWidth="10" defaultRowHeight="15" x14ac:dyDescent="0.25"/>
  <cols>
    <col min="6" max="6" width="55" bestFit="1" customWidth="1"/>
    <col min="7" max="7" width="15.5703125" customWidth="1"/>
  </cols>
  <sheetData>
    <row r="6" spans="6:7" ht="45" customHeight="1" x14ac:dyDescent="0.25">
      <c r="F6" s="44" t="s">
        <v>475</v>
      </c>
      <c r="G6" s="45"/>
    </row>
    <row r="7" spans="6:7" ht="47.25" x14ac:dyDescent="0.25">
      <c r="F7" s="7" t="s">
        <v>177</v>
      </c>
      <c r="G7" s="8">
        <f>+'CRUCE DE CARTERA 900'!C862</f>
        <v>1789127300</v>
      </c>
    </row>
    <row r="8" spans="6:7" x14ac:dyDescent="0.25">
      <c r="F8" s="9"/>
      <c r="G8" s="9"/>
    </row>
    <row r="9" spans="6:7" x14ac:dyDescent="0.25">
      <c r="F9" s="9" t="s">
        <v>178</v>
      </c>
      <c r="G9" s="8">
        <f>+'CRUCE DE CARTERA 900'!H862</f>
        <v>315737906</v>
      </c>
    </row>
    <row r="10" spans="6:7" x14ac:dyDescent="0.25">
      <c r="F10" s="9" t="s">
        <v>179</v>
      </c>
      <c r="G10" s="8">
        <f>+'CRUCE DE CARTERA 900'!I862</f>
        <v>900023147</v>
      </c>
    </row>
    <row r="11" spans="6:7" x14ac:dyDescent="0.25">
      <c r="F11" s="9" t="s">
        <v>180</v>
      </c>
      <c r="G11" s="8">
        <f>+'CRUCE DE CARTERA 900'!J862</f>
        <v>0</v>
      </c>
    </row>
    <row r="12" spans="6:7" x14ac:dyDescent="0.25">
      <c r="F12" s="9" t="s">
        <v>10</v>
      </c>
      <c r="G12" s="8">
        <v>0</v>
      </c>
    </row>
    <row r="13" spans="6:7" x14ac:dyDescent="0.25">
      <c r="F13" s="9" t="s">
        <v>181</v>
      </c>
      <c r="G13" s="8">
        <f>+'CRUCE DE CARTERA 900'!K862</f>
        <v>110672421</v>
      </c>
    </row>
    <row r="14" spans="6:7" x14ac:dyDescent="0.25">
      <c r="F14" s="9" t="s">
        <v>182</v>
      </c>
      <c r="G14" s="8">
        <f>+'CRUCE DE CARTERA 900'!L862</f>
        <v>263192711</v>
      </c>
    </row>
    <row r="15" spans="6:7" x14ac:dyDescent="0.25">
      <c r="F15" s="9" t="s">
        <v>183</v>
      </c>
      <c r="G15" s="8">
        <f>+'CRUCE DE CARTERA 900'!M862</f>
        <v>4838411</v>
      </c>
    </row>
    <row r="16" spans="6:7" x14ac:dyDescent="0.25">
      <c r="F16" s="9" t="s">
        <v>184</v>
      </c>
      <c r="G16" s="8">
        <v>0</v>
      </c>
    </row>
    <row r="17" spans="6:7" x14ac:dyDescent="0.25">
      <c r="F17" s="9" t="s">
        <v>185</v>
      </c>
      <c r="G17" s="8">
        <f>+'CRUCE DE CARTERA 900'!O862</f>
        <v>176160053</v>
      </c>
    </row>
    <row r="18" spans="6:7" x14ac:dyDescent="0.25">
      <c r="F18" s="9" t="s">
        <v>5401</v>
      </c>
      <c r="G18" s="8">
        <f>+'CRUCE DE CARTERA 900'!P862</f>
        <v>20774902</v>
      </c>
    </row>
    <row r="19" spans="6:7" x14ac:dyDescent="0.25">
      <c r="F19" s="9" t="s">
        <v>186</v>
      </c>
      <c r="G19" s="8">
        <v>0</v>
      </c>
    </row>
    <row r="20" spans="6:7" x14ac:dyDescent="0.25">
      <c r="F20" s="9" t="s">
        <v>187</v>
      </c>
      <c r="G20" s="8">
        <f>+'CRUCE DE CARTERA 900'!T862</f>
        <v>-2272251</v>
      </c>
    </row>
    <row r="21" spans="6:7" x14ac:dyDescent="0.25">
      <c r="F21" s="10"/>
      <c r="G21" s="8">
        <f>SUM(G9:G18)+G20</f>
        <v>1789127300</v>
      </c>
    </row>
  </sheetData>
  <mergeCells count="1">
    <mergeCell ref="F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A0FB-2BAD-4ED8-A01A-FF87BADD4D90}">
  <dimension ref="A1:T353"/>
  <sheetViews>
    <sheetView topLeftCell="A315" workbookViewId="0">
      <selection activeCell="A324" sqref="A324:XFD324"/>
    </sheetView>
  </sheetViews>
  <sheetFormatPr baseColWidth="10" defaultRowHeight="12.75" x14ac:dyDescent="0.2"/>
  <cols>
    <col min="1" max="16384" width="11.42578125" style="46"/>
  </cols>
  <sheetData>
    <row r="1" spans="1:20" x14ac:dyDescent="0.2">
      <c r="A1" s="49" t="s">
        <v>19</v>
      </c>
      <c r="B1" s="49" t="s">
        <v>19</v>
      </c>
      <c r="C1" s="49" t="s">
        <v>20</v>
      </c>
      <c r="D1" s="49" t="s">
        <v>21</v>
      </c>
      <c r="E1" s="49" t="s">
        <v>22</v>
      </c>
      <c r="F1" s="49" t="s">
        <v>23</v>
      </c>
      <c r="G1" s="49" t="s">
        <v>24</v>
      </c>
      <c r="H1" s="49" t="s">
        <v>25</v>
      </c>
      <c r="I1" s="49" t="s">
        <v>26</v>
      </c>
      <c r="J1" s="49" t="s">
        <v>27</v>
      </c>
      <c r="K1" s="49" t="s">
        <v>28</v>
      </c>
      <c r="L1" s="49" t="s">
        <v>29</v>
      </c>
      <c r="M1" s="49" t="s">
        <v>30</v>
      </c>
      <c r="N1" s="49" t="s">
        <v>31</v>
      </c>
      <c r="O1" s="49" t="s">
        <v>32</v>
      </c>
      <c r="P1" s="49" t="s">
        <v>33</v>
      </c>
      <c r="Q1" s="49" t="s">
        <v>34</v>
      </c>
      <c r="R1" s="49" t="s">
        <v>2464</v>
      </c>
      <c r="S1" s="49" t="s">
        <v>2463</v>
      </c>
      <c r="T1" s="49" t="s">
        <v>2462</v>
      </c>
    </row>
    <row r="2" spans="1:20" x14ac:dyDescent="0.2">
      <c r="A2" s="46">
        <v>6465199</v>
      </c>
      <c r="B2" s="46" t="s">
        <v>2461</v>
      </c>
      <c r="D2" s="46" t="s">
        <v>189</v>
      </c>
      <c r="E2" s="46" t="s">
        <v>2460</v>
      </c>
      <c r="F2" s="46" t="s">
        <v>35</v>
      </c>
      <c r="H2" s="48">
        <v>43928</v>
      </c>
      <c r="J2" s="48">
        <v>43983</v>
      </c>
      <c r="K2" s="47">
        <v>798983</v>
      </c>
      <c r="M2" s="46" t="s">
        <v>2459</v>
      </c>
      <c r="N2" s="46" t="s">
        <v>499</v>
      </c>
      <c r="O2" s="47">
        <v>36</v>
      </c>
      <c r="P2" s="46" t="s">
        <v>37</v>
      </c>
      <c r="Q2" s="46" t="s">
        <v>42</v>
      </c>
      <c r="T2" s="46" t="s">
        <v>2429</v>
      </c>
    </row>
    <row r="3" spans="1:20" x14ac:dyDescent="0.2">
      <c r="A3" s="46">
        <v>6401930</v>
      </c>
      <c r="B3" s="46" t="s">
        <v>5047</v>
      </c>
      <c r="C3" s="46" t="s">
        <v>5037</v>
      </c>
      <c r="D3" s="46" t="s">
        <v>189</v>
      </c>
      <c r="E3" s="46" t="s">
        <v>5046</v>
      </c>
      <c r="F3" s="46" t="s">
        <v>35</v>
      </c>
      <c r="H3" s="48">
        <v>43858</v>
      </c>
      <c r="J3" s="48">
        <v>44021</v>
      </c>
      <c r="K3" s="47">
        <v>50000</v>
      </c>
      <c r="M3" s="46" t="s">
        <v>3382</v>
      </c>
      <c r="N3" s="46" t="s">
        <v>499</v>
      </c>
      <c r="O3" s="47">
        <v>125</v>
      </c>
      <c r="P3" s="46" t="s">
        <v>37</v>
      </c>
      <c r="Q3" s="46" t="s">
        <v>49</v>
      </c>
      <c r="T3" s="46" t="s">
        <v>2429</v>
      </c>
    </row>
    <row r="4" spans="1:20" x14ac:dyDescent="0.2">
      <c r="A4" s="46">
        <v>6402305</v>
      </c>
      <c r="B4" s="46" t="s">
        <v>5044</v>
      </c>
      <c r="C4" s="46" t="s">
        <v>5037</v>
      </c>
      <c r="D4" s="46" t="s">
        <v>189</v>
      </c>
      <c r="E4" s="46" t="s">
        <v>5043</v>
      </c>
      <c r="F4" s="46" t="s">
        <v>35</v>
      </c>
      <c r="H4" s="48">
        <v>43858</v>
      </c>
      <c r="J4" s="48">
        <v>44021</v>
      </c>
      <c r="K4" s="47">
        <v>39800</v>
      </c>
      <c r="M4" s="46" t="s">
        <v>3399</v>
      </c>
      <c r="N4" s="46" t="s">
        <v>499</v>
      </c>
      <c r="O4" s="47">
        <v>125</v>
      </c>
      <c r="P4" s="46" t="s">
        <v>37</v>
      </c>
      <c r="Q4" s="46" t="s">
        <v>49</v>
      </c>
      <c r="T4" s="46" t="s">
        <v>2429</v>
      </c>
    </row>
    <row r="5" spans="1:20" x14ac:dyDescent="0.2">
      <c r="A5" s="46">
        <v>6403278</v>
      </c>
      <c r="B5" s="46" t="s">
        <v>5041</v>
      </c>
      <c r="C5" s="46" t="s">
        <v>5037</v>
      </c>
      <c r="D5" s="46" t="s">
        <v>189</v>
      </c>
      <c r="E5" s="46" t="s">
        <v>5040</v>
      </c>
      <c r="F5" s="46" t="s">
        <v>35</v>
      </c>
      <c r="H5" s="48">
        <v>43858</v>
      </c>
      <c r="J5" s="48">
        <v>44021</v>
      </c>
      <c r="K5" s="47">
        <v>39800</v>
      </c>
      <c r="M5" s="46" t="s">
        <v>3421</v>
      </c>
      <c r="N5" s="46" t="s">
        <v>499</v>
      </c>
      <c r="O5" s="47">
        <v>125</v>
      </c>
      <c r="P5" s="46" t="s">
        <v>37</v>
      </c>
      <c r="Q5" s="46" t="s">
        <v>49</v>
      </c>
      <c r="T5" s="46" t="s">
        <v>2429</v>
      </c>
    </row>
    <row r="6" spans="1:20" x14ac:dyDescent="0.2">
      <c r="A6" s="46">
        <v>6404329</v>
      </c>
      <c r="B6" s="46" t="s">
        <v>5038</v>
      </c>
      <c r="C6" s="46" t="s">
        <v>5037</v>
      </c>
      <c r="D6" s="46" t="s">
        <v>189</v>
      </c>
      <c r="E6" s="46" t="s">
        <v>5036</v>
      </c>
      <c r="F6" s="46" t="s">
        <v>35</v>
      </c>
      <c r="H6" s="48">
        <v>43859</v>
      </c>
      <c r="J6" s="48">
        <v>44021</v>
      </c>
      <c r="K6" s="47">
        <v>39800</v>
      </c>
      <c r="M6" s="46" t="s">
        <v>3382</v>
      </c>
      <c r="N6" s="46" t="s">
        <v>499</v>
      </c>
      <c r="O6" s="47">
        <v>125</v>
      </c>
      <c r="P6" s="46" t="s">
        <v>37</v>
      </c>
      <c r="Q6" s="46" t="s">
        <v>49</v>
      </c>
      <c r="T6" s="46" t="s">
        <v>2429</v>
      </c>
    </row>
    <row r="7" spans="1:20" x14ac:dyDescent="0.2">
      <c r="A7" s="46">
        <v>6393559</v>
      </c>
      <c r="B7" s="46" t="s">
        <v>5034</v>
      </c>
      <c r="C7" s="46" t="s">
        <v>5027</v>
      </c>
      <c r="D7" s="46" t="s">
        <v>226</v>
      </c>
      <c r="E7" s="46" t="s">
        <v>5033</v>
      </c>
      <c r="F7" s="46" t="s">
        <v>35</v>
      </c>
      <c r="H7" s="48">
        <v>43850</v>
      </c>
      <c r="J7" s="48">
        <v>44021</v>
      </c>
      <c r="K7" s="47">
        <v>36400</v>
      </c>
      <c r="M7" s="46" t="s">
        <v>5395</v>
      </c>
      <c r="N7" s="46" t="s">
        <v>499</v>
      </c>
      <c r="O7" s="47">
        <v>125</v>
      </c>
      <c r="P7" s="46" t="s">
        <v>37</v>
      </c>
      <c r="Q7" s="46" t="s">
        <v>49</v>
      </c>
      <c r="T7" s="46" t="s">
        <v>2429</v>
      </c>
    </row>
    <row r="8" spans="1:20" x14ac:dyDescent="0.2">
      <c r="A8" s="46">
        <v>6396434</v>
      </c>
      <c r="B8" s="46" t="s">
        <v>5031</v>
      </c>
      <c r="C8" s="46" t="s">
        <v>5027</v>
      </c>
      <c r="D8" s="46" t="s">
        <v>226</v>
      </c>
      <c r="E8" s="46" t="s">
        <v>5030</v>
      </c>
      <c r="F8" s="46" t="s">
        <v>35</v>
      </c>
      <c r="H8" s="48">
        <v>43852</v>
      </c>
      <c r="J8" s="48">
        <v>44021</v>
      </c>
      <c r="K8" s="47">
        <v>36400</v>
      </c>
      <c r="M8" s="46" t="s">
        <v>5398</v>
      </c>
      <c r="N8" s="46" t="s">
        <v>499</v>
      </c>
      <c r="O8" s="47">
        <v>125</v>
      </c>
      <c r="P8" s="46" t="s">
        <v>37</v>
      </c>
      <c r="Q8" s="46" t="s">
        <v>49</v>
      </c>
      <c r="T8" s="46" t="s">
        <v>2429</v>
      </c>
    </row>
    <row r="9" spans="1:20" x14ac:dyDescent="0.2">
      <c r="A9" s="46">
        <v>6399227</v>
      </c>
      <c r="B9" s="46" t="s">
        <v>5028</v>
      </c>
      <c r="C9" s="46" t="s">
        <v>5027</v>
      </c>
      <c r="D9" s="46" t="s">
        <v>226</v>
      </c>
      <c r="E9" s="46" t="s">
        <v>5026</v>
      </c>
      <c r="F9" s="46" t="s">
        <v>35</v>
      </c>
      <c r="H9" s="48">
        <v>43854</v>
      </c>
      <c r="J9" s="48">
        <v>44021</v>
      </c>
      <c r="K9" s="47">
        <v>2823920</v>
      </c>
      <c r="M9" s="46" t="s">
        <v>3386</v>
      </c>
      <c r="N9" s="46" t="s">
        <v>499</v>
      </c>
      <c r="O9" s="47">
        <v>125</v>
      </c>
      <c r="P9" s="46" t="s">
        <v>37</v>
      </c>
      <c r="Q9" s="46" t="s">
        <v>49</v>
      </c>
      <c r="T9" s="46" t="s">
        <v>2429</v>
      </c>
    </row>
    <row r="10" spans="1:20" x14ac:dyDescent="0.2">
      <c r="A10" s="46">
        <v>6400784</v>
      </c>
      <c r="B10" s="46" t="s">
        <v>5397</v>
      </c>
      <c r="C10" s="46" t="s">
        <v>5023</v>
      </c>
      <c r="D10" s="46" t="s">
        <v>189</v>
      </c>
      <c r="E10" s="46" t="s">
        <v>5396</v>
      </c>
      <c r="F10" s="46" t="s">
        <v>35</v>
      </c>
      <c r="H10" s="48">
        <v>43857</v>
      </c>
      <c r="J10" s="48">
        <v>44021</v>
      </c>
      <c r="K10" s="47">
        <v>51041</v>
      </c>
      <c r="M10" s="46" t="s">
        <v>3375</v>
      </c>
      <c r="N10" s="46" t="s">
        <v>499</v>
      </c>
      <c r="O10" s="47">
        <v>125</v>
      </c>
      <c r="P10" s="46" t="s">
        <v>37</v>
      </c>
      <c r="Q10" s="46" t="s">
        <v>49</v>
      </c>
      <c r="T10" s="46" t="s">
        <v>2429</v>
      </c>
    </row>
    <row r="11" spans="1:20" x14ac:dyDescent="0.2">
      <c r="A11" s="46">
        <v>6401339</v>
      </c>
      <c r="B11" s="46" t="s">
        <v>5024</v>
      </c>
      <c r="C11" s="46" t="s">
        <v>5023</v>
      </c>
      <c r="D11" s="46" t="s">
        <v>189</v>
      </c>
      <c r="E11" s="46" t="s">
        <v>5022</v>
      </c>
      <c r="F11" s="46" t="s">
        <v>35</v>
      </c>
      <c r="H11" s="48">
        <v>43857</v>
      </c>
      <c r="J11" s="48">
        <v>44021</v>
      </c>
      <c r="K11" s="47">
        <v>39800</v>
      </c>
      <c r="M11" s="46" t="s">
        <v>3396</v>
      </c>
      <c r="N11" s="46" t="s">
        <v>499</v>
      </c>
      <c r="O11" s="47">
        <v>125</v>
      </c>
      <c r="P11" s="46" t="s">
        <v>37</v>
      </c>
      <c r="Q11" s="46" t="s">
        <v>49</v>
      </c>
      <c r="T11" s="46" t="s">
        <v>2429</v>
      </c>
    </row>
    <row r="12" spans="1:20" x14ac:dyDescent="0.2">
      <c r="A12" s="46">
        <v>6379240</v>
      </c>
      <c r="B12" s="46" t="s">
        <v>5020</v>
      </c>
      <c r="C12" s="46" t="s">
        <v>5010</v>
      </c>
      <c r="D12" s="46" t="s">
        <v>226</v>
      </c>
      <c r="E12" s="46" t="s">
        <v>5019</v>
      </c>
      <c r="F12" s="46" t="s">
        <v>35</v>
      </c>
      <c r="H12" s="48">
        <v>43833</v>
      </c>
      <c r="J12" s="48">
        <v>44021</v>
      </c>
      <c r="K12" s="47">
        <v>36400</v>
      </c>
      <c r="M12" s="46" t="s">
        <v>3664</v>
      </c>
      <c r="N12" s="46" t="s">
        <v>499</v>
      </c>
      <c r="O12" s="47">
        <v>125</v>
      </c>
      <c r="P12" s="46" t="s">
        <v>37</v>
      </c>
      <c r="Q12" s="46" t="s">
        <v>49</v>
      </c>
      <c r="T12" s="46" t="s">
        <v>2429</v>
      </c>
    </row>
    <row r="13" spans="1:20" x14ac:dyDescent="0.2">
      <c r="A13" s="46">
        <v>6382187</v>
      </c>
      <c r="B13" s="46" t="s">
        <v>5017</v>
      </c>
      <c r="C13" s="46" t="s">
        <v>5010</v>
      </c>
      <c r="D13" s="46" t="s">
        <v>226</v>
      </c>
      <c r="E13" s="46" t="s">
        <v>5016</v>
      </c>
      <c r="F13" s="46" t="s">
        <v>35</v>
      </c>
      <c r="H13" s="48">
        <v>43838</v>
      </c>
      <c r="J13" s="48">
        <v>44021</v>
      </c>
      <c r="K13" s="47">
        <v>36400</v>
      </c>
      <c r="M13" s="46" t="s">
        <v>3664</v>
      </c>
      <c r="N13" s="46" t="s">
        <v>499</v>
      </c>
      <c r="O13" s="47">
        <v>125</v>
      </c>
      <c r="P13" s="46" t="s">
        <v>37</v>
      </c>
      <c r="Q13" s="46" t="s">
        <v>49</v>
      </c>
      <c r="T13" s="46" t="s">
        <v>2429</v>
      </c>
    </row>
    <row r="14" spans="1:20" x14ac:dyDescent="0.2">
      <c r="A14" s="46">
        <v>6383736</v>
      </c>
      <c r="B14" s="46" t="s">
        <v>5014</v>
      </c>
      <c r="C14" s="46" t="s">
        <v>5010</v>
      </c>
      <c r="D14" s="46" t="s">
        <v>226</v>
      </c>
      <c r="E14" s="46" t="s">
        <v>5013</v>
      </c>
      <c r="F14" s="46" t="s">
        <v>35</v>
      </c>
      <c r="H14" s="48">
        <v>43839</v>
      </c>
      <c r="J14" s="48">
        <v>44021</v>
      </c>
      <c r="K14" s="47">
        <v>62858</v>
      </c>
      <c r="M14" s="46" t="s">
        <v>3701</v>
      </c>
      <c r="N14" s="46" t="s">
        <v>499</v>
      </c>
      <c r="O14" s="47">
        <v>125</v>
      </c>
      <c r="P14" s="46" t="s">
        <v>37</v>
      </c>
      <c r="Q14" s="46" t="s">
        <v>49</v>
      </c>
      <c r="T14" s="46" t="s">
        <v>2429</v>
      </c>
    </row>
    <row r="15" spans="1:20" x14ac:dyDescent="0.2">
      <c r="A15" s="46">
        <v>6390608</v>
      </c>
      <c r="B15" s="46" t="s">
        <v>5011</v>
      </c>
      <c r="C15" s="46" t="s">
        <v>5010</v>
      </c>
      <c r="D15" s="46" t="s">
        <v>226</v>
      </c>
      <c r="E15" s="46" t="s">
        <v>5009</v>
      </c>
      <c r="F15" s="46" t="s">
        <v>35</v>
      </c>
      <c r="H15" s="48">
        <v>43846</v>
      </c>
      <c r="J15" s="48">
        <v>44021</v>
      </c>
      <c r="K15" s="47">
        <v>36400</v>
      </c>
      <c r="M15" s="46" t="s">
        <v>5395</v>
      </c>
      <c r="N15" s="46" t="s">
        <v>499</v>
      </c>
      <c r="O15" s="47">
        <v>125</v>
      </c>
      <c r="P15" s="46" t="s">
        <v>37</v>
      </c>
      <c r="Q15" s="46" t="s">
        <v>49</v>
      </c>
      <c r="T15" s="46" t="s">
        <v>2429</v>
      </c>
    </row>
    <row r="16" spans="1:20" x14ac:dyDescent="0.2">
      <c r="A16" s="46">
        <v>6402597</v>
      </c>
      <c r="B16" s="46" t="s">
        <v>5007</v>
      </c>
      <c r="C16" s="46" t="s">
        <v>5000</v>
      </c>
      <c r="D16" s="46" t="s">
        <v>189</v>
      </c>
      <c r="E16" s="46" t="s">
        <v>5006</v>
      </c>
      <c r="F16" s="46" t="s">
        <v>35</v>
      </c>
      <c r="H16" s="48">
        <v>43858</v>
      </c>
      <c r="J16" s="48">
        <v>44021</v>
      </c>
      <c r="K16" s="47">
        <v>2186263</v>
      </c>
      <c r="M16" s="46" t="s">
        <v>3784</v>
      </c>
      <c r="N16" s="46" t="s">
        <v>499</v>
      </c>
      <c r="O16" s="47">
        <v>121</v>
      </c>
      <c r="P16" s="46" t="s">
        <v>37</v>
      </c>
      <c r="Q16" s="46" t="s">
        <v>49</v>
      </c>
      <c r="T16" s="46" t="s">
        <v>2429</v>
      </c>
    </row>
    <row r="17" spans="1:20" x14ac:dyDescent="0.2">
      <c r="A17" s="46">
        <v>6404952</v>
      </c>
      <c r="B17" s="46" t="s">
        <v>5004</v>
      </c>
      <c r="C17" s="46" t="s">
        <v>5000</v>
      </c>
      <c r="D17" s="46" t="s">
        <v>226</v>
      </c>
      <c r="E17" s="46" t="s">
        <v>5003</v>
      </c>
      <c r="F17" s="46" t="s">
        <v>35</v>
      </c>
      <c r="H17" s="48">
        <v>43860</v>
      </c>
      <c r="J17" s="48">
        <v>44021</v>
      </c>
      <c r="K17" s="47">
        <v>36400</v>
      </c>
      <c r="M17" s="46" t="s">
        <v>3733</v>
      </c>
      <c r="N17" s="46" t="s">
        <v>499</v>
      </c>
      <c r="O17" s="47">
        <v>121</v>
      </c>
      <c r="P17" s="46" t="s">
        <v>37</v>
      </c>
      <c r="Q17" s="46" t="s">
        <v>49</v>
      </c>
      <c r="T17" s="46" t="s">
        <v>2429</v>
      </c>
    </row>
    <row r="18" spans="1:20" x14ac:dyDescent="0.2">
      <c r="A18" s="46">
        <v>6408670</v>
      </c>
      <c r="B18" s="46" t="s">
        <v>5001</v>
      </c>
      <c r="C18" s="46" t="s">
        <v>5000</v>
      </c>
      <c r="D18" s="46" t="s">
        <v>226</v>
      </c>
      <c r="E18" s="46" t="s">
        <v>4999</v>
      </c>
      <c r="F18" s="46" t="s">
        <v>35</v>
      </c>
      <c r="H18" s="48">
        <v>43864</v>
      </c>
      <c r="J18" s="48">
        <v>44021</v>
      </c>
      <c r="K18" s="47">
        <v>36400</v>
      </c>
      <c r="M18" s="46" t="s">
        <v>5394</v>
      </c>
      <c r="N18" s="46" t="s">
        <v>499</v>
      </c>
      <c r="O18" s="47">
        <v>121</v>
      </c>
      <c r="P18" s="46" t="s">
        <v>37</v>
      </c>
      <c r="Q18" s="46" t="s">
        <v>49</v>
      </c>
      <c r="T18" s="46" t="s">
        <v>2429</v>
      </c>
    </row>
    <row r="19" spans="1:20" x14ac:dyDescent="0.2">
      <c r="A19" s="46">
        <v>6399024</v>
      </c>
      <c r="B19" s="46" t="s">
        <v>5393</v>
      </c>
      <c r="C19" s="46" t="s">
        <v>4963</v>
      </c>
      <c r="D19" s="46" t="s">
        <v>189</v>
      </c>
      <c r="E19" s="46" t="s">
        <v>5392</v>
      </c>
      <c r="F19" s="46" t="s">
        <v>35</v>
      </c>
      <c r="H19" s="48">
        <v>43854</v>
      </c>
      <c r="J19" s="48">
        <v>44021</v>
      </c>
      <c r="K19" s="47">
        <v>41409</v>
      </c>
      <c r="M19" s="46" t="s">
        <v>3889</v>
      </c>
      <c r="N19" s="46" t="s">
        <v>499</v>
      </c>
      <c r="O19" s="47">
        <v>121</v>
      </c>
      <c r="P19" s="46" t="s">
        <v>37</v>
      </c>
      <c r="Q19" s="46" t="s">
        <v>49</v>
      </c>
      <c r="T19" s="46" t="s">
        <v>2429</v>
      </c>
    </row>
    <row r="20" spans="1:20" x14ac:dyDescent="0.2">
      <c r="A20" s="46">
        <v>6399462</v>
      </c>
      <c r="B20" s="46" t="s">
        <v>5391</v>
      </c>
      <c r="C20" s="46" t="s">
        <v>4963</v>
      </c>
      <c r="D20" s="46" t="s">
        <v>189</v>
      </c>
      <c r="E20" s="46" t="s">
        <v>5390</v>
      </c>
      <c r="F20" s="46" t="s">
        <v>35</v>
      </c>
      <c r="H20" s="48">
        <v>43854</v>
      </c>
      <c r="J20" s="48">
        <v>44021</v>
      </c>
      <c r="K20" s="47">
        <v>50312</v>
      </c>
      <c r="M20" s="46" t="s">
        <v>3392</v>
      </c>
      <c r="N20" s="46" t="s">
        <v>499</v>
      </c>
      <c r="O20" s="47">
        <v>121</v>
      </c>
      <c r="P20" s="46" t="s">
        <v>37</v>
      </c>
      <c r="Q20" s="46" t="s">
        <v>49</v>
      </c>
      <c r="T20" s="46" t="s">
        <v>2429</v>
      </c>
    </row>
    <row r="21" spans="1:20" x14ac:dyDescent="0.2">
      <c r="A21" s="46">
        <v>6401724</v>
      </c>
      <c r="B21" s="46" t="s">
        <v>4997</v>
      </c>
      <c r="C21" s="46" t="s">
        <v>4963</v>
      </c>
      <c r="D21" s="46" t="s">
        <v>189</v>
      </c>
      <c r="E21" s="46" t="s">
        <v>4996</v>
      </c>
      <c r="F21" s="46" t="s">
        <v>35</v>
      </c>
      <c r="H21" s="48">
        <v>43857</v>
      </c>
      <c r="J21" s="48">
        <v>44021</v>
      </c>
      <c r="K21" s="47">
        <v>39800</v>
      </c>
      <c r="M21" s="46" t="s">
        <v>5062</v>
      </c>
      <c r="N21" s="46" t="s">
        <v>499</v>
      </c>
      <c r="O21" s="47">
        <v>121</v>
      </c>
      <c r="P21" s="46" t="s">
        <v>37</v>
      </c>
      <c r="Q21" s="46" t="s">
        <v>49</v>
      </c>
      <c r="T21" s="46" t="s">
        <v>2429</v>
      </c>
    </row>
    <row r="22" spans="1:20" x14ac:dyDescent="0.2">
      <c r="A22" s="46">
        <v>6403479</v>
      </c>
      <c r="B22" s="46" t="s">
        <v>4994</v>
      </c>
      <c r="C22" s="46" t="s">
        <v>4963</v>
      </c>
      <c r="D22" s="46" t="s">
        <v>189</v>
      </c>
      <c r="E22" s="46" t="s">
        <v>4993</v>
      </c>
      <c r="F22" s="46" t="s">
        <v>35</v>
      </c>
      <c r="H22" s="48">
        <v>43859</v>
      </c>
      <c r="J22" s="48">
        <v>44021</v>
      </c>
      <c r="K22" s="47">
        <v>50000</v>
      </c>
      <c r="M22" s="46" t="s">
        <v>5062</v>
      </c>
      <c r="N22" s="46" t="s">
        <v>499</v>
      </c>
      <c r="O22" s="47">
        <v>121</v>
      </c>
      <c r="P22" s="46" t="s">
        <v>37</v>
      </c>
      <c r="Q22" s="46" t="s">
        <v>49</v>
      </c>
      <c r="T22" s="46" t="s">
        <v>2429</v>
      </c>
    </row>
    <row r="23" spans="1:20" x14ac:dyDescent="0.2">
      <c r="A23" s="46">
        <v>6403564</v>
      </c>
      <c r="B23" s="46" t="s">
        <v>4991</v>
      </c>
      <c r="C23" s="46" t="s">
        <v>4963</v>
      </c>
      <c r="D23" s="46" t="s">
        <v>189</v>
      </c>
      <c r="E23" s="46" t="s">
        <v>4990</v>
      </c>
      <c r="F23" s="46" t="s">
        <v>35</v>
      </c>
      <c r="H23" s="48">
        <v>43859</v>
      </c>
      <c r="J23" s="48">
        <v>44021</v>
      </c>
      <c r="K23" s="47">
        <v>39800</v>
      </c>
      <c r="M23" s="46" t="s">
        <v>5389</v>
      </c>
      <c r="N23" s="46" t="s">
        <v>499</v>
      </c>
      <c r="O23" s="47">
        <v>121</v>
      </c>
      <c r="P23" s="46" t="s">
        <v>37</v>
      </c>
      <c r="Q23" s="46" t="s">
        <v>49</v>
      </c>
      <c r="T23" s="46" t="s">
        <v>2429</v>
      </c>
    </row>
    <row r="24" spans="1:20" x14ac:dyDescent="0.2">
      <c r="A24" s="46">
        <v>6403998</v>
      </c>
      <c r="B24" s="46" t="s">
        <v>5388</v>
      </c>
      <c r="C24" s="46" t="s">
        <v>4963</v>
      </c>
      <c r="D24" s="46" t="s">
        <v>189</v>
      </c>
      <c r="E24" s="46" t="s">
        <v>5387</v>
      </c>
      <c r="F24" s="46" t="s">
        <v>35</v>
      </c>
      <c r="H24" s="48">
        <v>43859</v>
      </c>
      <c r="J24" s="48">
        <v>44021</v>
      </c>
      <c r="K24" s="47">
        <v>50082</v>
      </c>
      <c r="M24" s="46" t="s">
        <v>5062</v>
      </c>
      <c r="N24" s="46" t="s">
        <v>499</v>
      </c>
      <c r="O24" s="47">
        <v>121</v>
      </c>
      <c r="P24" s="46" t="s">
        <v>37</v>
      </c>
      <c r="Q24" s="46" t="s">
        <v>49</v>
      </c>
      <c r="T24" s="46" t="s">
        <v>2429</v>
      </c>
    </row>
    <row r="25" spans="1:20" x14ac:dyDescent="0.2">
      <c r="A25" s="46">
        <v>6404656</v>
      </c>
      <c r="B25" s="46" t="s">
        <v>4988</v>
      </c>
      <c r="C25" s="46" t="s">
        <v>4963</v>
      </c>
      <c r="D25" s="46" t="s">
        <v>189</v>
      </c>
      <c r="E25" s="46" t="s">
        <v>4987</v>
      </c>
      <c r="F25" s="46" t="s">
        <v>35</v>
      </c>
      <c r="H25" s="48">
        <v>43859</v>
      </c>
      <c r="J25" s="48">
        <v>44021</v>
      </c>
      <c r="K25" s="47">
        <v>39800</v>
      </c>
      <c r="M25" s="46" t="s">
        <v>3377</v>
      </c>
      <c r="N25" s="46" t="s">
        <v>499</v>
      </c>
      <c r="O25" s="47">
        <v>121</v>
      </c>
      <c r="P25" s="46" t="s">
        <v>37</v>
      </c>
      <c r="Q25" s="46" t="s">
        <v>49</v>
      </c>
      <c r="T25" s="46" t="s">
        <v>2429</v>
      </c>
    </row>
    <row r="26" spans="1:20" x14ac:dyDescent="0.2">
      <c r="A26" s="46">
        <v>6404845</v>
      </c>
      <c r="B26" s="46" t="s">
        <v>4985</v>
      </c>
      <c r="C26" s="46" t="s">
        <v>4963</v>
      </c>
      <c r="D26" s="46" t="s">
        <v>189</v>
      </c>
      <c r="E26" s="46" t="s">
        <v>4984</v>
      </c>
      <c r="F26" s="46" t="s">
        <v>35</v>
      </c>
      <c r="H26" s="48">
        <v>43860</v>
      </c>
      <c r="J26" s="48">
        <v>44021</v>
      </c>
      <c r="K26" s="47">
        <v>39800</v>
      </c>
      <c r="M26" s="46" t="s">
        <v>3389</v>
      </c>
      <c r="N26" s="46" t="s">
        <v>499</v>
      </c>
      <c r="O26" s="47">
        <v>121</v>
      </c>
      <c r="P26" s="46" t="s">
        <v>37</v>
      </c>
      <c r="Q26" s="46" t="s">
        <v>49</v>
      </c>
      <c r="T26" s="46" t="s">
        <v>2429</v>
      </c>
    </row>
    <row r="27" spans="1:20" x14ac:dyDescent="0.2">
      <c r="A27" s="46">
        <v>6405020</v>
      </c>
      <c r="B27" s="46" t="s">
        <v>4982</v>
      </c>
      <c r="C27" s="46" t="s">
        <v>4963</v>
      </c>
      <c r="D27" s="46" t="s">
        <v>189</v>
      </c>
      <c r="E27" s="46" t="s">
        <v>4981</v>
      </c>
      <c r="F27" s="46" t="s">
        <v>35</v>
      </c>
      <c r="H27" s="48">
        <v>43860</v>
      </c>
      <c r="J27" s="48">
        <v>44021</v>
      </c>
      <c r="K27" s="47">
        <v>39800</v>
      </c>
      <c r="M27" s="46" t="s">
        <v>3376</v>
      </c>
      <c r="N27" s="46" t="s">
        <v>499</v>
      </c>
      <c r="O27" s="47">
        <v>121</v>
      </c>
      <c r="P27" s="46" t="s">
        <v>37</v>
      </c>
      <c r="Q27" s="46" t="s">
        <v>49</v>
      </c>
      <c r="T27" s="46" t="s">
        <v>2429</v>
      </c>
    </row>
    <row r="28" spans="1:20" x14ac:dyDescent="0.2">
      <c r="A28" s="46">
        <v>6406274</v>
      </c>
      <c r="B28" s="46" t="s">
        <v>4979</v>
      </c>
      <c r="C28" s="46" t="s">
        <v>4963</v>
      </c>
      <c r="D28" s="46" t="s">
        <v>189</v>
      </c>
      <c r="E28" s="46" t="s">
        <v>4978</v>
      </c>
      <c r="F28" s="46" t="s">
        <v>35</v>
      </c>
      <c r="H28" s="48">
        <v>43861</v>
      </c>
      <c r="J28" s="48">
        <v>44021</v>
      </c>
      <c r="K28" s="47">
        <v>39800</v>
      </c>
      <c r="M28" s="46" t="s">
        <v>5309</v>
      </c>
      <c r="N28" s="46" t="s">
        <v>499</v>
      </c>
      <c r="O28" s="47">
        <v>121</v>
      </c>
      <c r="P28" s="46" t="s">
        <v>37</v>
      </c>
      <c r="Q28" s="46" t="s">
        <v>49</v>
      </c>
      <c r="T28" s="46" t="s">
        <v>2429</v>
      </c>
    </row>
    <row r="29" spans="1:20" x14ac:dyDescent="0.2">
      <c r="A29" s="46">
        <v>6407200</v>
      </c>
      <c r="B29" s="46" t="s">
        <v>4976</v>
      </c>
      <c r="C29" s="46" t="s">
        <v>4963</v>
      </c>
      <c r="D29" s="46" t="s">
        <v>189</v>
      </c>
      <c r="E29" s="46" t="s">
        <v>4975</v>
      </c>
      <c r="F29" s="46" t="s">
        <v>35</v>
      </c>
      <c r="H29" s="48">
        <v>43861</v>
      </c>
      <c r="J29" s="48">
        <v>44021</v>
      </c>
      <c r="K29" s="47">
        <v>39800</v>
      </c>
      <c r="M29" s="46" t="s">
        <v>3437</v>
      </c>
      <c r="N29" s="46" t="s">
        <v>499</v>
      </c>
      <c r="O29" s="47">
        <v>121</v>
      </c>
      <c r="P29" s="46" t="s">
        <v>37</v>
      </c>
      <c r="Q29" s="46" t="s">
        <v>49</v>
      </c>
      <c r="T29" s="46" t="s">
        <v>2429</v>
      </c>
    </row>
    <row r="30" spans="1:20" x14ac:dyDescent="0.2">
      <c r="A30" s="46">
        <v>6407223</v>
      </c>
      <c r="B30" s="46" t="s">
        <v>5386</v>
      </c>
      <c r="C30" s="46" t="s">
        <v>4963</v>
      </c>
      <c r="D30" s="46" t="s">
        <v>189</v>
      </c>
      <c r="E30" s="46" t="s">
        <v>5385</v>
      </c>
      <c r="F30" s="46" t="s">
        <v>35</v>
      </c>
      <c r="H30" s="48">
        <v>43861</v>
      </c>
      <c r="J30" s="48">
        <v>44021</v>
      </c>
      <c r="K30" s="47">
        <v>181637</v>
      </c>
      <c r="M30" s="46" t="s">
        <v>3691</v>
      </c>
      <c r="N30" s="46" t="s">
        <v>499</v>
      </c>
      <c r="O30" s="47">
        <v>121</v>
      </c>
      <c r="P30" s="46" t="s">
        <v>37</v>
      </c>
      <c r="Q30" s="46" t="s">
        <v>49</v>
      </c>
      <c r="T30" s="46" t="s">
        <v>2429</v>
      </c>
    </row>
    <row r="31" spans="1:20" x14ac:dyDescent="0.2">
      <c r="A31" s="46">
        <v>6407338</v>
      </c>
      <c r="B31" s="46" t="s">
        <v>5384</v>
      </c>
      <c r="C31" s="46" t="s">
        <v>4963</v>
      </c>
      <c r="D31" s="46" t="s">
        <v>189</v>
      </c>
      <c r="E31" s="46" t="s">
        <v>5383</v>
      </c>
      <c r="F31" s="46" t="s">
        <v>35</v>
      </c>
      <c r="H31" s="48">
        <v>43861</v>
      </c>
      <c r="J31" s="48">
        <v>44021</v>
      </c>
      <c r="K31" s="47">
        <v>8384</v>
      </c>
      <c r="M31" s="46" t="s">
        <v>3421</v>
      </c>
      <c r="N31" s="46" t="s">
        <v>499</v>
      </c>
      <c r="O31" s="47">
        <v>121</v>
      </c>
      <c r="P31" s="46" t="s">
        <v>37</v>
      </c>
      <c r="Q31" s="46" t="s">
        <v>49</v>
      </c>
      <c r="T31" s="46" t="s">
        <v>2429</v>
      </c>
    </row>
    <row r="32" spans="1:20" x14ac:dyDescent="0.2">
      <c r="A32" s="46">
        <v>6407442</v>
      </c>
      <c r="B32" s="46" t="s">
        <v>4973</v>
      </c>
      <c r="C32" s="46" t="s">
        <v>4963</v>
      </c>
      <c r="D32" s="46" t="s">
        <v>189</v>
      </c>
      <c r="E32" s="46" t="s">
        <v>4972</v>
      </c>
      <c r="F32" s="46" t="s">
        <v>35</v>
      </c>
      <c r="H32" s="48">
        <v>43861</v>
      </c>
      <c r="J32" s="48">
        <v>44021</v>
      </c>
      <c r="K32" s="47">
        <v>39800</v>
      </c>
      <c r="M32" s="46" t="s">
        <v>3422</v>
      </c>
      <c r="N32" s="46" t="s">
        <v>499</v>
      </c>
      <c r="O32" s="47">
        <v>121</v>
      </c>
      <c r="P32" s="46" t="s">
        <v>37</v>
      </c>
      <c r="Q32" s="46" t="s">
        <v>49</v>
      </c>
      <c r="T32" s="46" t="s">
        <v>2429</v>
      </c>
    </row>
    <row r="33" spans="1:20" x14ac:dyDescent="0.2">
      <c r="A33" s="46">
        <v>6408538</v>
      </c>
      <c r="B33" s="46" t="s">
        <v>4970</v>
      </c>
      <c r="C33" s="46" t="s">
        <v>4963</v>
      </c>
      <c r="D33" s="46" t="s">
        <v>189</v>
      </c>
      <c r="E33" s="46" t="s">
        <v>4969</v>
      </c>
      <c r="F33" s="46" t="s">
        <v>35</v>
      </c>
      <c r="H33" s="48">
        <v>43864</v>
      </c>
      <c r="J33" s="48">
        <v>44021</v>
      </c>
      <c r="K33" s="47">
        <v>39800</v>
      </c>
      <c r="M33" s="46" t="s">
        <v>5382</v>
      </c>
      <c r="N33" s="46" t="s">
        <v>499</v>
      </c>
      <c r="O33" s="47">
        <v>121</v>
      </c>
      <c r="P33" s="46" t="s">
        <v>37</v>
      </c>
      <c r="Q33" s="46" t="s">
        <v>49</v>
      </c>
      <c r="T33" s="46" t="s">
        <v>2429</v>
      </c>
    </row>
    <row r="34" spans="1:20" x14ac:dyDescent="0.2">
      <c r="A34" s="46">
        <v>6408671</v>
      </c>
      <c r="B34" s="46" t="s">
        <v>4967</v>
      </c>
      <c r="C34" s="46" t="s">
        <v>4963</v>
      </c>
      <c r="D34" s="46" t="s">
        <v>189</v>
      </c>
      <c r="E34" s="46" t="s">
        <v>4966</v>
      </c>
      <c r="F34" s="46" t="s">
        <v>35</v>
      </c>
      <c r="H34" s="48">
        <v>43864</v>
      </c>
      <c r="J34" s="48">
        <v>44021</v>
      </c>
      <c r="K34" s="47">
        <v>39800</v>
      </c>
      <c r="M34" s="46" t="s">
        <v>5062</v>
      </c>
      <c r="N34" s="46" t="s">
        <v>499</v>
      </c>
      <c r="O34" s="47">
        <v>121</v>
      </c>
      <c r="P34" s="46" t="s">
        <v>37</v>
      </c>
      <c r="Q34" s="46" t="s">
        <v>49</v>
      </c>
      <c r="T34" s="46" t="s">
        <v>2429</v>
      </c>
    </row>
    <row r="35" spans="1:20" x14ac:dyDescent="0.2">
      <c r="A35" s="46">
        <v>6408851</v>
      </c>
      <c r="B35" s="46" t="s">
        <v>4964</v>
      </c>
      <c r="C35" s="46" t="s">
        <v>4963</v>
      </c>
      <c r="D35" s="46" t="s">
        <v>189</v>
      </c>
      <c r="E35" s="46" t="s">
        <v>4962</v>
      </c>
      <c r="F35" s="46" t="s">
        <v>35</v>
      </c>
      <c r="H35" s="48">
        <v>43864</v>
      </c>
      <c r="J35" s="48">
        <v>44021</v>
      </c>
      <c r="K35" s="47">
        <v>1373593</v>
      </c>
      <c r="M35" s="46" t="s">
        <v>5381</v>
      </c>
      <c r="N35" s="46" t="s">
        <v>499</v>
      </c>
      <c r="O35" s="47">
        <v>121</v>
      </c>
      <c r="P35" s="46" t="s">
        <v>37</v>
      </c>
      <c r="Q35" s="46" t="s">
        <v>49</v>
      </c>
      <c r="T35" s="46" t="s">
        <v>2429</v>
      </c>
    </row>
    <row r="36" spans="1:20" x14ac:dyDescent="0.2">
      <c r="A36" s="46">
        <v>6409917</v>
      </c>
      <c r="B36" s="46" t="s">
        <v>4960</v>
      </c>
      <c r="C36" s="46" t="s">
        <v>4953</v>
      </c>
      <c r="D36" s="46" t="s">
        <v>3432</v>
      </c>
      <c r="E36" s="46" t="s">
        <v>4959</v>
      </c>
      <c r="F36" s="46" t="s">
        <v>35</v>
      </c>
      <c r="H36" s="48">
        <v>43865</v>
      </c>
      <c r="J36" s="48">
        <v>44021</v>
      </c>
      <c r="K36" s="47">
        <v>36359</v>
      </c>
      <c r="M36" s="46" t="s">
        <v>5358</v>
      </c>
      <c r="N36" s="46" t="s">
        <v>499</v>
      </c>
      <c r="O36" s="47">
        <v>98</v>
      </c>
      <c r="P36" s="46" t="s">
        <v>37</v>
      </c>
      <c r="Q36" s="46" t="s">
        <v>49</v>
      </c>
      <c r="T36" s="46" t="s">
        <v>2429</v>
      </c>
    </row>
    <row r="37" spans="1:20" x14ac:dyDescent="0.2">
      <c r="A37" s="46">
        <v>6414183</v>
      </c>
      <c r="B37" s="46" t="s">
        <v>5380</v>
      </c>
      <c r="C37" s="46" t="s">
        <v>4953</v>
      </c>
      <c r="D37" s="46" t="s">
        <v>3432</v>
      </c>
      <c r="E37" s="46" t="s">
        <v>5379</v>
      </c>
      <c r="F37" s="46" t="s">
        <v>35</v>
      </c>
      <c r="H37" s="48">
        <v>43868</v>
      </c>
      <c r="J37" s="48">
        <v>44021</v>
      </c>
      <c r="K37" s="47">
        <v>43414</v>
      </c>
      <c r="M37" s="46" t="s">
        <v>5378</v>
      </c>
      <c r="N37" s="46" t="s">
        <v>499</v>
      </c>
      <c r="O37" s="47">
        <v>98</v>
      </c>
      <c r="P37" s="46" t="s">
        <v>37</v>
      </c>
      <c r="Q37" s="46" t="s">
        <v>49</v>
      </c>
      <c r="T37" s="46" t="s">
        <v>2429</v>
      </c>
    </row>
    <row r="38" spans="1:20" x14ac:dyDescent="0.2">
      <c r="A38" s="46">
        <v>6416662</v>
      </c>
      <c r="B38" s="46" t="s">
        <v>4957</v>
      </c>
      <c r="C38" s="46" t="s">
        <v>4953</v>
      </c>
      <c r="D38" s="46" t="s">
        <v>3432</v>
      </c>
      <c r="E38" s="46" t="s">
        <v>4956</v>
      </c>
      <c r="F38" s="46" t="s">
        <v>35</v>
      </c>
      <c r="H38" s="48">
        <v>43872</v>
      </c>
      <c r="J38" s="48">
        <v>44021</v>
      </c>
      <c r="K38" s="47">
        <v>39759</v>
      </c>
      <c r="M38" s="46" t="s">
        <v>5378</v>
      </c>
      <c r="N38" s="46" t="s">
        <v>499</v>
      </c>
      <c r="O38" s="47">
        <v>98</v>
      </c>
      <c r="P38" s="46" t="s">
        <v>37</v>
      </c>
      <c r="Q38" s="46" t="s">
        <v>49</v>
      </c>
      <c r="T38" s="46" t="s">
        <v>2429</v>
      </c>
    </row>
    <row r="39" spans="1:20" x14ac:dyDescent="0.2">
      <c r="A39" s="46">
        <v>6416670</v>
      </c>
      <c r="B39" s="46" t="s">
        <v>4954</v>
      </c>
      <c r="C39" s="46" t="s">
        <v>4953</v>
      </c>
      <c r="D39" s="46" t="s">
        <v>3432</v>
      </c>
      <c r="E39" s="46" t="s">
        <v>4952</v>
      </c>
      <c r="F39" s="46" t="s">
        <v>35</v>
      </c>
      <c r="H39" s="48">
        <v>43872</v>
      </c>
      <c r="J39" s="48">
        <v>44021</v>
      </c>
      <c r="K39" s="47">
        <v>39759</v>
      </c>
      <c r="M39" s="46" t="s">
        <v>5378</v>
      </c>
      <c r="N39" s="46" t="s">
        <v>499</v>
      </c>
      <c r="O39" s="47">
        <v>98</v>
      </c>
      <c r="P39" s="46" t="s">
        <v>37</v>
      </c>
      <c r="Q39" s="46" t="s">
        <v>49</v>
      </c>
      <c r="T39" s="46" t="s">
        <v>2429</v>
      </c>
    </row>
    <row r="40" spans="1:20" x14ac:dyDescent="0.2">
      <c r="A40" s="46">
        <v>6413508</v>
      </c>
      <c r="B40" s="46" t="s">
        <v>4950</v>
      </c>
      <c r="C40" s="46" t="s">
        <v>4946</v>
      </c>
      <c r="D40" s="46" t="s">
        <v>226</v>
      </c>
      <c r="E40" s="46" t="s">
        <v>4949</v>
      </c>
      <c r="F40" s="46" t="s">
        <v>35</v>
      </c>
      <c r="H40" s="48">
        <v>43868</v>
      </c>
      <c r="J40" s="48">
        <v>44021</v>
      </c>
      <c r="K40" s="47">
        <v>45145</v>
      </c>
      <c r="M40" s="46" t="s">
        <v>3733</v>
      </c>
      <c r="N40" s="46" t="s">
        <v>499</v>
      </c>
      <c r="O40" s="47">
        <v>98</v>
      </c>
      <c r="P40" s="46" t="s">
        <v>37</v>
      </c>
      <c r="Q40" s="46" t="s">
        <v>49</v>
      </c>
      <c r="T40" s="46" t="s">
        <v>2429</v>
      </c>
    </row>
    <row r="41" spans="1:20" x14ac:dyDescent="0.2">
      <c r="A41" s="46">
        <v>6414645</v>
      </c>
      <c r="B41" s="46" t="s">
        <v>4947</v>
      </c>
      <c r="C41" s="46" t="s">
        <v>4946</v>
      </c>
      <c r="D41" s="46" t="s">
        <v>189</v>
      </c>
      <c r="E41" s="46" t="s">
        <v>4945</v>
      </c>
      <c r="F41" s="46" t="s">
        <v>35</v>
      </c>
      <c r="H41" s="48">
        <v>43869</v>
      </c>
      <c r="J41" s="48">
        <v>44021</v>
      </c>
      <c r="K41" s="47">
        <v>39579</v>
      </c>
      <c r="M41" s="46" t="s">
        <v>3691</v>
      </c>
      <c r="N41" s="46" t="s">
        <v>499</v>
      </c>
      <c r="O41" s="47">
        <v>98</v>
      </c>
      <c r="P41" s="46" t="s">
        <v>37</v>
      </c>
      <c r="Q41" s="46" t="s">
        <v>49</v>
      </c>
      <c r="T41" s="46" t="s">
        <v>2429</v>
      </c>
    </row>
    <row r="42" spans="1:20" x14ac:dyDescent="0.2">
      <c r="A42" s="46">
        <v>6429693</v>
      </c>
      <c r="B42" s="46" t="s">
        <v>4943</v>
      </c>
      <c r="C42" s="46" t="s">
        <v>2635</v>
      </c>
      <c r="D42" s="46" t="s">
        <v>189</v>
      </c>
      <c r="E42" s="46" t="s">
        <v>4942</v>
      </c>
      <c r="F42" s="46" t="s">
        <v>35</v>
      </c>
      <c r="H42" s="48">
        <v>43883</v>
      </c>
      <c r="J42" s="48">
        <v>44021</v>
      </c>
      <c r="K42" s="47">
        <v>4623359</v>
      </c>
      <c r="M42" s="46" t="s">
        <v>5377</v>
      </c>
      <c r="N42" s="46" t="s">
        <v>499</v>
      </c>
      <c r="O42" s="47">
        <v>98</v>
      </c>
      <c r="P42" s="46" t="s">
        <v>37</v>
      </c>
      <c r="Q42" s="46" t="s">
        <v>49</v>
      </c>
      <c r="T42" s="46" t="s">
        <v>2429</v>
      </c>
    </row>
    <row r="43" spans="1:20" x14ac:dyDescent="0.2">
      <c r="A43" s="46">
        <v>6429706</v>
      </c>
      <c r="B43" s="46" t="s">
        <v>4940</v>
      </c>
      <c r="C43" s="46" t="s">
        <v>2635</v>
      </c>
      <c r="D43" s="46" t="s">
        <v>189</v>
      </c>
      <c r="E43" s="46" t="s">
        <v>4939</v>
      </c>
      <c r="F43" s="46" t="s">
        <v>35</v>
      </c>
      <c r="H43" s="48">
        <v>43883</v>
      </c>
      <c r="J43" s="48">
        <v>44021</v>
      </c>
      <c r="K43" s="47">
        <v>8127928</v>
      </c>
      <c r="M43" s="46" t="s">
        <v>5376</v>
      </c>
      <c r="N43" s="46" t="s">
        <v>499</v>
      </c>
      <c r="O43" s="47">
        <v>98</v>
      </c>
      <c r="P43" s="46" t="s">
        <v>37</v>
      </c>
      <c r="Q43" s="46" t="s">
        <v>49</v>
      </c>
      <c r="T43" s="46" t="s">
        <v>2429</v>
      </c>
    </row>
    <row r="44" spans="1:20" x14ac:dyDescent="0.2">
      <c r="A44" s="46">
        <v>6430724</v>
      </c>
      <c r="B44" s="46" t="s">
        <v>4937</v>
      </c>
      <c r="C44" s="46" t="s">
        <v>2635</v>
      </c>
      <c r="D44" s="46" t="s">
        <v>189</v>
      </c>
      <c r="E44" s="46" t="s">
        <v>4936</v>
      </c>
      <c r="F44" s="46" t="s">
        <v>35</v>
      </c>
      <c r="H44" s="48">
        <v>43885</v>
      </c>
      <c r="J44" s="48">
        <v>44021</v>
      </c>
      <c r="K44" s="47">
        <v>4211569</v>
      </c>
      <c r="M44" s="46" t="s">
        <v>5375</v>
      </c>
      <c r="N44" s="46" t="s">
        <v>499</v>
      </c>
      <c r="O44" s="47">
        <v>98</v>
      </c>
      <c r="P44" s="46" t="s">
        <v>37</v>
      </c>
      <c r="Q44" s="46" t="s">
        <v>49</v>
      </c>
      <c r="T44" s="46" t="s">
        <v>2429</v>
      </c>
    </row>
    <row r="45" spans="1:20" x14ac:dyDescent="0.2">
      <c r="A45" s="46">
        <v>6426762</v>
      </c>
      <c r="B45" s="46" t="s">
        <v>5374</v>
      </c>
      <c r="C45" s="46" t="s">
        <v>2635</v>
      </c>
      <c r="D45" s="46" t="s">
        <v>189</v>
      </c>
      <c r="E45" s="46" t="s">
        <v>5373</v>
      </c>
      <c r="F45" s="46" t="s">
        <v>35</v>
      </c>
      <c r="H45" s="48">
        <v>43881</v>
      </c>
      <c r="J45" s="48">
        <v>44021</v>
      </c>
      <c r="K45" s="47">
        <v>37770</v>
      </c>
      <c r="M45" s="46" t="s">
        <v>3387</v>
      </c>
      <c r="N45" s="46" t="s">
        <v>499</v>
      </c>
      <c r="O45" s="47">
        <v>98</v>
      </c>
      <c r="P45" s="46" t="s">
        <v>37</v>
      </c>
      <c r="Q45" s="46" t="s">
        <v>49</v>
      </c>
      <c r="T45" s="46" t="s">
        <v>2429</v>
      </c>
    </row>
    <row r="46" spans="1:20" x14ac:dyDescent="0.2">
      <c r="A46" s="46">
        <v>6427098</v>
      </c>
      <c r="B46" s="46" t="s">
        <v>5372</v>
      </c>
      <c r="C46" s="46" t="s">
        <v>2635</v>
      </c>
      <c r="D46" s="46" t="s">
        <v>189</v>
      </c>
      <c r="E46" s="46" t="s">
        <v>5371</v>
      </c>
      <c r="F46" s="46" t="s">
        <v>35</v>
      </c>
      <c r="H46" s="48">
        <v>43881</v>
      </c>
      <c r="J46" s="48">
        <v>44021</v>
      </c>
      <c r="K46" s="47">
        <v>80610</v>
      </c>
      <c r="M46" s="46" t="s">
        <v>3396</v>
      </c>
      <c r="N46" s="46" t="s">
        <v>499</v>
      </c>
      <c r="O46" s="47">
        <v>98</v>
      </c>
      <c r="P46" s="46" t="s">
        <v>37</v>
      </c>
      <c r="Q46" s="46" t="s">
        <v>49</v>
      </c>
      <c r="T46" s="46" t="s">
        <v>2429</v>
      </c>
    </row>
    <row r="47" spans="1:20" x14ac:dyDescent="0.2">
      <c r="A47" s="46">
        <v>6429791</v>
      </c>
      <c r="B47" s="46" t="s">
        <v>4934</v>
      </c>
      <c r="C47" s="46" t="s">
        <v>2635</v>
      </c>
      <c r="D47" s="46" t="s">
        <v>189</v>
      </c>
      <c r="E47" s="46" t="s">
        <v>4933</v>
      </c>
      <c r="F47" s="46" t="s">
        <v>35</v>
      </c>
      <c r="H47" s="48">
        <v>43883</v>
      </c>
      <c r="J47" s="48">
        <v>44021</v>
      </c>
      <c r="K47" s="47">
        <v>283629</v>
      </c>
      <c r="M47" s="46" t="s">
        <v>5370</v>
      </c>
      <c r="N47" s="46" t="s">
        <v>499</v>
      </c>
      <c r="O47" s="47">
        <v>98</v>
      </c>
      <c r="P47" s="46" t="s">
        <v>37</v>
      </c>
      <c r="Q47" s="46" t="s">
        <v>49</v>
      </c>
      <c r="T47" s="46" t="s">
        <v>2429</v>
      </c>
    </row>
    <row r="48" spans="1:20" x14ac:dyDescent="0.2">
      <c r="A48" s="46">
        <v>6429909</v>
      </c>
      <c r="B48" s="46" t="s">
        <v>4931</v>
      </c>
      <c r="C48" s="46" t="s">
        <v>2635</v>
      </c>
      <c r="D48" s="46" t="s">
        <v>189</v>
      </c>
      <c r="E48" s="46" t="s">
        <v>4930</v>
      </c>
      <c r="F48" s="46" t="s">
        <v>35</v>
      </c>
      <c r="H48" s="48">
        <v>43884</v>
      </c>
      <c r="J48" s="48">
        <v>44021</v>
      </c>
      <c r="K48" s="47">
        <v>681614</v>
      </c>
      <c r="M48" s="46" t="s">
        <v>5369</v>
      </c>
      <c r="N48" s="46" t="s">
        <v>499</v>
      </c>
      <c r="O48" s="47">
        <v>98</v>
      </c>
      <c r="P48" s="46" t="s">
        <v>37</v>
      </c>
      <c r="Q48" s="46" t="s">
        <v>49</v>
      </c>
      <c r="T48" s="46" t="s">
        <v>2429</v>
      </c>
    </row>
    <row r="49" spans="1:20" x14ac:dyDescent="0.2">
      <c r="A49" s="46">
        <v>6430067</v>
      </c>
      <c r="B49" s="46" t="s">
        <v>5368</v>
      </c>
      <c r="C49" s="46" t="s">
        <v>2635</v>
      </c>
      <c r="D49" s="46" t="s">
        <v>189</v>
      </c>
      <c r="E49" s="46" t="s">
        <v>5367</v>
      </c>
      <c r="F49" s="46" t="s">
        <v>35</v>
      </c>
      <c r="H49" s="48">
        <v>43884</v>
      </c>
      <c r="J49" s="48">
        <v>44021</v>
      </c>
      <c r="K49" s="47">
        <v>30923</v>
      </c>
      <c r="M49" s="46" t="s">
        <v>3401</v>
      </c>
      <c r="N49" s="46" t="s">
        <v>499</v>
      </c>
      <c r="O49" s="47">
        <v>98</v>
      </c>
      <c r="P49" s="46" t="s">
        <v>37</v>
      </c>
      <c r="Q49" s="46" t="s">
        <v>49</v>
      </c>
      <c r="T49" s="46" t="s">
        <v>2429</v>
      </c>
    </row>
    <row r="50" spans="1:20" x14ac:dyDescent="0.2">
      <c r="A50" s="46">
        <v>6430344</v>
      </c>
      <c r="B50" s="46" t="s">
        <v>4928</v>
      </c>
      <c r="C50" s="46" t="s">
        <v>2635</v>
      </c>
      <c r="D50" s="46" t="s">
        <v>189</v>
      </c>
      <c r="E50" s="46" t="s">
        <v>4927</v>
      </c>
      <c r="F50" s="46" t="s">
        <v>35</v>
      </c>
      <c r="H50" s="48">
        <v>43885</v>
      </c>
      <c r="J50" s="48">
        <v>44021</v>
      </c>
      <c r="K50" s="47">
        <v>401060</v>
      </c>
      <c r="M50" s="46" t="s">
        <v>5248</v>
      </c>
      <c r="N50" s="46" t="s">
        <v>499</v>
      </c>
      <c r="O50" s="47">
        <v>98</v>
      </c>
      <c r="P50" s="46" t="s">
        <v>37</v>
      </c>
      <c r="Q50" s="46" t="s">
        <v>49</v>
      </c>
      <c r="T50" s="46" t="s">
        <v>2429</v>
      </c>
    </row>
    <row r="51" spans="1:20" x14ac:dyDescent="0.2">
      <c r="A51" s="46">
        <v>6430450</v>
      </c>
      <c r="B51" s="46" t="s">
        <v>4925</v>
      </c>
      <c r="C51" s="46" t="s">
        <v>2635</v>
      </c>
      <c r="D51" s="46" t="s">
        <v>189</v>
      </c>
      <c r="E51" s="46" t="s">
        <v>4924</v>
      </c>
      <c r="F51" s="46" t="s">
        <v>35</v>
      </c>
      <c r="H51" s="48">
        <v>43885</v>
      </c>
      <c r="J51" s="48">
        <v>44021</v>
      </c>
      <c r="K51" s="47">
        <v>39800</v>
      </c>
      <c r="M51" s="46" t="s">
        <v>5137</v>
      </c>
      <c r="N51" s="46" t="s">
        <v>499</v>
      </c>
      <c r="O51" s="47">
        <v>98</v>
      </c>
      <c r="P51" s="46" t="s">
        <v>37</v>
      </c>
      <c r="Q51" s="46" t="s">
        <v>49</v>
      </c>
      <c r="T51" s="46" t="s">
        <v>2429</v>
      </c>
    </row>
    <row r="52" spans="1:20" x14ac:dyDescent="0.2">
      <c r="A52" s="46">
        <v>6430451</v>
      </c>
      <c r="B52" s="46" t="s">
        <v>5366</v>
      </c>
      <c r="C52" s="46" t="s">
        <v>2635</v>
      </c>
      <c r="D52" s="46" t="s">
        <v>189</v>
      </c>
      <c r="E52" s="46" t="s">
        <v>5365</v>
      </c>
      <c r="F52" s="46" t="s">
        <v>35</v>
      </c>
      <c r="H52" s="48">
        <v>43885</v>
      </c>
      <c r="J52" s="48">
        <v>44021</v>
      </c>
      <c r="K52" s="47">
        <v>80776</v>
      </c>
      <c r="M52" s="46" t="s">
        <v>3389</v>
      </c>
      <c r="N52" s="46" t="s">
        <v>499</v>
      </c>
      <c r="O52" s="47">
        <v>98</v>
      </c>
      <c r="P52" s="46" t="s">
        <v>37</v>
      </c>
      <c r="Q52" s="46" t="s">
        <v>49</v>
      </c>
      <c r="T52" s="46" t="s">
        <v>2429</v>
      </c>
    </row>
    <row r="53" spans="1:20" x14ac:dyDescent="0.2">
      <c r="A53" s="46">
        <v>6430780</v>
      </c>
      <c r="B53" s="46" t="s">
        <v>4922</v>
      </c>
      <c r="C53" s="46" t="s">
        <v>2635</v>
      </c>
      <c r="D53" s="46" t="s">
        <v>189</v>
      </c>
      <c r="E53" s="46" t="s">
        <v>4921</v>
      </c>
      <c r="F53" s="46" t="s">
        <v>35</v>
      </c>
      <c r="H53" s="48">
        <v>43885</v>
      </c>
      <c r="J53" s="48">
        <v>44021</v>
      </c>
      <c r="K53" s="47">
        <v>50000</v>
      </c>
      <c r="M53" s="46" t="s">
        <v>3396</v>
      </c>
      <c r="N53" s="46" t="s">
        <v>499</v>
      </c>
      <c r="O53" s="47">
        <v>98</v>
      </c>
      <c r="P53" s="46" t="s">
        <v>37</v>
      </c>
      <c r="Q53" s="46" t="s">
        <v>49</v>
      </c>
      <c r="T53" s="46" t="s">
        <v>2429</v>
      </c>
    </row>
    <row r="54" spans="1:20" x14ac:dyDescent="0.2">
      <c r="A54" s="46">
        <v>6416198</v>
      </c>
      <c r="B54" s="46" t="s">
        <v>4919</v>
      </c>
      <c r="C54" s="46" t="s">
        <v>4870</v>
      </c>
      <c r="D54" s="46" t="s">
        <v>189</v>
      </c>
      <c r="E54" s="46" t="s">
        <v>4918</v>
      </c>
      <c r="F54" s="46" t="s">
        <v>35</v>
      </c>
      <c r="H54" s="48">
        <v>43871</v>
      </c>
      <c r="J54" s="48">
        <v>44021</v>
      </c>
      <c r="K54" s="47">
        <v>4597644</v>
      </c>
      <c r="M54" s="46" t="s">
        <v>5349</v>
      </c>
      <c r="N54" s="46" t="s">
        <v>499</v>
      </c>
      <c r="O54" s="47">
        <v>98</v>
      </c>
      <c r="P54" s="46" t="s">
        <v>37</v>
      </c>
      <c r="Q54" s="46" t="s">
        <v>49</v>
      </c>
      <c r="T54" s="46" t="s">
        <v>2429</v>
      </c>
    </row>
    <row r="55" spans="1:20" x14ac:dyDescent="0.2">
      <c r="A55" s="46">
        <v>6417764</v>
      </c>
      <c r="B55" s="46" t="s">
        <v>4916</v>
      </c>
      <c r="C55" s="46" t="s">
        <v>4870</v>
      </c>
      <c r="D55" s="46" t="s">
        <v>189</v>
      </c>
      <c r="E55" s="46" t="s">
        <v>4915</v>
      </c>
      <c r="F55" s="46" t="s">
        <v>35</v>
      </c>
      <c r="H55" s="48">
        <v>43872</v>
      </c>
      <c r="J55" s="48">
        <v>44021</v>
      </c>
      <c r="K55" s="47">
        <v>1524968</v>
      </c>
      <c r="M55" s="46" t="s">
        <v>5136</v>
      </c>
      <c r="N55" s="46" t="s">
        <v>499</v>
      </c>
      <c r="O55" s="47">
        <v>98</v>
      </c>
      <c r="P55" s="46" t="s">
        <v>37</v>
      </c>
      <c r="Q55" s="46" t="s">
        <v>49</v>
      </c>
      <c r="T55" s="46" t="s">
        <v>2429</v>
      </c>
    </row>
    <row r="56" spans="1:20" x14ac:dyDescent="0.2">
      <c r="A56" s="46">
        <v>6418201</v>
      </c>
      <c r="B56" s="46" t="s">
        <v>5364</v>
      </c>
      <c r="C56" s="46" t="s">
        <v>4870</v>
      </c>
      <c r="D56" s="46" t="s">
        <v>189</v>
      </c>
      <c r="E56" s="46" t="s">
        <v>5363</v>
      </c>
      <c r="F56" s="46" t="s">
        <v>35</v>
      </c>
      <c r="H56" s="48">
        <v>43873</v>
      </c>
      <c r="J56" s="48">
        <v>44021</v>
      </c>
      <c r="K56" s="47">
        <v>2391720</v>
      </c>
      <c r="M56" s="46" t="s">
        <v>3437</v>
      </c>
      <c r="N56" s="46" t="s">
        <v>499</v>
      </c>
      <c r="O56" s="47">
        <v>98</v>
      </c>
      <c r="P56" s="46" t="s">
        <v>37</v>
      </c>
      <c r="Q56" s="46" t="s">
        <v>49</v>
      </c>
      <c r="T56" s="46" t="s">
        <v>2429</v>
      </c>
    </row>
    <row r="57" spans="1:20" x14ac:dyDescent="0.2">
      <c r="A57" s="46">
        <v>6407896</v>
      </c>
      <c r="B57" s="46" t="s">
        <v>5362</v>
      </c>
      <c r="C57" s="46" t="s">
        <v>4870</v>
      </c>
      <c r="D57" s="46" t="s">
        <v>189</v>
      </c>
      <c r="E57" s="46" t="s">
        <v>5361</v>
      </c>
      <c r="F57" s="46" t="s">
        <v>35</v>
      </c>
      <c r="H57" s="48">
        <v>43864</v>
      </c>
      <c r="J57" s="48">
        <v>44021</v>
      </c>
      <c r="K57" s="47">
        <v>48238</v>
      </c>
      <c r="M57" s="46" t="s">
        <v>5063</v>
      </c>
      <c r="N57" s="46" t="s">
        <v>499</v>
      </c>
      <c r="O57" s="47">
        <v>98</v>
      </c>
      <c r="P57" s="46" t="s">
        <v>37</v>
      </c>
      <c r="Q57" s="46" t="s">
        <v>49</v>
      </c>
      <c r="T57" s="46" t="s">
        <v>2429</v>
      </c>
    </row>
    <row r="58" spans="1:20" x14ac:dyDescent="0.2">
      <c r="A58" s="46">
        <v>6410061</v>
      </c>
      <c r="B58" s="46" t="s">
        <v>4913</v>
      </c>
      <c r="C58" s="46" t="s">
        <v>4870</v>
      </c>
      <c r="D58" s="46" t="s">
        <v>189</v>
      </c>
      <c r="E58" s="46" t="s">
        <v>4912</v>
      </c>
      <c r="F58" s="46" t="s">
        <v>35</v>
      </c>
      <c r="H58" s="48">
        <v>43865</v>
      </c>
      <c r="J58" s="48">
        <v>44021</v>
      </c>
      <c r="K58" s="47">
        <v>34256</v>
      </c>
      <c r="M58" s="46" t="s">
        <v>3391</v>
      </c>
      <c r="N58" s="46" t="s">
        <v>499</v>
      </c>
      <c r="O58" s="47">
        <v>98</v>
      </c>
      <c r="P58" s="46" t="s">
        <v>37</v>
      </c>
      <c r="Q58" s="46" t="s">
        <v>49</v>
      </c>
      <c r="T58" s="46" t="s">
        <v>2429</v>
      </c>
    </row>
    <row r="59" spans="1:20" x14ac:dyDescent="0.2">
      <c r="A59" s="46">
        <v>6412332</v>
      </c>
      <c r="B59" s="46" t="s">
        <v>5360</v>
      </c>
      <c r="C59" s="46" t="s">
        <v>4870</v>
      </c>
      <c r="D59" s="46" t="s">
        <v>189</v>
      </c>
      <c r="E59" s="46" t="s">
        <v>5359</v>
      </c>
      <c r="F59" s="46" t="s">
        <v>35</v>
      </c>
      <c r="H59" s="48">
        <v>43867</v>
      </c>
      <c r="J59" s="48">
        <v>44021</v>
      </c>
      <c r="K59" s="47">
        <v>526448</v>
      </c>
      <c r="M59" s="46" t="s">
        <v>3909</v>
      </c>
      <c r="N59" s="46" t="s">
        <v>499</v>
      </c>
      <c r="O59" s="47">
        <v>98</v>
      </c>
      <c r="P59" s="46" t="s">
        <v>37</v>
      </c>
      <c r="Q59" s="46" t="s">
        <v>49</v>
      </c>
      <c r="T59" s="46" t="s">
        <v>2429</v>
      </c>
    </row>
    <row r="60" spans="1:20" x14ac:dyDescent="0.2">
      <c r="A60" s="46">
        <v>6413509</v>
      </c>
      <c r="B60" s="46" t="s">
        <v>4910</v>
      </c>
      <c r="C60" s="46" t="s">
        <v>4870</v>
      </c>
      <c r="D60" s="46" t="s">
        <v>189</v>
      </c>
      <c r="E60" s="46" t="s">
        <v>4909</v>
      </c>
      <c r="F60" s="46" t="s">
        <v>35</v>
      </c>
      <c r="H60" s="48">
        <v>43868</v>
      </c>
      <c r="J60" s="48">
        <v>44021</v>
      </c>
      <c r="K60" s="47">
        <v>39756</v>
      </c>
      <c r="M60" s="46" t="s">
        <v>3397</v>
      </c>
      <c r="N60" s="46" t="s">
        <v>499</v>
      </c>
      <c r="O60" s="47">
        <v>98</v>
      </c>
      <c r="P60" s="46" t="s">
        <v>37</v>
      </c>
      <c r="Q60" s="46" t="s">
        <v>49</v>
      </c>
      <c r="T60" s="46" t="s">
        <v>2429</v>
      </c>
    </row>
    <row r="61" spans="1:20" x14ac:dyDescent="0.2">
      <c r="A61" s="46">
        <v>6413825</v>
      </c>
      <c r="B61" s="46" t="s">
        <v>4907</v>
      </c>
      <c r="C61" s="46" t="s">
        <v>4870</v>
      </c>
      <c r="D61" s="46" t="s">
        <v>226</v>
      </c>
      <c r="E61" s="46" t="s">
        <v>4906</v>
      </c>
      <c r="F61" s="46" t="s">
        <v>35</v>
      </c>
      <c r="H61" s="48">
        <v>43868</v>
      </c>
      <c r="J61" s="48">
        <v>44021</v>
      </c>
      <c r="K61" s="47">
        <v>36356</v>
      </c>
      <c r="M61" s="46" t="s">
        <v>5358</v>
      </c>
      <c r="N61" s="46" t="s">
        <v>499</v>
      </c>
      <c r="O61" s="47">
        <v>98</v>
      </c>
      <c r="P61" s="46" t="s">
        <v>37</v>
      </c>
      <c r="Q61" s="46" t="s">
        <v>49</v>
      </c>
      <c r="T61" s="46" t="s">
        <v>2429</v>
      </c>
    </row>
    <row r="62" spans="1:20" x14ac:dyDescent="0.2">
      <c r="A62" s="46">
        <v>6415213</v>
      </c>
      <c r="B62" s="46" t="s">
        <v>4904</v>
      </c>
      <c r="C62" s="46" t="s">
        <v>4870</v>
      </c>
      <c r="D62" s="46" t="s">
        <v>189</v>
      </c>
      <c r="E62" s="46" t="s">
        <v>4903</v>
      </c>
      <c r="F62" s="46" t="s">
        <v>35</v>
      </c>
      <c r="H62" s="48">
        <v>43871</v>
      </c>
      <c r="J62" s="48">
        <v>44021</v>
      </c>
      <c r="K62" s="47">
        <v>39759</v>
      </c>
      <c r="M62" s="46" t="s">
        <v>5142</v>
      </c>
      <c r="N62" s="46" t="s">
        <v>499</v>
      </c>
      <c r="O62" s="47">
        <v>98</v>
      </c>
      <c r="P62" s="46" t="s">
        <v>37</v>
      </c>
      <c r="Q62" s="46" t="s">
        <v>49</v>
      </c>
      <c r="T62" s="46" t="s">
        <v>2429</v>
      </c>
    </row>
    <row r="63" spans="1:20" x14ac:dyDescent="0.2">
      <c r="A63" s="46">
        <v>6415577</v>
      </c>
      <c r="B63" s="46" t="s">
        <v>4901</v>
      </c>
      <c r="C63" s="46" t="s">
        <v>4870</v>
      </c>
      <c r="D63" s="46" t="s">
        <v>189</v>
      </c>
      <c r="E63" s="46" t="s">
        <v>4900</v>
      </c>
      <c r="F63" s="46" t="s">
        <v>35</v>
      </c>
      <c r="H63" s="48">
        <v>43871</v>
      </c>
      <c r="J63" s="48">
        <v>44021</v>
      </c>
      <c r="K63" s="47">
        <v>39759</v>
      </c>
      <c r="M63" s="46" t="s">
        <v>5357</v>
      </c>
      <c r="N63" s="46" t="s">
        <v>499</v>
      </c>
      <c r="O63" s="47">
        <v>98</v>
      </c>
      <c r="P63" s="46" t="s">
        <v>37</v>
      </c>
      <c r="Q63" s="46" t="s">
        <v>49</v>
      </c>
      <c r="T63" s="46" t="s">
        <v>2429</v>
      </c>
    </row>
    <row r="64" spans="1:20" x14ac:dyDescent="0.2">
      <c r="A64" s="46">
        <v>6415941</v>
      </c>
      <c r="B64" s="46" t="s">
        <v>5356</v>
      </c>
      <c r="C64" s="46" t="s">
        <v>4870</v>
      </c>
      <c r="D64" s="46" t="s">
        <v>189</v>
      </c>
      <c r="E64" s="46" t="s">
        <v>5355</v>
      </c>
      <c r="F64" s="46" t="s">
        <v>35</v>
      </c>
      <c r="H64" s="48">
        <v>43871</v>
      </c>
      <c r="J64" s="48">
        <v>44021</v>
      </c>
      <c r="K64" s="47">
        <v>23180</v>
      </c>
      <c r="M64" s="46" t="s">
        <v>3714</v>
      </c>
      <c r="N64" s="46" t="s">
        <v>499</v>
      </c>
      <c r="O64" s="47">
        <v>98</v>
      </c>
      <c r="P64" s="46" t="s">
        <v>37</v>
      </c>
      <c r="Q64" s="46" t="s">
        <v>49</v>
      </c>
      <c r="T64" s="46" t="s">
        <v>2429</v>
      </c>
    </row>
    <row r="65" spans="1:20" x14ac:dyDescent="0.2">
      <c r="A65" s="46">
        <v>6416516</v>
      </c>
      <c r="B65" s="46" t="s">
        <v>4898</v>
      </c>
      <c r="C65" s="46" t="s">
        <v>4870</v>
      </c>
      <c r="D65" s="46" t="s">
        <v>198</v>
      </c>
      <c r="E65" s="46" t="s">
        <v>4897</v>
      </c>
      <c r="F65" s="46" t="s">
        <v>35</v>
      </c>
      <c r="H65" s="48">
        <v>43872</v>
      </c>
      <c r="J65" s="48">
        <v>44021</v>
      </c>
      <c r="K65" s="47">
        <v>39759</v>
      </c>
      <c r="M65" s="46" t="s">
        <v>5063</v>
      </c>
      <c r="N65" s="46" t="s">
        <v>499</v>
      </c>
      <c r="O65" s="47">
        <v>98</v>
      </c>
      <c r="P65" s="46" t="s">
        <v>37</v>
      </c>
      <c r="Q65" s="46" t="s">
        <v>49</v>
      </c>
      <c r="T65" s="46" t="s">
        <v>2429</v>
      </c>
    </row>
    <row r="66" spans="1:20" x14ac:dyDescent="0.2">
      <c r="A66" s="46">
        <v>6416609</v>
      </c>
      <c r="B66" s="46" t="s">
        <v>5354</v>
      </c>
      <c r="C66" s="46" t="s">
        <v>4870</v>
      </c>
      <c r="D66" s="46" t="s">
        <v>189</v>
      </c>
      <c r="E66" s="46" t="s">
        <v>5353</v>
      </c>
      <c r="F66" s="46" t="s">
        <v>35</v>
      </c>
      <c r="H66" s="48">
        <v>43872</v>
      </c>
      <c r="J66" s="48">
        <v>44021</v>
      </c>
      <c r="K66" s="47">
        <v>32105</v>
      </c>
      <c r="M66" s="46" t="s">
        <v>3412</v>
      </c>
      <c r="N66" s="46" t="s">
        <v>499</v>
      </c>
      <c r="O66" s="47">
        <v>98</v>
      </c>
      <c r="P66" s="46" t="s">
        <v>37</v>
      </c>
      <c r="Q66" s="46" t="s">
        <v>49</v>
      </c>
      <c r="T66" s="46" t="s">
        <v>2429</v>
      </c>
    </row>
    <row r="67" spans="1:20" x14ac:dyDescent="0.2">
      <c r="A67" s="46">
        <v>6416639</v>
      </c>
      <c r="B67" s="46" t="s">
        <v>5352</v>
      </c>
      <c r="C67" s="46" t="s">
        <v>4870</v>
      </c>
      <c r="D67" s="46" t="s">
        <v>189</v>
      </c>
      <c r="E67" s="46" t="s">
        <v>5351</v>
      </c>
      <c r="F67" s="46" t="s">
        <v>35</v>
      </c>
      <c r="H67" s="48">
        <v>43872</v>
      </c>
      <c r="J67" s="48">
        <v>44021</v>
      </c>
      <c r="K67" s="47">
        <v>58055</v>
      </c>
      <c r="M67" s="46" t="s">
        <v>5349</v>
      </c>
      <c r="N67" s="46" t="s">
        <v>499</v>
      </c>
      <c r="O67" s="47">
        <v>98</v>
      </c>
      <c r="P67" s="46" t="s">
        <v>37</v>
      </c>
      <c r="Q67" s="46" t="s">
        <v>49</v>
      </c>
      <c r="T67" s="46" t="s">
        <v>2429</v>
      </c>
    </row>
    <row r="68" spans="1:20" x14ac:dyDescent="0.2">
      <c r="A68" s="46">
        <v>6417132</v>
      </c>
      <c r="B68" s="46" t="s">
        <v>4895</v>
      </c>
      <c r="C68" s="46" t="s">
        <v>4870</v>
      </c>
      <c r="D68" s="46" t="s">
        <v>198</v>
      </c>
      <c r="E68" s="46" t="s">
        <v>4894</v>
      </c>
      <c r="F68" s="46" t="s">
        <v>35</v>
      </c>
      <c r="H68" s="48">
        <v>43872</v>
      </c>
      <c r="J68" s="48">
        <v>44021</v>
      </c>
      <c r="K68" s="47">
        <v>39759</v>
      </c>
      <c r="M68" s="46" t="s">
        <v>5350</v>
      </c>
      <c r="N68" s="46" t="s">
        <v>499</v>
      </c>
      <c r="O68" s="47">
        <v>98</v>
      </c>
      <c r="P68" s="46" t="s">
        <v>37</v>
      </c>
      <c r="Q68" s="46" t="s">
        <v>49</v>
      </c>
      <c r="T68" s="46" t="s">
        <v>2429</v>
      </c>
    </row>
    <row r="69" spans="1:20" x14ac:dyDescent="0.2">
      <c r="A69" s="46">
        <v>6417959</v>
      </c>
      <c r="B69" s="46" t="s">
        <v>4892</v>
      </c>
      <c r="C69" s="46" t="s">
        <v>4870</v>
      </c>
      <c r="D69" s="46" t="s">
        <v>198</v>
      </c>
      <c r="E69" s="46" t="s">
        <v>4891</v>
      </c>
      <c r="F69" s="46" t="s">
        <v>35</v>
      </c>
      <c r="H69" s="48">
        <v>43873</v>
      </c>
      <c r="J69" s="48">
        <v>44021</v>
      </c>
      <c r="K69" s="47">
        <v>39759</v>
      </c>
      <c r="M69" s="46" t="s">
        <v>5063</v>
      </c>
      <c r="N69" s="46" t="s">
        <v>499</v>
      </c>
      <c r="O69" s="47">
        <v>98</v>
      </c>
      <c r="P69" s="46" t="s">
        <v>37</v>
      </c>
      <c r="Q69" s="46" t="s">
        <v>49</v>
      </c>
      <c r="T69" s="46" t="s">
        <v>2429</v>
      </c>
    </row>
    <row r="70" spans="1:20" x14ac:dyDescent="0.2">
      <c r="A70" s="46">
        <v>6418055</v>
      </c>
      <c r="B70" s="46" t="s">
        <v>4889</v>
      </c>
      <c r="C70" s="46" t="s">
        <v>4870</v>
      </c>
      <c r="D70" s="46" t="s">
        <v>198</v>
      </c>
      <c r="E70" s="46" t="s">
        <v>4888</v>
      </c>
      <c r="F70" s="46" t="s">
        <v>35</v>
      </c>
      <c r="H70" s="48">
        <v>43873</v>
      </c>
      <c r="J70" s="48">
        <v>44021</v>
      </c>
      <c r="K70" s="47">
        <v>50000</v>
      </c>
      <c r="M70" s="46" t="s">
        <v>5349</v>
      </c>
      <c r="N70" s="46" t="s">
        <v>499</v>
      </c>
      <c r="O70" s="47">
        <v>98</v>
      </c>
      <c r="P70" s="46" t="s">
        <v>37</v>
      </c>
      <c r="Q70" s="46" t="s">
        <v>49</v>
      </c>
      <c r="T70" s="46" t="s">
        <v>2429</v>
      </c>
    </row>
    <row r="71" spans="1:20" x14ac:dyDescent="0.2">
      <c r="A71" s="46">
        <v>6418934</v>
      </c>
      <c r="B71" s="46" t="s">
        <v>5348</v>
      </c>
      <c r="C71" s="46" t="s">
        <v>4870</v>
      </c>
      <c r="D71" s="46" t="s">
        <v>189</v>
      </c>
      <c r="E71" s="46" t="s">
        <v>5347</v>
      </c>
      <c r="F71" s="46" t="s">
        <v>35</v>
      </c>
      <c r="H71" s="48">
        <v>43873</v>
      </c>
      <c r="J71" s="48">
        <v>44021</v>
      </c>
      <c r="K71" s="47">
        <v>40758</v>
      </c>
      <c r="M71" s="46" t="s">
        <v>3412</v>
      </c>
      <c r="N71" s="46" t="s">
        <v>499</v>
      </c>
      <c r="O71" s="47">
        <v>98</v>
      </c>
      <c r="P71" s="46" t="s">
        <v>37</v>
      </c>
      <c r="Q71" s="46" t="s">
        <v>49</v>
      </c>
      <c r="T71" s="46" t="s">
        <v>2429</v>
      </c>
    </row>
    <row r="72" spans="1:20" x14ac:dyDescent="0.2">
      <c r="A72" s="46">
        <v>6420295</v>
      </c>
      <c r="B72" s="46" t="s">
        <v>4886</v>
      </c>
      <c r="C72" s="46" t="s">
        <v>4870</v>
      </c>
      <c r="D72" s="46" t="s">
        <v>198</v>
      </c>
      <c r="E72" s="46" t="s">
        <v>4885</v>
      </c>
      <c r="F72" s="46" t="s">
        <v>35</v>
      </c>
      <c r="H72" s="48">
        <v>43874</v>
      </c>
      <c r="J72" s="48">
        <v>44021</v>
      </c>
      <c r="K72" s="47">
        <v>50000</v>
      </c>
      <c r="M72" s="46" t="s">
        <v>5346</v>
      </c>
      <c r="N72" s="46" t="s">
        <v>499</v>
      </c>
      <c r="O72" s="47">
        <v>98</v>
      </c>
      <c r="P72" s="46" t="s">
        <v>37</v>
      </c>
      <c r="Q72" s="46" t="s">
        <v>49</v>
      </c>
      <c r="T72" s="46" t="s">
        <v>2429</v>
      </c>
    </row>
    <row r="73" spans="1:20" x14ac:dyDescent="0.2">
      <c r="A73" s="46">
        <v>6420899</v>
      </c>
      <c r="B73" s="46" t="s">
        <v>4883</v>
      </c>
      <c r="C73" s="46" t="s">
        <v>4870</v>
      </c>
      <c r="D73" s="46" t="s">
        <v>198</v>
      </c>
      <c r="E73" s="46" t="s">
        <v>4882</v>
      </c>
      <c r="F73" s="46" t="s">
        <v>35</v>
      </c>
      <c r="H73" s="48">
        <v>43875</v>
      </c>
      <c r="J73" s="48">
        <v>44021</v>
      </c>
      <c r="K73" s="47">
        <v>39759</v>
      </c>
      <c r="M73" s="46" t="s">
        <v>5346</v>
      </c>
      <c r="N73" s="46" t="s">
        <v>499</v>
      </c>
      <c r="O73" s="47">
        <v>98</v>
      </c>
      <c r="P73" s="46" t="s">
        <v>37</v>
      </c>
      <c r="Q73" s="46" t="s">
        <v>49</v>
      </c>
      <c r="T73" s="46" t="s">
        <v>2429</v>
      </c>
    </row>
    <row r="74" spans="1:20" x14ac:dyDescent="0.2">
      <c r="A74" s="46">
        <v>6421022</v>
      </c>
      <c r="B74" s="46" t="s">
        <v>4880</v>
      </c>
      <c r="C74" s="46" t="s">
        <v>4870</v>
      </c>
      <c r="D74" s="46" t="s">
        <v>198</v>
      </c>
      <c r="E74" s="46" t="s">
        <v>4879</v>
      </c>
      <c r="F74" s="46" t="s">
        <v>35</v>
      </c>
      <c r="H74" s="48">
        <v>43875</v>
      </c>
      <c r="J74" s="48">
        <v>44021</v>
      </c>
      <c r="K74" s="47">
        <v>39759</v>
      </c>
      <c r="M74" s="46" t="s">
        <v>3714</v>
      </c>
      <c r="N74" s="46" t="s">
        <v>499</v>
      </c>
      <c r="O74" s="47">
        <v>98</v>
      </c>
      <c r="P74" s="46" t="s">
        <v>37</v>
      </c>
      <c r="Q74" s="46" t="s">
        <v>49</v>
      </c>
      <c r="T74" s="46" t="s">
        <v>2429</v>
      </c>
    </row>
    <row r="75" spans="1:20" x14ac:dyDescent="0.2">
      <c r="A75" s="46">
        <v>6421562</v>
      </c>
      <c r="B75" s="46" t="s">
        <v>4877</v>
      </c>
      <c r="C75" s="46" t="s">
        <v>4870</v>
      </c>
      <c r="D75" s="46" t="s">
        <v>198</v>
      </c>
      <c r="E75" s="46" t="s">
        <v>4876</v>
      </c>
      <c r="F75" s="46" t="s">
        <v>35</v>
      </c>
      <c r="H75" s="48">
        <v>43875</v>
      </c>
      <c r="J75" s="48">
        <v>44021</v>
      </c>
      <c r="K75" s="47">
        <v>39759</v>
      </c>
      <c r="M75" s="46" t="s">
        <v>5345</v>
      </c>
      <c r="N75" s="46" t="s">
        <v>499</v>
      </c>
      <c r="O75" s="47">
        <v>98</v>
      </c>
      <c r="P75" s="46" t="s">
        <v>37</v>
      </c>
      <c r="Q75" s="46" t="s">
        <v>49</v>
      </c>
      <c r="T75" s="46" t="s">
        <v>2429</v>
      </c>
    </row>
    <row r="76" spans="1:20" x14ac:dyDescent="0.2">
      <c r="A76" s="46">
        <v>6421988</v>
      </c>
      <c r="B76" s="46" t="s">
        <v>4874</v>
      </c>
      <c r="C76" s="46" t="s">
        <v>4870</v>
      </c>
      <c r="D76" s="46" t="s">
        <v>198</v>
      </c>
      <c r="E76" s="46" t="s">
        <v>4873</v>
      </c>
      <c r="F76" s="46" t="s">
        <v>35</v>
      </c>
      <c r="H76" s="48">
        <v>43876</v>
      </c>
      <c r="J76" s="48">
        <v>44021</v>
      </c>
      <c r="K76" s="47">
        <v>39759</v>
      </c>
      <c r="M76" s="46" t="s">
        <v>5266</v>
      </c>
      <c r="N76" s="46" t="s">
        <v>499</v>
      </c>
      <c r="O76" s="47">
        <v>98</v>
      </c>
      <c r="P76" s="46" t="s">
        <v>37</v>
      </c>
      <c r="Q76" s="46" t="s">
        <v>49</v>
      </c>
      <c r="T76" s="46" t="s">
        <v>2429</v>
      </c>
    </row>
    <row r="77" spans="1:20" x14ac:dyDescent="0.2">
      <c r="A77" s="46">
        <v>6422510</v>
      </c>
      <c r="B77" s="46" t="s">
        <v>4871</v>
      </c>
      <c r="C77" s="46" t="s">
        <v>4870</v>
      </c>
      <c r="D77" s="46" t="s">
        <v>198</v>
      </c>
      <c r="E77" s="46" t="s">
        <v>4869</v>
      </c>
      <c r="F77" s="46" t="s">
        <v>35</v>
      </c>
      <c r="H77" s="48">
        <v>43878</v>
      </c>
      <c r="J77" s="48">
        <v>44021</v>
      </c>
      <c r="K77" s="47">
        <v>39759</v>
      </c>
      <c r="M77" s="46" t="s">
        <v>5296</v>
      </c>
      <c r="N77" s="46" t="s">
        <v>499</v>
      </c>
      <c r="O77" s="47">
        <v>98</v>
      </c>
      <c r="P77" s="46" t="s">
        <v>37</v>
      </c>
      <c r="Q77" s="46" t="s">
        <v>49</v>
      </c>
      <c r="T77" s="46" t="s">
        <v>2429</v>
      </c>
    </row>
    <row r="78" spans="1:20" x14ac:dyDescent="0.2">
      <c r="A78" s="46">
        <v>6422653</v>
      </c>
      <c r="B78" s="46" t="s">
        <v>5344</v>
      </c>
      <c r="C78" s="46" t="s">
        <v>4870</v>
      </c>
      <c r="D78" s="46" t="s">
        <v>198</v>
      </c>
      <c r="E78" s="46" t="s">
        <v>5343</v>
      </c>
      <c r="F78" s="46" t="s">
        <v>35</v>
      </c>
      <c r="H78" s="48">
        <v>43878</v>
      </c>
      <c r="J78" s="48">
        <v>44021</v>
      </c>
      <c r="K78" s="47">
        <v>51041</v>
      </c>
      <c r="M78" s="46" t="s">
        <v>5296</v>
      </c>
      <c r="N78" s="46" t="s">
        <v>499</v>
      </c>
      <c r="O78" s="47">
        <v>98</v>
      </c>
      <c r="P78" s="46" t="s">
        <v>37</v>
      </c>
      <c r="Q78" s="46" t="s">
        <v>49</v>
      </c>
      <c r="T78" s="46" t="s">
        <v>2429</v>
      </c>
    </row>
    <row r="79" spans="1:20" x14ac:dyDescent="0.2">
      <c r="A79" s="46">
        <v>6423210</v>
      </c>
      <c r="B79" s="46" t="s">
        <v>5342</v>
      </c>
      <c r="C79" s="46" t="s">
        <v>4870</v>
      </c>
      <c r="D79" s="46" t="s">
        <v>198</v>
      </c>
      <c r="E79" s="46" t="s">
        <v>5341</v>
      </c>
      <c r="F79" s="46" t="s">
        <v>35</v>
      </c>
      <c r="H79" s="48">
        <v>43878</v>
      </c>
      <c r="J79" s="48">
        <v>44021</v>
      </c>
      <c r="K79" s="47">
        <v>12198</v>
      </c>
      <c r="M79" s="46" t="s">
        <v>5289</v>
      </c>
      <c r="N79" s="46" t="s">
        <v>499</v>
      </c>
      <c r="O79" s="47">
        <v>98</v>
      </c>
      <c r="P79" s="46" t="s">
        <v>37</v>
      </c>
      <c r="Q79" s="46" t="s">
        <v>49</v>
      </c>
      <c r="T79" s="46" t="s">
        <v>2429</v>
      </c>
    </row>
    <row r="80" spans="1:20" x14ac:dyDescent="0.2">
      <c r="A80" s="46">
        <v>6414778</v>
      </c>
      <c r="B80" s="46" t="s">
        <v>2458</v>
      </c>
      <c r="C80" s="46" t="s">
        <v>2457</v>
      </c>
      <c r="D80" s="46" t="s">
        <v>189</v>
      </c>
      <c r="E80" s="46" t="s">
        <v>2456</v>
      </c>
      <c r="F80" s="46" t="s">
        <v>35</v>
      </c>
      <c r="H80" s="48">
        <v>43869</v>
      </c>
      <c r="J80" s="48">
        <v>43986</v>
      </c>
      <c r="K80" s="47">
        <v>279936</v>
      </c>
      <c r="M80" s="46" t="s">
        <v>2455</v>
      </c>
      <c r="N80" s="46" t="s">
        <v>499</v>
      </c>
      <c r="O80" s="47">
        <v>98</v>
      </c>
      <c r="P80" s="46" t="s">
        <v>37</v>
      </c>
      <c r="Q80" s="46" t="s">
        <v>57</v>
      </c>
      <c r="T80" s="46" t="s">
        <v>2429</v>
      </c>
    </row>
    <row r="81" spans="1:20" x14ac:dyDescent="0.2">
      <c r="A81" s="46">
        <v>6425201</v>
      </c>
      <c r="B81" s="46" t="s">
        <v>4867</v>
      </c>
      <c r="C81" s="46" t="s">
        <v>2612</v>
      </c>
      <c r="D81" s="46" t="s">
        <v>189</v>
      </c>
      <c r="E81" s="46" t="s">
        <v>4866</v>
      </c>
      <c r="F81" s="46" t="s">
        <v>35</v>
      </c>
      <c r="H81" s="48">
        <v>43880</v>
      </c>
      <c r="J81" s="48">
        <v>44021</v>
      </c>
      <c r="K81" s="47">
        <v>56386</v>
      </c>
      <c r="M81" s="46" t="s">
        <v>5340</v>
      </c>
      <c r="N81" s="46" t="s">
        <v>499</v>
      </c>
      <c r="O81" s="47">
        <v>68</v>
      </c>
      <c r="P81" s="46" t="s">
        <v>65</v>
      </c>
      <c r="Q81" s="46" t="s">
        <v>49</v>
      </c>
      <c r="T81" s="46" t="s">
        <v>2429</v>
      </c>
    </row>
    <row r="82" spans="1:20" x14ac:dyDescent="0.2">
      <c r="A82" s="46">
        <v>6424348</v>
      </c>
      <c r="B82" s="46" t="s">
        <v>5339</v>
      </c>
      <c r="C82" s="46" t="s">
        <v>2612</v>
      </c>
      <c r="D82" s="46" t="s">
        <v>189</v>
      </c>
      <c r="E82" s="46" t="s">
        <v>5338</v>
      </c>
      <c r="F82" s="46" t="s">
        <v>35</v>
      </c>
      <c r="H82" s="48">
        <v>43879</v>
      </c>
      <c r="J82" s="48">
        <v>44021</v>
      </c>
      <c r="K82" s="47">
        <v>951244</v>
      </c>
      <c r="M82" s="46" t="s">
        <v>5337</v>
      </c>
      <c r="N82" s="46" t="s">
        <v>499</v>
      </c>
      <c r="O82" s="47">
        <v>98</v>
      </c>
      <c r="P82" s="46" t="s">
        <v>37</v>
      </c>
      <c r="Q82" s="46" t="s">
        <v>49</v>
      </c>
      <c r="T82" s="46" t="s">
        <v>2429</v>
      </c>
    </row>
    <row r="83" spans="1:20" x14ac:dyDescent="0.2">
      <c r="A83" s="46">
        <v>6424678</v>
      </c>
      <c r="B83" s="46" t="s">
        <v>5336</v>
      </c>
      <c r="C83" s="46" t="s">
        <v>2612</v>
      </c>
      <c r="D83" s="46" t="s">
        <v>189</v>
      </c>
      <c r="E83" s="46" t="s">
        <v>5335</v>
      </c>
      <c r="F83" s="46" t="s">
        <v>35</v>
      </c>
      <c r="H83" s="48">
        <v>43879</v>
      </c>
      <c r="J83" s="48">
        <v>44021</v>
      </c>
      <c r="K83" s="47">
        <v>355643</v>
      </c>
      <c r="M83" s="46" t="s">
        <v>3444</v>
      </c>
      <c r="N83" s="46" t="s">
        <v>499</v>
      </c>
      <c r="O83" s="47">
        <v>98</v>
      </c>
      <c r="P83" s="46" t="s">
        <v>37</v>
      </c>
      <c r="Q83" s="46" t="s">
        <v>49</v>
      </c>
      <c r="T83" s="46" t="s">
        <v>2429</v>
      </c>
    </row>
    <row r="84" spans="1:20" x14ac:dyDescent="0.2">
      <c r="A84" s="46">
        <v>6410765</v>
      </c>
      <c r="B84" s="46" t="s">
        <v>5334</v>
      </c>
      <c r="C84" s="46" t="s">
        <v>2612</v>
      </c>
      <c r="D84" s="46" t="s">
        <v>189</v>
      </c>
      <c r="E84" s="46" t="s">
        <v>5333</v>
      </c>
      <c r="F84" s="46" t="s">
        <v>35</v>
      </c>
      <c r="H84" s="48">
        <v>43866</v>
      </c>
      <c r="J84" s="48">
        <v>44021</v>
      </c>
      <c r="K84" s="47">
        <v>723580</v>
      </c>
      <c r="M84" s="46" t="s">
        <v>5332</v>
      </c>
      <c r="N84" s="46" t="s">
        <v>499</v>
      </c>
      <c r="O84" s="47">
        <v>68</v>
      </c>
      <c r="P84" s="46" t="s">
        <v>65</v>
      </c>
      <c r="Q84" s="46" t="s">
        <v>49</v>
      </c>
      <c r="T84" s="46" t="s">
        <v>2429</v>
      </c>
    </row>
    <row r="85" spans="1:20" x14ac:dyDescent="0.2">
      <c r="A85" s="46">
        <v>6419711</v>
      </c>
      <c r="B85" s="46" t="s">
        <v>5331</v>
      </c>
      <c r="C85" s="46" t="s">
        <v>2612</v>
      </c>
      <c r="D85" s="46" t="s">
        <v>189</v>
      </c>
      <c r="E85" s="46" t="s">
        <v>5330</v>
      </c>
      <c r="F85" s="46" t="s">
        <v>35</v>
      </c>
      <c r="H85" s="48">
        <v>43874</v>
      </c>
      <c r="J85" s="48">
        <v>44021</v>
      </c>
      <c r="K85" s="47">
        <v>57220</v>
      </c>
      <c r="M85" s="46" t="s">
        <v>3375</v>
      </c>
      <c r="N85" s="46" t="s">
        <v>499</v>
      </c>
      <c r="O85" s="47">
        <v>68</v>
      </c>
      <c r="P85" s="46" t="s">
        <v>65</v>
      </c>
      <c r="Q85" s="46" t="s">
        <v>49</v>
      </c>
      <c r="T85" s="46" t="s">
        <v>2429</v>
      </c>
    </row>
    <row r="86" spans="1:20" x14ac:dyDescent="0.2">
      <c r="A86" s="46">
        <v>6405612</v>
      </c>
      <c r="B86" s="46" t="s">
        <v>4864</v>
      </c>
      <c r="C86" s="46" t="s">
        <v>4809</v>
      </c>
      <c r="D86" s="46" t="s">
        <v>189</v>
      </c>
      <c r="E86" s="46" t="s">
        <v>4863</v>
      </c>
      <c r="F86" s="46" t="s">
        <v>35</v>
      </c>
      <c r="H86" s="48">
        <v>43860</v>
      </c>
      <c r="J86" s="48">
        <v>44021</v>
      </c>
      <c r="K86" s="47">
        <v>39759</v>
      </c>
      <c r="M86" s="46" t="s">
        <v>3412</v>
      </c>
      <c r="N86" s="46" t="s">
        <v>499</v>
      </c>
      <c r="O86" s="47">
        <v>98</v>
      </c>
      <c r="P86" s="46" t="s">
        <v>37</v>
      </c>
      <c r="Q86" s="46" t="s">
        <v>49</v>
      </c>
      <c r="T86" s="46" t="s">
        <v>2429</v>
      </c>
    </row>
    <row r="87" spans="1:20" x14ac:dyDescent="0.2">
      <c r="A87" s="46">
        <v>6408369</v>
      </c>
      <c r="B87" s="46" t="s">
        <v>4861</v>
      </c>
      <c r="C87" s="46" t="s">
        <v>4809</v>
      </c>
      <c r="D87" s="46" t="s">
        <v>189</v>
      </c>
      <c r="E87" s="46" t="s">
        <v>4860</v>
      </c>
      <c r="F87" s="46" t="s">
        <v>35</v>
      </c>
      <c r="H87" s="48">
        <v>43864</v>
      </c>
      <c r="J87" s="48">
        <v>44021</v>
      </c>
      <c r="K87" s="47">
        <v>39759</v>
      </c>
      <c r="M87" s="46" t="s">
        <v>5062</v>
      </c>
      <c r="N87" s="46" t="s">
        <v>499</v>
      </c>
      <c r="O87" s="47">
        <v>98</v>
      </c>
      <c r="P87" s="46" t="s">
        <v>37</v>
      </c>
      <c r="Q87" s="46" t="s">
        <v>49</v>
      </c>
      <c r="T87" s="46" t="s">
        <v>2429</v>
      </c>
    </row>
    <row r="88" spans="1:20" x14ac:dyDescent="0.2">
      <c r="A88" s="46">
        <v>6409176</v>
      </c>
      <c r="B88" s="46" t="s">
        <v>4858</v>
      </c>
      <c r="C88" s="46" t="s">
        <v>4809</v>
      </c>
      <c r="D88" s="46" t="s">
        <v>189</v>
      </c>
      <c r="E88" s="46" t="s">
        <v>4857</v>
      </c>
      <c r="F88" s="46" t="s">
        <v>35</v>
      </c>
      <c r="H88" s="48">
        <v>43865</v>
      </c>
      <c r="J88" s="48">
        <v>44021</v>
      </c>
      <c r="K88" s="47">
        <v>39759</v>
      </c>
      <c r="M88" s="46" t="s">
        <v>5312</v>
      </c>
      <c r="N88" s="46" t="s">
        <v>499</v>
      </c>
      <c r="O88" s="47">
        <v>98</v>
      </c>
      <c r="P88" s="46" t="s">
        <v>37</v>
      </c>
      <c r="Q88" s="46" t="s">
        <v>49</v>
      </c>
      <c r="T88" s="46" t="s">
        <v>2429</v>
      </c>
    </row>
    <row r="89" spans="1:20" x14ac:dyDescent="0.2">
      <c r="A89" s="46">
        <v>6409531</v>
      </c>
      <c r="B89" s="46" t="s">
        <v>4855</v>
      </c>
      <c r="C89" s="46" t="s">
        <v>4809</v>
      </c>
      <c r="D89" s="46" t="s">
        <v>189</v>
      </c>
      <c r="E89" s="46" t="s">
        <v>4854</v>
      </c>
      <c r="F89" s="46" t="s">
        <v>35</v>
      </c>
      <c r="H89" s="48">
        <v>43865</v>
      </c>
      <c r="J89" s="48">
        <v>44021</v>
      </c>
      <c r="K89" s="47">
        <v>39759</v>
      </c>
      <c r="M89" s="46" t="s">
        <v>3377</v>
      </c>
      <c r="N89" s="46" t="s">
        <v>499</v>
      </c>
      <c r="O89" s="47">
        <v>98</v>
      </c>
      <c r="P89" s="46" t="s">
        <v>37</v>
      </c>
      <c r="Q89" s="46" t="s">
        <v>49</v>
      </c>
      <c r="T89" s="46" t="s">
        <v>2429</v>
      </c>
    </row>
    <row r="90" spans="1:20" x14ac:dyDescent="0.2">
      <c r="A90" s="46">
        <v>6409605</v>
      </c>
      <c r="B90" s="46" t="s">
        <v>4852</v>
      </c>
      <c r="C90" s="46" t="s">
        <v>4809</v>
      </c>
      <c r="D90" s="46" t="s">
        <v>189</v>
      </c>
      <c r="E90" s="46" t="s">
        <v>4851</v>
      </c>
      <c r="F90" s="46" t="s">
        <v>35</v>
      </c>
      <c r="H90" s="48">
        <v>43865</v>
      </c>
      <c r="J90" s="48">
        <v>44021</v>
      </c>
      <c r="K90" s="47">
        <v>39759</v>
      </c>
      <c r="M90" s="46" t="s">
        <v>3437</v>
      </c>
      <c r="N90" s="46" t="s">
        <v>499</v>
      </c>
      <c r="O90" s="47">
        <v>98</v>
      </c>
      <c r="P90" s="46" t="s">
        <v>37</v>
      </c>
      <c r="Q90" s="46" t="s">
        <v>49</v>
      </c>
      <c r="T90" s="46" t="s">
        <v>2429</v>
      </c>
    </row>
    <row r="91" spans="1:20" x14ac:dyDescent="0.2">
      <c r="A91" s="46">
        <v>6409845</v>
      </c>
      <c r="B91" s="46" t="s">
        <v>4849</v>
      </c>
      <c r="C91" s="46" t="s">
        <v>4809</v>
      </c>
      <c r="D91" s="46" t="s">
        <v>189</v>
      </c>
      <c r="E91" s="46" t="s">
        <v>4848</v>
      </c>
      <c r="F91" s="46" t="s">
        <v>35</v>
      </c>
      <c r="H91" s="48">
        <v>43865</v>
      </c>
      <c r="J91" s="48">
        <v>44021</v>
      </c>
      <c r="K91" s="47">
        <v>39759</v>
      </c>
      <c r="M91" s="46" t="s">
        <v>3437</v>
      </c>
      <c r="N91" s="46" t="s">
        <v>499</v>
      </c>
      <c r="O91" s="47">
        <v>98</v>
      </c>
      <c r="P91" s="46" t="s">
        <v>37</v>
      </c>
      <c r="Q91" s="46" t="s">
        <v>49</v>
      </c>
      <c r="T91" s="46" t="s">
        <v>2429</v>
      </c>
    </row>
    <row r="92" spans="1:20" x14ac:dyDescent="0.2">
      <c r="A92" s="46">
        <v>6409893</v>
      </c>
      <c r="B92" s="46" t="s">
        <v>4846</v>
      </c>
      <c r="C92" s="46" t="s">
        <v>4809</v>
      </c>
      <c r="D92" s="46" t="s">
        <v>189</v>
      </c>
      <c r="E92" s="46" t="s">
        <v>4845</v>
      </c>
      <c r="F92" s="46" t="s">
        <v>35</v>
      </c>
      <c r="H92" s="48">
        <v>43865</v>
      </c>
      <c r="J92" s="48">
        <v>44021</v>
      </c>
      <c r="K92" s="47">
        <v>39759</v>
      </c>
      <c r="M92" s="46" t="s">
        <v>5329</v>
      </c>
      <c r="N92" s="46" t="s">
        <v>499</v>
      </c>
      <c r="O92" s="47">
        <v>98</v>
      </c>
      <c r="P92" s="46" t="s">
        <v>37</v>
      </c>
      <c r="Q92" s="46" t="s">
        <v>49</v>
      </c>
      <c r="T92" s="46" t="s">
        <v>2429</v>
      </c>
    </row>
    <row r="93" spans="1:20" x14ac:dyDescent="0.2">
      <c r="A93" s="46">
        <v>6410321</v>
      </c>
      <c r="B93" s="46" t="s">
        <v>4843</v>
      </c>
      <c r="C93" s="46" t="s">
        <v>4809</v>
      </c>
      <c r="D93" s="46" t="s">
        <v>189</v>
      </c>
      <c r="E93" s="46" t="s">
        <v>4842</v>
      </c>
      <c r="F93" s="46" t="s">
        <v>35</v>
      </c>
      <c r="H93" s="48">
        <v>43865</v>
      </c>
      <c r="J93" s="48">
        <v>44021</v>
      </c>
      <c r="K93" s="47">
        <v>39759</v>
      </c>
      <c r="M93" s="46" t="s">
        <v>3440</v>
      </c>
      <c r="N93" s="46" t="s">
        <v>499</v>
      </c>
      <c r="O93" s="47">
        <v>98</v>
      </c>
      <c r="P93" s="46" t="s">
        <v>37</v>
      </c>
      <c r="Q93" s="46" t="s">
        <v>49</v>
      </c>
      <c r="T93" s="46" t="s">
        <v>2429</v>
      </c>
    </row>
    <row r="94" spans="1:20" x14ac:dyDescent="0.2">
      <c r="A94" s="46">
        <v>6410685</v>
      </c>
      <c r="B94" s="46" t="s">
        <v>4840</v>
      </c>
      <c r="C94" s="46" t="s">
        <v>4809</v>
      </c>
      <c r="D94" s="46" t="s">
        <v>189</v>
      </c>
      <c r="E94" s="46" t="s">
        <v>4839</v>
      </c>
      <c r="F94" s="46" t="s">
        <v>35</v>
      </c>
      <c r="H94" s="48">
        <v>43866</v>
      </c>
      <c r="J94" s="48">
        <v>44021</v>
      </c>
      <c r="K94" s="47">
        <v>39759</v>
      </c>
      <c r="M94" s="46" t="s">
        <v>3422</v>
      </c>
      <c r="N94" s="46" t="s">
        <v>499</v>
      </c>
      <c r="O94" s="47">
        <v>98</v>
      </c>
      <c r="P94" s="46" t="s">
        <v>37</v>
      </c>
      <c r="Q94" s="46" t="s">
        <v>49</v>
      </c>
      <c r="T94" s="46" t="s">
        <v>2429</v>
      </c>
    </row>
    <row r="95" spans="1:20" x14ac:dyDescent="0.2">
      <c r="A95" s="46">
        <v>6410715</v>
      </c>
      <c r="B95" s="46" t="s">
        <v>4837</v>
      </c>
      <c r="C95" s="46" t="s">
        <v>4809</v>
      </c>
      <c r="D95" s="46" t="s">
        <v>189</v>
      </c>
      <c r="E95" s="46" t="s">
        <v>4836</v>
      </c>
      <c r="F95" s="46" t="s">
        <v>35</v>
      </c>
      <c r="H95" s="48">
        <v>43866</v>
      </c>
      <c r="J95" s="48">
        <v>44021</v>
      </c>
      <c r="K95" s="47">
        <v>39759</v>
      </c>
      <c r="M95" s="46" t="s">
        <v>3413</v>
      </c>
      <c r="N95" s="46" t="s">
        <v>499</v>
      </c>
      <c r="O95" s="47">
        <v>98</v>
      </c>
      <c r="P95" s="46" t="s">
        <v>37</v>
      </c>
      <c r="Q95" s="46" t="s">
        <v>49</v>
      </c>
      <c r="T95" s="46" t="s">
        <v>2429</v>
      </c>
    </row>
    <row r="96" spans="1:20" x14ac:dyDescent="0.2">
      <c r="A96" s="46">
        <v>6411253</v>
      </c>
      <c r="B96" s="46" t="s">
        <v>4834</v>
      </c>
      <c r="C96" s="46" t="s">
        <v>4809</v>
      </c>
      <c r="D96" s="46" t="s">
        <v>189</v>
      </c>
      <c r="E96" s="46" t="s">
        <v>4833</v>
      </c>
      <c r="F96" s="46" t="s">
        <v>35</v>
      </c>
      <c r="H96" s="48">
        <v>43866</v>
      </c>
      <c r="J96" s="48">
        <v>44021</v>
      </c>
      <c r="K96" s="47">
        <v>50000</v>
      </c>
      <c r="M96" s="46" t="s">
        <v>3437</v>
      </c>
      <c r="N96" s="46" t="s">
        <v>499</v>
      </c>
      <c r="O96" s="47">
        <v>98</v>
      </c>
      <c r="P96" s="46" t="s">
        <v>37</v>
      </c>
      <c r="Q96" s="46" t="s">
        <v>49</v>
      </c>
      <c r="T96" s="46" t="s">
        <v>2429</v>
      </c>
    </row>
    <row r="97" spans="1:20" x14ac:dyDescent="0.2">
      <c r="A97" s="46">
        <v>6412016</v>
      </c>
      <c r="B97" s="46" t="s">
        <v>4831</v>
      </c>
      <c r="C97" s="46" t="s">
        <v>4809</v>
      </c>
      <c r="D97" s="46" t="s">
        <v>189</v>
      </c>
      <c r="E97" s="46" t="s">
        <v>4830</v>
      </c>
      <c r="F97" s="46" t="s">
        <v>35</v>
      </c>
      <c r="H97" s="48">
        <v>43867</v>
      </c>
      <c r="J97" s="48">
        <v>44021</v>
      </c>
      <c r="K97" s="47">
        <v>39759</v>
      </c>
      <c r="M97" s="46" t="s">
        <v>3437</v>
      </c>
      <c r="N97" s="46" t="s">
        <v>499</v>
      </c>
      <c r="O97" s="47">
        <v>98</v>
      </c>
      <c r="P97" s="46" t="s">
        <v>37</v>
      </c>
      <c r="Q97" s="46" t="s">
        <v>49</v>
      </c>
      <c r="T97" s="46" t="s">
        <v>2429</v>
      </c>
    </row>
    <row r="98" spans="1:20" x14ac:dyDescent="0.2">
      <c r="A98" s="46">
        <v>6412317</v>
      </c>
      <c r="B98" s="46" t="s">
        <v>4828</v>
      </c>
      <c r="C98" s="46" t="s">
        <v>4809</v>
      </c>
      <c r="D98" s="46" t="s">
        <v>189</v>
      </c>
      <c r="E98" s="46" t="s">
        <v>4827</v>
      </c>
      <c r="F98" s="46" t="s">
        <v>35</v>
      </c>
      <c r="H98" s="48">
        <v>43867</v>
      </c>
      <c r="J98" s="48">
        <v>44021</v>
      </c>
      <c r="K98" s="47">
        <v>39759</v>
      </c>
      <c r="M98" s="46" t="s">
        <v>3413</v>
      </c>
      <c r="N98" s="46" t="s">
        <v>499</v>
      </c>
      <c r="O98" s="47">
        <v>98</v>
      </c>
      <c r="P98" s="46" t="s">
        <v>37</v>
      </c>
      <c r="Q98" s="46" t="s">
        <v>49</v>
      </c>
      <c r="T98" s="46" t="s">
        <v>2429</v>
      </c>
    </row>
    <row r="99" spans="1:20" x14ac:dyDescent="0.2">
      <c r="A99" s="46">
        <v>6412318</v>
      </c>
      <c r="B99" s="46" t="s">
        <v>4825</v>
      </c>
      <c r="C99" s="46" t="s">
        <v>4809</v>
      </c>
      <c r="D99" s="46" t="s">
        <v>189</v>
      </c>
      <c r="E99" s="46" t="s">
        <v>4824</v>
      </c>
      <c r="F99" s="46" t="s">
        <v>35</v>
      </c>
      <c r="H99" s="48">
        <v>43867</v>
      </c>
      <c r="J99" s="48">
        <v>44021</v>
      </c>
      <c r="K99" s="47">
        <v>39759</v>
      </c>
      <c r="M99" s="46" t="s">
        <v>5122</v>
      </c>
      <c r="N99" s="46" t="s">
        <v>499</v>
      </c>
      <c r="O99" s="47">
        <v>98</v>
      </c>
      <c r="P99" s="46" t="s">
        <v>37</v>
      </c>
      <c r="Q99" s="46" t="s">
        <v>49</v>
      </c>
      <c r="T99" s="46" t="s">
        <v>2429</v>
      </c>
    </row>
    <row r="100" spans="1:20" x14ac:dyDescent="0.2">
      <c r="A100" s="46">
        <v>6412816</v>
      </c>
      <c r="B100" s="46" t="s">
        <v>4822</v>
      </c>
      <c r="C100" s="46" t="s">
        <v>4809</v>
      </c>
      <c r="D100" s="46" t="s">
        <v>189</v>
      </c>
      <c r="E100" s="46" t="s">
        <v>4821</v>
      </c>
      <c r="F100" s="46" t="s">
        <v>35</v>
      </c>
      <c r="H100" s="48">
        <v>43867</v>
      </c>
      <c r="J100" s="48">
        <v>44021</v>
      </c>
      <c r="K100" s="47">
        <v>39759</v>
      </c>
      <c r="M100" s="46" t="s">
        <v>3881</v>
      </c>
      <c r="N100" s="46" t="s">
        <v>499</v>
      </c>
      <c r="O100" s="47">
        <v>98</v>
      </c>
      <c r="P100" s="46" t="s">
        <v>37</v>
      </c>
      <c r="Q100" s="46" t="s">
        <v>49</v>
      </c>
      <c r="T100" s="46" t="s">
        <v>2429</v>
      </c>
    </row>
    <row r="101" spans="1:20" x14ac:dyDescent="0.2">
      <c r="A101" s="46">
        <v>6413398</v>
      </c>
      <c r="B101" s="46" t="s">
        <v>4819</v>
      </c>
      <c r="C101" s="46" t="s">
        <v>4809</v>
      </c>
      <c r="D101" s="46" t="s">
        <v>189</v>
      </c>
      <c r="E101" s="46" t="s">
        <v>4818</v>
      </c>
      <c r="F101" s="46" t="s">
        <v>35</v>
      </c>
      <c r="H101" s="48">
        <v>43868</v>
      </c>
      <c r="J101" s="48">
        <v>44021</v>
      </c>
      <c r="K101" s="47">
        <v>39759</v>
      </c>
      <c r="M101" s="46" t="s">
        <v>5187</v>
      </c>
      <c r="N101" s="46" t="s">
        <v>499</v>
      </c>
      <c r="O101" s="47">
        <v>98</v>
      </c>
      <c r="P101" s="46" t="s">
        <v>37</v>
      </c>
      <c r="Q101" s="46" t="s">
        <v>49</v>
      </c>
      <c r="T101" s="46" t="s">
        <v>2429</v>
      </c>
    </row>
    <row r="102" spans="1:20" x14ac:dyDescent="0.2">
      <c r="A102" s="46">
        <v>6414059</v>
      </c>
      <c r="B102" s="46" t="s">
        <v>4816</v>
      </c>
      <c r="C102" s="46" t="s">
        <v>4809</v>
      </c>
      <c r="D102" s="46" t="s">
        <v>189</v>
      </c>
      <c r="E102" s="46" t="s">
        <v>4815</v>
      </c>
      <c r="F102" s="46" t="s">
        <v>35</v>
      </c>
      <c r="H102" s="48">
        <v>43868</v>
      </c>
      <c r="J102" s="48">
        <v>44021</v>
      </c>
      <c r="K102" s="47">
        <v>39759</v>
      </c>
      <c r="M102" s="46" t="s">
        <v>5300</v>
      </c>
      <c r="N102" s="46" t="s">
        <v>499</v>
      </c>
      <c r="O102" s="47">
        <v>98</v>
      </c>
      <c r="P102" s="46" t="s">
        <v>37</v>
      </c>
      <c r="Q102" s="46" t="s">
        <v>49</v>
      </c>
      <c r="T102" s="46" t="s">
        <v>2429</v>
      </c>
    </row>
    <row r="103" spans="1:20" x14ac:dyDescent="0.2">
      <c r="A103" s="46">
        <v>6414391</v>
      </c>
      <c r="B103" s="46" t="s">
        <v>4813</v>
      </c>
      <c r="C103" s="46" t="s">
        <v>4809</v>
      </c>
      <c r="D103" s="46" t="s">
        <v>189</v>
      </c>
      <c r="E103" s="46" t="s">
        <v>4812</v>
      </c>
      <c r="F103" s="46" t="s">
        <v>35</v>
      </c>
      <c r="H103" s="48">
        <v>43868</v>
      </c>
      <c r="J103" s="48">
        <v>44021</v>
      </c>
      <c r="K103" s="47">
        <v>39759</v>
      </c>
      <c r="M103" s="46" t="s">
        <v>5137</v>
      </c>
      <c r="N103" s="46" t="s">
        <v>499</v>
      </c>
      <c r="O103" s="47">
        <v>98</v>
      </c>
      <c r="P103" s="46" t="s">
        <v>37</v>
      </c>
      <c r="Q103" s="46" t="s">
        <v>49</v>
      </c>
      <c r="T103" s="46" t="s">
        <v>2429</v>
      </c>
    </row>
    <row r="104" spans="1:20" x14ac:dyDescent="0.2">
      <c r="A104" s="46">
        <v>6414432</v>
      </c>
      <c r="B104" s="46" t="s">
        <v>4810</v>
      </c>
      <c r="C104" s="46" t="s">
        <v>4809</v>
      </c>
      <c r="D104" s="46" t="s">
        <v>189</v>
      </c>
      <c r="E104" s="46" t="s">
        <v>4808</v>
      </c>
      <c r="F104" s="46" t="s">
        <v>35</v>
      </c>
      <c r="H104" s="48">
        <v>43868</v>
      </c>
      <c r="J104" s="48">
        <v>44021</v>
      </c>
      <c r="K104" s="47">
        <v>39759</v>
      </c>
      <c r="M104" s="46" t="s">
        <v>5328</v>
      </c>
      <c r="N104" s="46" t="s">
        <v>499</v>
      </c>
      <c r="O104" s="47">
        <v>98</v>
      </c>
      <c r="P104" s="46" t="s">
        <v>37</v>
      </c>
      <c r="Q104" s="46" t="s">
        <v>49</v>
      </c>
      <c r="T104" s="46" t="s">
        <v>2429</v>
      </c>
    </row>
    <row r="105" spans="1:20" x14ac:dyDescent="0.2">
      <c r="A105" s="46">
        <v>6410807</v>
      </c>
      <c r="B105" s="46" t="s">
        <v>5327</v>
      </c>
      <c r="C105" s="46" t="s">
        <v>4809</v>
      </c>
      <c r="D105" s="46" t="s">
        <v>198</v>
      </c>
      <c r="E105" s="46" t="s">
        <v>5326</v>
      </c>
      <c r="F105" s="46" t="s">
        <v>35</v>
      </c>
      <c r="H105" s="48">
        <v>43866</v>
      </c>
      <c r="J105" s="48">
        <v>44021</v>
      </c>
      <c r="K105" s="47">
        <v>18665</v>
      </c>
      <c r="M105" s="46" t="s">
        <v>5286</v>
      </c>
      <c r="N105" s="46" t="s">
        <v>499</v>
      </c>
      <c r="O105" s="47">
        <v>98</v>
      </c>
      <c r="P105" s="46" t="s">
        <v>37</v>
      </c>
      <c r="Q105" s="46" t="s">
        <v>49</v>
      </c>
      <c r="T105" s="46" t="s">
        <v>2429</v>
      </c>
    </row>
    <row r="106" spans="1:20" x14ac:dyDescent="0.2">
      <c r="A106" s="46">
        <v>6410822</v>
      </c>
      <c r="B106" s="46" t="s">
        <v>5325</v>
      </c>
      <c r="C106" s="46" t="s">
        <v>4809</v>
      </c>
      <c r="D106" s="46" t="s">
        <v>198</v>
      </c>
      <c r="E106" s="46" t="s">
        <v>5324</v>
      </c>
      <c r="F106" s="46" t="s">
        <v>35</v>
      </c>
      <c r="H106" s="48">
        <v>43866</v>
      </c>
      <c r="J106" s="48">
        <v>44021</v>
      </c>
      <c r="K106" s="47">
        <v>20870</v>
      </c>
      <c r="M106" s="46" t="s">
        <v>3714</v>
      </c>
      <c r="N106" s="46" t="s">
        <v>499</v>
      </c>
      <c r="O106" s="47">
        <v>98</v>
      </c>
      <c r="P106" s="46" t="s">
        <v>37</v>
      </c>
      <c r="Q106" s="46" t="s">
        <v>49</v>
      </c>
      <c r="T106" s="46" t="s">
        <v>2429</v>
      </c>
    </row>
    <row r="107" spans="1:20" x14ac:dyDescent="0.2">
      <c r="A107" s="46">
        <v>6415180</v>
      </c>
      <c r="B107" s="46" t="s">
        <v>5323</v>
      </c>
      <c r="C107" s="46" t="s">
        <v>4809</v>
      </c>
      <c r="D107" s="46" t="s">
        <v>189</v>
      </c>
      <c r="E107" s="46" t="s">
        <v>5322</v>
      </c>
      <c r="F107" s="46" t="s">
        <v>35</v>
      </c>
      <c r="H107" s="48">
        <v>43871</v>
      </c>
      <c r="J107" s="48">
        <v>44021</v>
      </c>
      <c r="K107" s="47">
        <v>11015</v>
      </c>
      <c r="M107" s="46" t="s">
        <v>5321</v>
      </c>
      <c r="N107" s="46" t="s">
        <v>499</v>
      </c>
      <c r="O107" s="47">
        <v>98</v>
      </c>
      <c r="P107" s="46" t="s">
        <v>37</v>
      </c>
      <c r="Q107" s="46" t="s">
        <v>49</v>
      </c>
      <c r="T107" s="46" t="s">
        <v>2429</v>
      </c>
    </row>
    <row r="108" spans="1:20" x14ac:dyDescent="0.2">
      <c r="A108" s="46">
        <v>6415241</v>
      </c>
      <c r="B108" s="46" t="s">
        <v>5320</v>
      </c>
      <c r="C108" s="46" t="s">
        <v>4809</v>
      </c>
      <c r="D108" s="46" t="s">
        <v>189</v>
      </c>
      <c r="E108" s="46" t="s">
        <v>5319</v>
      </c>
      <c r="F108" s="46" t="s">
        <v>35</v>
      </c>
      <c r="H108" s="48">
        <v>43871</v>
      </c>
      <c r="J108" s="48">
        <v>44021</v>
      </c>
      <c r="K108" s="47">
        <v>20870</v>
      </c>
      <c r="M108" s="46" t="s">
        <v>5312</v>
      </c>
      <c r="N108" s="46" t="s">
        <v>499</v>
      </c>
      <c r="O108" s="47">
        <v>98</v>
      </c>
      <c r="P108" s="46" t="s">
        <v>37</v>
      </c>
      <c r="Q108" s="46" t="s">
        <v>49</v>
      </c>
      <c r="T108" s="46" t="s">
        <v>2429</v>
      </c>
    </row>
    <row r="109" spans="1:20" x14ac:dyDescent="0.2">
      <c r="A109" s="46">
        <v>6415349</v>
      </c>
      <c r="B109" s="46" t="s">
        <v>5318</v>
      </c>
      <c r="C109" s="46" t="s">
        <v>4809</v>
      </c>
      <c r="D109" s="46" t="s">
        <v>189</v>
      </c>
      <c r="E109" s="46" t="s">
        <v>5317</v>
      </c>
      <c r="F109" s="46" t="s">
        <v>35</v>
      </c>
      <c r="H109" s="48">
        <v>43871</v>
      </c>
      <c r="J109" s="48">
        <v>44021</v>
      </c>
      <c r="K109" s="47">
        <v>27915</v>
      </c>
      <c r="M109" s="46" t="s">
        <v>5122</v>
      </c>
      <c r="N109" s="46" t="s">
        <v>499</v>
      </c>
      <c r="O109" s="47">
        <v>98</v>
      </c>
      <c r="P109" s="46" t="s">
        <v>37</v>
      </c>
      <c r="Q109" s="46" t="s">
        <v>49</v>
      </c>
      <c r="T109" s="46" t="s">
        <v>2429</v>
      </c>
    </row>
    <row r="110" spans="1:20" x14ac:dyDescent="0.2">
      <c r="A110" s="46">
        <v>6415507</v>
      </c>
      <c r="B110" s="46" t="s">
        <v>5316</v>
      </c>
      <c r="C110" s="46" t="s">
        <v>4809</v>
      </c>
      <c r="D110" s="46" t="s">
        <v>189</v>
      </c>
      <c r="E110" s="46" t="s">
        <v>5315</v>
      </c>
      <c r="F110" s="46" t="s">
        <v>35</v>
      </c>
      <c r="H110" s="48">
        <v>43871</v>
      </c>
      <c r="J110" s="48">
        <v>44021</v>
      </c>
      <c r="K110" s="47">
        <v>35122</v>
      </c>
      <c r="M110" s="46" t="s">
        <v>5122</v>
      </c>
      <c r="N110" s="46" t="s">
        <v>499</v>
      </c>
      <c r="O110" s="47">
        <v>98</v>
      </c>
      <c r="P110" s="46" t="s">
        <v>37</v>
      </c>
      <c r="Q110" s="46" t="s">
        <v>49</v>
      </c>
      <c r="T110" s="46" t="s">
        <v>2429</v>
      </c>
    </row>
    <row r="111" spans="1:20" x14ac:dyDescent="0.2">
      <c r="A111" s="46">
        <v>6297163</v>
      </c>
      <c r="B111" s="46" t="s">
        <v>4806</v>
      </c>
      <c r="C111" s="46" t="s">
        <v>4805</v>
      </c>
      <c r="D111" s="46" t="s">
        <v>198</v>
      </c>
      <c r="E111" s="46" t="s">
        <v>4804</v>
      </c>
      <c r="F111" s="46" t="s">
        <v>35</v>
      </c>
      <c r="H111" s="48">
        <v>43747</v>
      </c>
      <c r="J111" s="48">
        <v>44021</v>
      </c>
      <c r="K111" s="47">
        <v>39759</v>
      </c>
      <c r="M111" s="46" t="s">
        <v>3723</v>
      </c>
      <c r="N111" s="46" t="s">
        <v>499</v>
      </c>
      <c r="O111" s="47">
        <v>98</v>
      </c>
      <c r="P111" s="46" t="s">
        <v>37</v>
      </c>
      <c r="Q111" s="46" t="s">
        <v>49</v>
      </c>
      <c r="T111" s="46" t="s">
        <v>2429</v>
      </c>
    </row>
    <row r="112" spans="1:20" x14ac:dyDescent="0.2">
      <c r="A112" s="46">
        <v>6416259</v>
      </c>
      <c r="B112" s="46" t="s">
        <v>5314</v>
      </c>
      <c r="C112" s="46" t="s">
        <v>4696</v>
      </c>
      <c r="D112" s="46" t="s">
        <v>189</v>
      </c>
      <c r="E112" s="46" t="s">
        <v>5313</v>
      </c>
      <c r="F112" s="46" t="s">
        <v>35</v>
      </c>
      <c r="H112" s="48">
        <v>43871</v>
      </c>
      <c r="J112" s="48">
        <v>44021</v>
      </c>
      <c r="K112" s="47">
        <v>145368</v>
      </c>
      <c r="M112" s="46" t="s">
        <v>5312</v>
      </c>
      <c r="N112" s="46" t="s">
        <v>499</v>
      </c>
      <c r="O112" s="47">
        <v>93</v>
      </c>
      <c r="P112" s="46" t="s">
        <v>37</v>
      </c>
      <c r="Q112" s="46" t="s">
        <v>49</v>
      </c>
      <c r="T112" s="46" t="s">
        <v>2429</v>
      </c>
    </row>
    <row r="113" spans="1:20" x14ac:dyDescent="0.2">
      <c r="A113" s="46">
        <v>6416267</v>
      </c>
      <c r="B113" s="46" t="s">
        <v>5311</v>
      </c>
      <c r="C113" s="46" t="s">
        <v>4696</v>
      </c>
      <c r="D113" s="46" t="s">
        <v>189</v>
      </c>
      <c r="E113" s="46" t="s">
        <v>5310</v>
      </c>
      <c r="F113" s="46" t="s">
        <v>35</v>
      </c>
      <c r="H113" s="48">
        <v>43871</v>
      </c>
      <c r="J113" s="48">
        <v>44021</v>
      </c>
      <c r="K113" s="47">
        <v>240424</v>
      </c>
      <c r="M113" s="46" t="s">
        <v>3714</v>
      </c>
      <c r="N113" s="46" t="s">
        <v>499</v>
      </c>
      <c r="O113" s="47">
        <v>93</v>
      </c>
      <c r="P113" s="46" t="s">
        <v>37</v>
      </c>
      <c r="Q113" s="46" t="s">
        <v>49</v>
      </c>
      <c r="T113" s="46" t="s">
        <v>2429</v>
      </c>
    </row>
    <row r="114" spans="1:20" x14ac:dyDescent="0.2">
      <c r="A114" s="46">
        <v>6427345</v>
      </c>
      <c r="B114" s="46" t="s">
        <v>4802</v>
      </c>
      <c r="C114" s="46" t="s">
        <v>4696</v>
      </c>
      <c r="D114" s="46" t="s">
        <v>189</v>
      </c>
      <c r="E114" s="46" t="s">
        <v>4801</v>
      </c>
      <c r="F114" s="46" t="s">
        <v>35</v>
      </c>
      <c r="H114" s="48">
        <v>43881</v>
      </c>
      <c r="J114" s="48">
        <v>44021</v>
      </c>
      <c r="K114" s="47">
        <v>39759</v>
      </c>
      <c r="M114" s="46" t="s">
        <v>5309</v>
      </c>
      <c r="N114" s="46" t="s">
        <v>499</v>
      </c>
      <c r="O114" s="47">
        <v>93</v>
      </c>
      <c r="P114" s="46" t="s">
        <v>37</v>
      </c>
      <c r="Q114" s="46" t="s">
        <v>49</v>
      </c>
      <c r="T114" s="46" t="s">
        <v>2429</v>
      </c>
    </row>
    <row r="115" spans="1:20" x14ac:dyDescent="0.2">
      <c r="A115" s="46">
        <v>6419354</v>
      </c>
      <c r="B115" s="46" t="s">
        <v>5308</v>
      </c>
      <c r="C115" s="46" t="s">
        <v>4696</v>
      </c>
      <c r="D115" s="46" t="s">
        <v>189</v>
      </c>
      <c r="E115" s="46" t="s">
        <v>5307</v>
      </c>
      <c r="F115" s="46" t="s">
        <v>35</v>
      </c>
      <c r="H115" s="48">
        <v>43874</v>
      </c>
      <c r="J115" s="48">
        <v>44021</v>
      </c>
      <c r="K115" s="47">
        <v>323740</v>
      </c>
      <c r="M115" s="46" t="s">
        <v>5304</v>
      </c>
      <c r="N115" s="46" t="s">
        <v>499</v>
      </c>
      <c r="O115" s="47">
        <v>93</v>
      </c>
      <c r="P115" s="46" t="s">
        <v>37</v>
      </c>
      <c r="Q115" s="46" t="s">
        <v>49</v>
      </c>
      <c r="T115" s="46" t="s">
        <v>2429</v>
      </c>
    </row>
    <row r="116" spans="1:20" x14ac:dyDescent="0.2">
      <c r="A116" s="46">
        <v>6424281</v>
      </c>
      <c r="B116" s="46" t="s">
        <v>5306</v>
      </c>
      <c r="C116" s="46" t="s">
        <v>4696</v>
      </c>
      <c r="D116" s="46" t="s">
        <v>189</v>
      </c>
      <c r="E116" s="46" t="s">
        <v>5305</v>
      </c>
      <c r="F116" s="46" t="s">
        <v>35</v>
      </c>
      <c r="H116" s="48">
        <v>43879</v>
      </c>
      <c r="J116" s="48">
        <v>44021</v>
      </c>
      <c r="K116" s="47">
        <v>29590</v>
      </c>
      <c r="M116" s="46" t="s">
        <v>5048</v>
      </c>
      <c r="N116" s="46" t="s">
        <v>499</v>
      </c>
      <c r="O116" s="47">
        <v>93</v>
      </c>
      <c r="P116" s="46" t="s">
        <v>37</v>
      </c>
      <c r="Q116" s="46" t="s">
        <v>49</v>
      </c>
      <c r="T116" s="46" t="s">
        <v>2429</v>
      </c>
    </row>
    <row r="117" spans="1:20" x14ac:dyDescent="0.2">
      <c r="A117" s="46">
        <v>6424349</v>
      </c>
      <c r="B117" s="46" t="s">
        <v>4799</v>
      </c>
      <c r="C117" s="46" t="s">
        <v>4696</v>
      </c>
      <c r="D117" s="46" t="s">
        <v>189</v>
      </c>
      <c r="E117" s="46" t="s">
        <v>4798</v>
      </c>
      <c r="F117" s="46" t="s">
        <v>35</v>
      </c>
      <c r="H117" s="48">
        <v>43879</v>
      </c>
      <c r="J117" s="48">
        <v>44021</v>
      </c>
      <c r="K117" s="47">
        <v>39759</v>
      </c>
      <c r="M117" s="46" t="s">
        <v>3387</v>
      </c>
      <c r="N117" s="46" t="s">
        <v>499</v>
      </c>
      <c r="O117" s="47">
        <v>93</v>
      </c>
      <c r="P117" s="46" t="s">
        <v>37</v>
      </c>
      <c r="Q117" s="46" t="s">
        <v>49</v>
      </c>
      <c r="T117" s="46" t="s">
        <v>2429</v>
      </c>
    </row>
    <row r="118" spans="1:20" x14ac:dyDescent="0.2">
      <c r="A118" s="46">
        <v>6424352</v>
      </c>
      <c r="B118" s="46" t="s">
        <v>4796</v>
      </c>
      <c r="C118" s="46" t="s">
        <v>4696</v>
      </c>
      <c r="D118" s="46" t="s">
        <v>189</v>
      </c>
      <c r="E118" s="46" t="s">
        <v>4795</v>
      </c>
      <c r="F118" s="46" t="s">
        <v>35</v>
      </c>
      <c r="H118" s="48">
        <v>43879</v>
      </c>
      <c r="J118" s="48">
        <v>44021</v>
      </c>
      <c r="K118" s="47">
        <v>39759</v>
      </c>
      <c r="M118" s="46" t="s">
        <v>5304</v>
      </c>
      <c r="N118" s="46" t="s">
        <v>499</v>
      </c>
      <c r="O118" s="47">
        <v>93</v>
      </c>
      <c r="P118" s="46" t="s">
        <v>37</v>
      </c>
      <c r="Q118" s="46" t="s">
        <v>49</v>
      </c>
      <c r="T118" s="46" t="s">
        <v>2429</v>
      </c>
    </row>
    <row r="119" spans="1:20" x14ac:dyDescent="0.2">
      <c r="A119" s="46">
        <v>6424364</v>
      </c>
      <c r="B119" s="46" t="s">
        <v>4793</v>
      </c>
      <c r="C119" s="46" t="s">
        <v>4696</v>
      </c>
      <c r="D119" s="46" t="s">
        <v>189</v>
      </c>
      <c r="E119" s="46" t="s">
        <v>4792</v>
      </c>
      <c r="F119" s="46" t="s">
        <v>35</v>
      </c>
      <c r="H119" s="48">
        <v>43879</v>
      </c>
      <c r="J119" s="48">
        <v>44021</v>
      </c>
      <c r="K119" s="47">
        <v>39759</v>
      </c>
      <c r="M119" s="46" t="s">
        <v>5193</v>
      </c>
      <c r="N119" s="46" t="s">
        <v>499</v>
      </c>
      <c r="O119" s="47">
        <v>93</v>
      </c>
      <c r="P119" s="46" t="s">
        <v>37</v>
      </c>
      <c r="Q119" s="46" t="s">
        <v>49</v>
      </c>
      <c r="T119" s="46" t="s">
        <v>2429</v>
      </c>
    </row>
    <row r="120" spans="1:20" x14ac:dyDescent="0.2">
      <c r="A120" s="46">
        <v>6425287</v>
      </c>
      <c r="B120" s="46" t="s">
        <v>4790</v>
      </c>
      <c r="C120" s="46" t="s">
        <v>4696</v>
      </c>
      <c r="D120" s="46" t="s">
        <v>189</v>
      </c>
      <c r="E120" s="46" t="s">
        <v>4789</v>
      </c>
      <c r="F120" s="46" t="s">
        <v>35</v>
      </c>
      <c r="H120" s="48">
        <v>43880</v>
      </c>
      <c r="J120" s="48">
        <v>44021</v>
      </c>
      <c r="K120" s="47">
        <v>39759</v>
      </c>
      <c r="M120" s="46" t="s">
        <v>5303</v>
      </c>
      <c r="N120" s="46" t="s">
        <v>499</v>
      </c>
      <c r="O120" s="47">
        <v>93</v>
      </c>
      <c r="P120" s="46" t="s">
        <v>37</v>
      </c>
      <c r="Q120" s="46" t="s">
        <v>49</v>
      </c>
      <c r="T120" s="46" t="s">
        <v>2429</v>
      </c>
    </row>
    <row r="121" spans="1:20" x14ac:dyDescent="0.2">
      <c r="A121" s="46">
        <v>6425317</v>
      </c>
      <c r="B121" s="46" t="s">
        <v>5302</v>
      </c>
      <c r="C121" s="46" t="s">
        <v>4696</v>
      </c>
      <c r="D121" s="46" t="s">
        <v>189</v>
      </c>
      <c r="E121" s="46" t="s">
        <v>5301</v>
      </c>
      <c r="F121" s="46" t="s">
        <v>35</v>
      </c>
      <c r="H121" s="48">
        <v>43880</v>
      </c>
      <c r="J121" s="48">
        <v>44021</v>
      </c>
      <c r="K121" s="47">
        <v>23180</v>
      </c>
      <c r="M121" s="46" t="s">
        <v>5300</v>
      </c>
      <c r="N121" s="46" t="s">
        <v>499</v>
      </c>
      <c r="O121" s="47">
        <v>93</v>
      </c>
      <c r="P121" s="46" t="s">
        <v>37</v>
      </c>
      <c r="Q121" s="46" t="s">
        <v>49</v>
      </c>
      <c r="T121" s="46" t="s">
        <v>2429</v>
      </c>
    </row>
    <row r="122" spans="1:20" x14ac:dyDescent="0.2">
      <c r="A122" s="46">
        <v>6425332</v>
      </c>
      <c r="B122" s="46" t="s">
        <v>4787</v>
      </c>
      <c r="C122" s="46" t="s">
        <v>4696</v>
      </c>
      <c r="D122" s="46" t="s">
        <v>189</v>
      </c>
      <c r="E122" s="46" t="s">
        <v>4786</v>
      </c>
      <c r="F122" s="46" t="s">
        <v>35</v>
      </c>
      <c r="H122" s="48">
        <v>43880</v>
      </c>
      <c r="J122" s="48">
        <v>44021</v>
      </c>
      <c r="K122" s="47">
        <v>39759</v>
      </c>
      <c r="M122" s="46" t="s">
        <v>5048</v>
      </c>
      <c r="N122" s="46" t="s">
        <v>499</v>
      </c>
      <c r="O122" s="47">
        <v>93</v>
      </c>
      <c r="P122" s="46" t="s">
        <v>37</v>
      </c>
      <c r="Q122" s="46" t="s">
        <v>49</v>
      </c>
      <c r="T122" s="46" t="s">
        <v>2429</v>
      </c>
    </row>
    <row r="123" spans="1:20" x14ac:dyDescent="0.2">
      <c r="A123" s="46">
        <v>6425348</v>
      </c>
      <c r="B123" s="46" t="s">
        <v>4784</v>
      </c>
      <c r="C123" s="46" t="s">
        <v>4696</v>
      </c>
      <c r="D123" s="46" t="s">
        <v>189</v>
      </c>
      <c r="E123" s="46" t="s">
        <v>4783</v>
      </c>
      <c r="F123" s="46" t="s">
        <v>35</v>
      </c>
      <c r="H123" s="48">
        <v>43880</v>
      </c>
      <c r="J123" s="48">
        <v>44021</v>
      </c>
      <c r="K123" s="47">
        <v>34259</v>
      </c>
      <c r="M123" s="46" t="s">
        <v>3413</v>
      </c>
      <c r="N123" s="46" t="s">
        <v>499</v>
      </c>
      <c r="O123" s="47">
        <v>93</v>
      </c>
      <c r="P123" s="46" t="s">
        <v>37</v>
      </c>
      <c r="Q123" s="46" t="s">
        <v>49</v>
      </c>
      <c r="T123" s="46" t="s">
        <v>2429</v>
      </c>
    </row>
    <row r="124" spans="1:20" x14ac:dyDescent="0.2">
      <c r="A124" s="46">
        <v>6425629</v>
      </c>
      <c r="B124" s="46" t="s">
        <v>4781</v>
      </c>
      <c r="C124" s="46" t="s">
        <v>4696</v>
      </c>
      <c r="D124" s="46" t="s">
        <v>189</v>
      </c>
      <c r="E124" s="46" t="s">
        <v>4780</v>
      </c>
      <c r="F124" s="46" t="s">
        <v>35</v>
      </c>
      <c r="H124" s="48">
        <v>43880</v>
      </c>
      <c r="J124" s="48">
        <v>44021</v>
      </c>
      <c r="K124" s="47">
        <v>39759</v>
      </c>
      <c r="M124" s="46" t="s">
        <v>3723</v>
      </c>
      <c r="N124" s="46" t="s">
        <v>499</v>
      </c>
      <c r="O124" s="47">
        <v>93</v>
      </c>
      <c r="P124" s="46" t="s">
        <v>37</v>
      </c>
      <c r="Q124" s="46" t="s">
        <v>49</v>
      </c>
      <c r="T124" s="46" t="s">
        <v>2429</v>
      </c>
    </row>
    <row r="125" spans="1:20" x14ac:dyDescent="0.2">
      <c r="A125" s="46">
        <v>6425933</v>
      </c>
      <c r="B125" s="46" t="s">
        <v>4778</v>
      </c>
      <c r="C125" s="46" t="s">
        <v>4696</v>
      </c>
      <c r="D125" s="46" t="s">
        <v>189</v>
      </c>
      <c r="E125" s="46" t="s">
        <v>4777</v>
      </c>
      <c r="F125" s="46" t="s">
        <v>35</v>
      </c>
      <c r="H125" s="48">
        <v>43880</v>
      </c>
      <c r="J125" s="48">
        <v>44021</v>
      </c>
      <c r="K125" s="47">
        <v>39759</v>
      </c>
      <c r="M125" s="46" t="s">
        <v>5299</v>
      </c>
      <c r="N125" s="46" t="s">
        <v>499</v>
      </c>
      <c r="O125" s="47">
        <v>93</v>
      </c>
      <c r="P125" s="46" t="s">
        <v>37</v>
      </c>
      <c r="Q125" s="46" t="s">
        <v>49</v>
      </c>
      <c r="T125" s="46" t="s">
        <v>2429</v>
      </c>
    </row>
    <row r="126" spans="1:20" x14ac:dyDescent="0.2">
      <c r="A126" s="46">
        <v>6425974</v>
      </c>
      <c r="B126" s="46" t="s">
        <v>5298</v>
      </c>
      <c r="C126" s="46" t="s">
        <v>4696</v>
      </c>
      <c r="D126" s="46" t="s">
        <v>189</v>
      </c>
      <c r="E126" s="46" t="s">
        <v>5297</v>
      </c>
      <c r="F126" s="46" t="s">
        <v>35</v>
      </c>
      <c r="H126" s="48">
        <v>43880</v>
      </c>
      <c r="J126" s="48">
        <v>44021</v>
      </c>
      <c r="K126" s="47">
        <v>48238</v>
      </c>
      <c r="M126" s="46" t="s">
        <v>5289</v>
      </c>
      <c r="N126" s="46" t="s">
        <v>499</v>
      </c>
      <c r="O126" s="47">
        <v>93</v>
      </c>
      <c r="P126" s="46" t="s">
        <v>37</v>
      </c>
      <c r="Q126" s="46" t="s">
        <v>49</v>
      </c>
      <c r="T126" s="46" t="s">
        <v>2429</v>
      </c>
    </row>
    <row r="127" spans="1:20" x14ac:dyDescent="0.2">
      <c r="A127" s="46">
        <v>6425975</v>
      </c>
      <c r="B127" s="46" t="s">
        <v>4775</v>
      </c>
      <c r="C127" s="46" t="s">
        <v>4696</v>
      </c>
      <c r="D127" s="46" t="s">
        <v>189</v>
      </c>
      <c r="E127" s="46" t="s">
        <v>4774</v>
      </c>
      <c r="F127" s="46" t="s">
        <v>35</v>
      </c>
      <c r="H127" s="48">
        <v>43880</v>
      </c>
      <c r="J127" s="48">
        <v>44021</v>
      </c>
      <c r="K127" s="47">
        <v>39759</v>
      </c>
      <c r="M127" s="46" t="s">
        <v>5281</v>
      </c>
      <c r="N127" s="46" t="s">
        <v>499</v>
      </c>
      <c r="O127" s="47">
        <v>93</v>
      </c>
      <c r="P127" s="46" t="s">
        <v>37</v>
      </c>
      <c r="Q127" s="46" t="s">
        <v>49</v>
      </c>
      <c r="T127" s="46" t="s">
        <v>2429</v>
      </c>
    </row>
    <row r="128" spans="1:20" x14ac:dyDescent="0.2">
      <c r="A128" s="46">
        <v>6426686</v>
      </c>
      <c r="B128" s="46" t="s">
        <v>4772</v>
      </c>
      <c r="C128" s="46" t="s">
        <v>4696</v>
      </c>
      <c r="D128" s="46" t="s">
        <v>189</v>
      </c>
      <c r="E128" s="46" t="s">
        <v>4771</v>
      </c>
      <c r="F128" s="46" t="s">
        <v>35</v>
      </c>
      <c r="H128" s="48">
        <v>43881</v>
      </c>
      <c r="J128" s="48">
        <v>44021</v>
      </c>
      <c r="K128" s="47">
        <v>39759</v>
      </c>
      <c r="M128" s="46" t="s">
        <v>5296</v>
      </c>
      <c r="N128" s="46" t="s">
        <v>499</v>
      </c>
      <c r="O128" s="47">
        <v>93</v>
      </c>
      <c r="P128" s="46" t="s">
        <v>37</v>
      </c>
      <c r="Q128" s="46" t="s">
        <v>49</v>
      </c>
      <c r="T128" s="46" t="s">
        <v>2429</v>
      </c>
    </row>
    <row r="129" spans="1:20" x14ac:dyDescent="0.2">
      <c r="A129" s="46">
        <v>6427136</v>
      </c>
      <c r="B129" s="46" t="s">
        <v>4769</v>
      </c>
      <c r="C129" s="46" t="s">
        <v>4696</v>
      </c>
      <c r="D129" s="46" t="s">
        <v>189</v>
      </c>
      <c r="E129" s="46" t="s">
        <v>4768</v>
      </c>
      <c r="F129" s="46" t="s">
        <v>35</v>
      </c>
      <c r="H129" s="48">
        <v>43881</v>
      </c>
      <c r="J129" s="48">
        <v>44021</v>
      </c>
      <c r="K129" s="47">
        <v>39759</v>
      </c>
      <c r="M129" s="46" t="s">
        <v>5295</v>
      </c>
      <c r="N129" s="46" t="s">
        <v>499</v>
      </c>
      <c r="O129" s="47">
        <v>93</v>
      </c>
      <c r="P129" s="46" t="s">
        <v>37</v>
      </c>
      <c r="Q129" s="46" t="s">
        <v>49</v>
      </c>
      <c r="T129" s="46" t="s">
        <v>2429</v>
      </c>
    </row>
    <row r="130" spans="1:20" x14ac:dyDescent="0.2">
      <c r="A130" s="46">
        <v>6427452</v>
      </c>
      <c r="B130" s="46" t="s">
        <v>4766</v>
      </c>
      <c r="C130" s="46" t="s">
        <v>4696</v>
      </c>
      <c r="D130" s="46" t="s">
        <v>189</v>
      </c>
      <c r="E130" s="46" t="s">
        <v>4765</v>
      </c>
      <c r="F130" s="46" t="s">
        <v>35</v>
      </c>
      <c r="H130" s="48">
        <v>43881</v>
      </c>
      <c r="J130" s="48">
        <v>44021</v>
      </c>
      <c r="K130" s="47">
        <v>34259</v>
      </c>
      <c r="M130" s="46" t="s">
        <v>3588</v>
      </c>
      <c r="N130" s="46" t="s">
        <v>499</v>
      </c>
      <c r="O130" s="47">
        <v>93</v>
      </c>
      <c r="P130" s="46" t="s">
        <v>37</v>
      </c>
      <c r="Q130" s="46" t="s">
        <v>49</v>
      </c>
      <c r="T130" s="46" t="s">
        <v>2429</v>
      </c>
    </row>
    <row r="131" spans="1:20" x14ac:dyDescent="0.2">
      <c r="A131" s="46">
        <v>6427757</v>
      </c>
      <c r="B131" s="46" t="s">
        <v>4763</v>
      </c>
      <c r="C131" s="46" t="s">
        <v>4696</v>
      </c>
      <c r="D131" s="46" t="s">
        <v>189</v>
      </c>
      <c r="E131" s="46" t="s">
        <v>4762</v>
      </c>
      <c r="F131" s="46" t="s">
        <v>35</v>
      </c>
      <c r="H131" s="48">
        <v>43881</v>
      </c>
      <c r="J131" s="48">
        <v>44021</v>
      </c>
      <c r="K131" s="47">
        <v>39759</v>
      </c>
      <c r="M131" s="46" t="s">
        <v>3389</v>
      </c>
      <c r="N131" s="46" t="s">
        <v>499</v>
      </c>
      <c r="O131" s="47">
        <v>93</v>
      </c>
      <c r="P131" s="46" t="s">
        <v>37</v>
      </c>
      <c r="Q131" s="46" t="s">
        <v>49</v>
      </c>
      <c r="T131" s="46" t="s">
        <v>2429</v>
      </c>
    </row>
    <row r="132" spans="1:20" x14ac:dyDescent="0.2">
      <c r="A132" s="46">
        <v>6428736</v>
      </c>
      <c r="B132" s="46" t="s">
        <v>5294</v>
      </c>
      <c r="C132" s="46" t="s">
        <v>4696</v>
      </c>
      <c r="D132" s="46" t="s">
        <v>189</v>
      </c>
      <c r="E132" s="46" t="s">
        <v>5293</v>
      </c>
      <c r="F132" s="46" t="s">
        <v>35</v>
      </c>
      <c r="H132" s="48">
        <v>43882</v>
      </c>
      <c r="J132" s="48">
        <v>44021</v>
      </c>
      <c r="K132" s="47">
        <v>48238</v>
      </c>
      <c r="M132" s="46" t="s">
        <v>5129</v>
      </c>
      <c r="N132" s="46" t="s">
        <v>499</v>
      </c>
      <c r="O132" s="47">
        <v>93</v>
      </c>
      <c r="P132" s="46" t="s">
        <v>37</v>
      </c>
      <c r="Q132" s="46" t="s">
        <v>49</v>
      </c>
      <c r="T132" s="46" t="s">
        <v>2429</v>
      </c>
    </row>
    <row r="133" spans="1:20" x14ac:dyDescent="0.2">
      <c r="A133" s="46">
        <v>6428976</v>
      </c>
      <c r="B133" s="46" t="s">
        <v>5292</v>
      </c>
      <c r="C133" s="46" t="s">
        <v>4696</v>
      </c>
      <c r="D133" s="46" t="s">
        <v>189</v>
      </c>
      <c r="E133" s="46" t="s">
        <v>5291</v>
      </c>
      <c r="F133" s="46" t="s">
        <v>35</v>
      </c>
      <c r="H133" s="48">
        <v>43882</v>
      </c>
      <c r="J133" s="48">
        <v>44021</v>
      </c>
      <c r="K133" s="47">
        <v>39636</v>
      </c>
      <c r="M133" s="46" t="s">
        <v>5266</v>
      </c>
      <c r="N133" s="46" t="s">
        <v>499</v>
      </c>
      <c r="O133" s="47">
        <v>93</v>
      </c>
      <c r="P133" s="46" t="s">
        <v>37</v>
      </c>
      <c r="Q133" s="46" t="s">
        <v>49</v>
      </c>
      <c r="T133" s="46" t="s">
        <v>2429</v>
      </c>
    </row>
    <row r="134" spans="1:20" x14ac:dyDescent="0.2">
      <c r="A134" s="46">
        <v>6429119</v>
      </c>
      <c r="B134" s="46" t="s">
        <v>4760</v>
      </c>
      <c r="C134" s="46" t="s">
        <v>4696</v>
      </c>
      <c r="D134" s="46" t="s">
        <v>189</v>
      </c>
      <c r="E134" s="46" t="s">
        <v>4759</v>
      </c>
      <c r="F134" s="46" t="s">
        <v>35</v>
      </c>
      <c r="H134" s="48">
        <v>43882</v>
      </c>
      <c r="J134" s="48">
        <v>44021</v>
      </c>
      <c r="K134" s="47">
        <v>39759</v>
      </c>
      <c r="M134" s="46" t="s">
        <v>5290</v>
      </c>
      <c r="N134" s="46" t="s">
        <v>499</v>
      </c>
      <c r="O134" s="47">
        <v>93</v>
      </c>
      <c r="P134" s="46" t="s">
        <v>37</v>
      </c>
      <c r="Q134" s="46" t="s">
        <v>49</v>
      </c>
      <c r="T134" s="46" t="s">
        <v>2429</v>
      </c>
    </row>
    <row r="135" spans="1:20" x14ac:dyDescent="0.2">
      <c r="A135" s="46">
        <v>6430151</v>
      </c>
      <c r="B135" s="46" t="s">
        <v>4757</v>
      </c>
      <c r="C135" s="46" t="s">
        <v>4696</v>
      </c>
      <c r="D135" s="46" t="s">
        <v>189</v>
      </c>
      <c r="E135" s="46" t="s">
        <v>4756</v>
      </c>
      <c r="F135" s="46" t="s">
        <v>35</v>
      </c>
      <c r="H135" s="48">
        <v>43885</v>
      </c>
      <c r="J135" s="48">
        <v>44021</v>
      </c>
      <c r="K135" s="47">
        <v>39759</v>
      </c>
      <c r="M135" s="46" t="s">
        <v>5129</v>
      </c>
      <c r="N135" s="46" t="s">
        <v>499</v>
      </c>
      <c r="O135" s="47">
        <v>93</v>
      </c>
      <c r="P135" s="46" t="s">
        <v>37</v>
      </c>
      <c r="Q135" s="46" t="s">
        <v>49</v>
      </c>
      <c r="T135" s="46" t="s">
        <v>2429</v>
      </c>
    </row>
    <row r="136" spans="1:20" x14ac:dyDescent="0.2">
      <c r="A136" s="46">
        <v>6430201</v>
      </c>
      <c r="B136" s="46" t="s">
        <v>4754</v>
      </c>
      <c r="C136" s="46" t="s">
        <v>4696</v>
      </c>
      <c r="D136" s="46" t="s">
        <v>189</v>
      </c>
      <c r="E136" s="46" t="s">
        <v>4753</v>
      </c>
      <c r="F136" s="46" t="s">
        <v>35</v>
      </c>
      <c r="H136" s="48">
        <v>43885</v>
      </c>
      <c r="J136" s="48">
        <v>44021</v>
      </c>
      <c r="K136" s="47">
        <v>39579</v>
      </c>
      <c r="M136" s="46" t="s">
        <v>5289</v>
      </c>
      <c r="N136" s="46" t="s">
        <v>499</v>
      </c>
      <c r="O136" s="47">
        <v>93</v>
      </c>
      <c r="P136" s="46" t="s">
        <v>37</v>
      </c>
      <c r="Q136" s="46" t="s">
        <v>49</v>
      </c>
      <c r="T136" s="46" t="s">
        <v>2429</v>
      </c>
    </row>
    <row r="137" spans="1:20" x14ac:dyDescent="0.2">
      <c r="A137" s="46">
        <v>6430420</v>
      </c>
      <c r="B137" s="46" t="s">
        <v>4751</v>
      </c>
      <c r="C137" s="46" t="s">
        <v>4696</v>
      </c>
      <c r="D137" s="46" t="s">
        <v>189</v>
      </c>
      <c r="E137" s="46" t="s">
        <v>4750</v>
      </c>
      <c r="F137" s="46" t="s">
        <v>35</v>
      </c>
      <c r="H137" s="48">
        <v>43885</v>
      </c>
      <c r="J137" s="48">
        <v>44021</v>
      </c>
      <c r="K137" s="47">
        <v>39759</v>
      </c>
      <c r="M137" s="46" t="s">
        <v>5266</v>
      </c>
      <c r="N137" s="46" t="s">
        <v>499</v>
      </c>
      <c r="O137" s="47">
        <v>93</v>
      </c>
      <c r="P137" s="46" t="s">
        <v>37</v>
      </c>
      <c r="Q137" s="46" t="s">
        <v>49</v>
      </c>
      <c r="T137" s="46" t="s">
        <v>2429</v>
      </c>
    </row>
    <row r="138" spans="1:20" x14ac:dyDescent="0.2">
      <c r="A138" s="46">
        <v>6430850</v>
      </c>
      <c r="B138" s="46" t="s">
        <v>4748</v>
      </c>
      <c r="C138" s="46" t="s">
        <v>4696</v>
      </c>
      <c r="D138" s="46" t="s">
        <v>189</v>
      </c>
      <c r="E138" s="46" t="s">
        <v>4747</v>
      </c>
      <c r="F138" s="46" t="s">
        <v>35</v>
      </c>
      <c r="H138" s="48">
        <v>43885</v>
      </c>
      <c r="J138" s="48">
        <v>44021</v>
      </c>
      <c r="K138" s="47">
        <v>39759</v>
      </c>
      <c r="M138" s="46" t="s">
        <v>5288</v>
      </c>
      <c r="N138" s="46" t="s">
        <v>499</v>
      </c>
      <c r="O138" s="47">
        <v>93</v>
      </c>
      <c r="P138" s="46" t="s">
        <v>37</v>
      </c>
      <c r="Q138" s="46" t="s">
        <v>49</v>
      </c>
      <c r="T138" s="46" t="s">
        <v>2429</v>
      </c>
    </row>
    <row r="139" spans="1:20" x14ac:dyDescent="0.2">
      <c r="A139" s="46">
        <v>6430875</v>
      </c>
      <c r="B139" s="46" t="s">
        <v>4745</v>
      </c>
      <c r="C139" s="46" t="s">
        <v>4696</v>
      </c>
      <c r="D139" s="46" t="s">
        <v>189</v>
      </c>
      <c r="E139" s="46" t="s">
        <v>4744</v>
      </c>
      <c r="F139" s="46" t="s">
        <v>35</v>
      </c>
      <c r="H139" s="48">
        <v>43885</v>
      </c>
      <c r="J139" s="48">
        <v>44021</v>
      </c>
      <c r="K139" s="47">
        <v>39759</v>
      </c>
      <c r="M139" s="46" t="s">
        <v>5287</v>
      </c>
      <c r="N139" s="46" t="s">
        <v>499</v>
      </c>
      <c r="O139" s="47">
        <v>93</v>
      </c>
      <c r="P139" s="46" t="s">
        <v>37</v>
      </c>
      <c r="Q139" s="46" t="s">
        <v>49</v>
      </c>
      <c r="T139" s="46" t="s">
        <v>2429</v>
      </c>
    </row>
    <row r="140" spans="1:20" x14ac:dyDescent="0.2">
      <c r="A140" s="46">
        <v>6431397</v>
      </c>
      <c r="B140" s="46" t="s">
        <v>4742</v>
      </c>
      <c r="C140" s="46" t="s">
        <v>4696</v>
      </c>
      <c r="D140" s="46" t="s">
        <v>189</v>
      </c>
      <c r="E140" s="46" t="s">
        <v>4741</v>
      </c>
      <c r="F140" s="46" t="s">
        <v>35</v>
      </c>
      <c r="H140" s="48">
        <v>43886</v>
      </c>
      <c r="J140" s="48">
        <v>44021</v>
      </c>
      <c r="K140" s="47">
        <v>39759</v>
      </c>
      <c r="M140" s="46" t="s">
        <v>3412</v>
      </c>
      <c r="N140" s="46" t="s">
        <v>499</v>
      </c>
      <c r="O140" s="47">
        <v>93</v>
      </c>
      <c r="P140" s="46" t="s">
        <v>37</v>
      </c>
      <c r="Q140" s="46" t="s">
        <v>49</v>
      </c>
      <c r="T140" s="46" t="s">
        <v>2429</v>
      </c>
    </row>
    <row r="141" spans="1:20" x14ac:dyDescent="0.2">
      <c r="A141" s="46">
        <v>6431546</v>
      </c>
      <c r="B141" s="46" t="s">
        <v>4739</v>
      </c>
      <c r="C141" s="46" t="s">
        <v>4696</v>
      </c>
      <c r="D141" s="46" t="s">
        <v>189</v>
      </c>
      <c r="E141" s="46" t="s">
        <v>4738</v>
      </c>
      <c r="F141" s="46" t="s">
        <v>35</v>
      </c>
      <c r="H141" s="48">
        <v>43886</v>
      </c>
      <c r="J141" s="48">
        <v>44021</v>
      </c>
      <c r="K141" s="47">
        <v>39579</v>
      </c>
      <c r="M141" s="46" t="s">
        <v>5286</v>
      </c>
      <c r="N141" s="46" t="s">
        <v>499</v>
      </c>
      <c r="O141" s="47">
        <v>93</v>
      </c>
      <c r="P141" s="46" t="s">
        <v>37</v>
      </c>
      <c r="Q141" s="46" t="s">
        <v>49</v>
      </c>
      <c r="T141" s="46" t="s">
        <v>2429</v>
      </c>
    </row>
    <row r="142" spans="1:20" x14ac:dyDescent="0.2">
      <c r="A142" s="46">
        <v>6432139</v>
      </c>
      <c r="B142" s="46" t="s">
        <v>4736</v>
      </c>
      <c r="C142" s="46" t="s">
        <v>4696</v>
      </c>
      <c r="D142" s="46" t="s">
        <v>189</v>
      </c>
      <c r="E142" s="46" t="s">
        <v>4735</v>
      </c>
      <c r="F142" s="46" t="s">
        <v>35</v>
      </c>
      <c r="H142" s="48">
        <v>43886</v>
      </c>
      <c r="J142" s="48">
        <v>44021</v>
      </c>
      <c r="K142" s="47">
        <v>39759</v>
      </c>
      <c r="M142" s="46" t="s">
        <v>5285</v>
      </c>
      <c r="N142" s="46" t="s">
        <v>499</v>
      </c>
      <c r="O142" s="47">
        <v>93</v>
      </c>
      <c r="P142" s="46" t="s">
        <v>37</v>
      </c>
      <c r="Q142" s="46" t="s">
        <v>49</v>
      </c>
      <c r="T142" s="46" t="s">
        <v>2429</v>
      </c>
    </row>
    <row r="143" spans="1:20" x14ac:dyDescent="0.2">
      <c r="A143" s="46">
        <v>6432568</v>
      </c>
      <c r="B143" s="46" t="s">
        <v>4733</v>
      </c>
      <c r="C143" s="46" t="s">
        <v>4696</v>
      </c>
      <c r="D143" s="46" t="s">
        <v>189</v>
      </c>
      <c r="E143" s="46" t="s">
        <v>4732</v>
      </c>
      <c r="F143" s="46" t="s">
        <v>35</v>
      </c>
      <c r="H143" s="48">
        <v>43887</v>
      </c>
      <c r="J143" s="48">
        <v>44021</v>
      </c>
      <c r="K143" s="47">
        <v>39759</v>
      </c>
      <c r="M143" s="46" t="s">
        <v>5251</v>
      </c>
      <c r="N143" s="46" t="s">
        <v>499</v>
      </c>
      <c r="O143" s="47">
        <v>93</v>
      </c>
      <c r="P143" s="46" t="s">
        <v>37</v>
      </c>
      <c r="Q143" s="46" t="s">
        <v>49</v>
      </c>
      <c r="T143" s="46" t="s">
        <v>2429</v>
      </c>
    </row>
    <row r="144" spans="1:20" x14ac:dyDescent="0.2">
      <c r="A144" s="46">
        <v>6434098</v>
      </c>
      <c r="B144" s="46" t="s">
        <v>4730</v>
      </c>
      <c r="C144" s="46" t="s">
        <v>4696</v>
      </c>
      <c r="D144" s="46" t="s">
        <v>189</v>
      </c>
      <c r="E144" s="46" t="s">
        <v>4729</v>
      </c>
      <c r="F144" s="46" t="s">
        <v>35</v>
      </c>
      <c r="H144" s="48">
        <v>43888</v>
      </c>
      <c r="J144" s="48">
        <v>44021</v>
      </c>
      <c r="K144" s="47">
        <v>50000</v>
      </c>
      <c r="M144" s="46" t="s">
        <v>5284</v>
      </c>
      <c r="N144" s="46" t="s">
        <v>499</v>
      </c>
      <c r="O144" s="47">
        <v>93</v>
      </c>
      <c r="P144" s="46" t="s">
        <v>37</v>
      </c>
      <c r="Q144" s="46" t="s">
        <v>49</v>
      </c>
      <c r="T144" s="46" t="s">
        <v>2429</v>
      </c>
    </row>
    <row r="145" spans="1:20" x14ac:dyDescent="0.2">
      <c r="A145" s="46">
        <v>6434716</v>
      </c>
      <c r="B145" s="46" t="s">
        <v>5283</v>
      </c>
      <c r="C145" s="46" t="s">
        <v>4696</v>
      </c>
      <c r="D145" s="46" t="s">
        <v>189</v>
      </c>
      <c r="E145" s="46" t="s">
        <v>5282</v>
      </c>
      <c r="F145" s="46" t="s">
        <v>35</v>
      </c>
      <c r="H145" s="48">
        <v>43888</v>
      </c>
      <c r="J145" s="48">
        <v>44021</v>
      </c>
      <c r="K145" s="47">
        <v>742184</v>
      </c>
      <c r="M145" s="46" t="s">
        <v>5281</v>
      </c>
      <c r="N145" s="46" t="s">
        <v>499</v>
      </c>
      <c r="O145" s="47">
        <v>93</v>
      </c>
      <c r="P145" s="46" t="s">
        <v>37</v>
      </c>
      <c r="Q145" s="46" t="s">
        <v>49</v>
      </c>
      <c r="T145" s="46" t="s">
        <v>2429</v>
      </c>
    </row>
    <row r="146" spans="1:20" x14ac:dyDescent="0.2">
      <c r="A146" s="46">
        <v>6434896</v>
      </c>
      <c r="B146" s="46" t="s">
        <v>4727</v>
      </c>
      <c r="C146" s="46" t="s">
        <v>4696</v>
      </c>
      <c r="D146" s="46" t="s">
        <v>189</v>
      </c>
      <c r="E146" s="46" t="s">
        <v>4726</v>
      </c>
      <c r="F146" s="46" t="s">
        <v>35</v>
      </c>
      <c r="H146" s="48">
        <v>43888</v>
      </c>
      <c r="J146" s="48">
        <v>44021</v>
      </c>
      <c r="K146" s="47">
        <v>39759</v>
      </c>
      <c r="M146" s="46" t="s">
        <v>5187</v>
      </c>
      <c r="N146" s="46" t="s">
        <v>499</v>
      </c>
      <c r="O146" s="47">
        <v>93</v>
      </c>
      <c r="P146" s="46" t="s">
        <v>37</v>
      </c>
      <c r="Q146" s="46" t="s">
        <v>49</v>
      </c>
      <c r="T146" s="46" t="s">
        <v>2429</v>
      </c>
    </row>
    <row r="147" spans="1:20" x14ac:dyDescent="0.2">
      <c r="A147" s="46">
        <v>6434981</v>
      </c>
      <c r="B147" s="46" t="s">
        <v>4724</v>
      </c>
      <c r="C147" s="46" t="s">
        <v>4696</v>
      </c>
      <c r="D147" s="46" t="s">
        <v>189</v>
      </c>
      <c r="E147" s="46" t="s">
        <v>4723</v>
      </c>
      <c r="F147" s="46" t="s">
        <v>35</v>
      </c>
      <c r="H147" s="48">
        <v>43888</v>
      </c>
      <c r="J147" s="48">
        <v>44021</v>
      </c>
      <c r="K147" s="47">
        <v>39759</v>
      </c>
      <c r="M147" s="46" t="s">
        <v>5172</v>
      </c>
      <c r="N147" s="46" t="s">
        <v>499</v>
      </c>
      <c r="O147" s="47">
        <v>93</v>
      </c>
      <c r="P147" s="46" t="s">
        <v>37</v>
      </c>
      <c r="Q147" s="46" t="s">
        <v>49</v>
      </c>
      <c r="T147" s="46" t="s">
        <v>2429</v>
      </c>
    </row>
    <row r="148" spans="1:20" x14ac:dyDescent="0.2">
      <c r="A148" s="46">
        <v>6421026</v>
      </c>
      <c r="B148" s="46" t="s">
        <v>5280</v>
      </c>
      <c r="C148" s="46" t="s">
        <v>4696</v>
      </c>
      <c r="D148" s="46" t="s">
        <v>189</v>
      </c>
      <c r="E148" s="46" t="s">
        <v>5279</v>
      </c>
      <c r="F148" s="46" t="s">
        <v>35</v>
      </c>
      <c r="H148" s="48">
        <v>43873</v>
      </c>
      <c r="J148" s="48">
        <v>44022</v>
      </c>
      <c r="K148" s="47">
        <v>281325</v>
      </c>
      <c r="M148" s="46" t="s">
        <v>5278</v>
      </c>
      <c r="N148" s="46" t="s">
        <v>499</v>
      </c>
      <c r="O148" s="47">
        <v>68</v>
      </c>
      <c r="P148" s="46" t="s">
        <v>65</v>
      </c>
      <c r="Q148" s="46" t="s">
        <v>49</v>
      </c>
      <c r="T148" s="46" t="s">
        <v>2429</v>
      </c>
    </row>
    <row r="149" spans="1:20" x14ac:dyDescent="0.2">
      <c r="A149" s="46">
        <v>6422898</v>
      </c>
      <c r="B149" s="46" t="s">
        <v>5277</v>
      </c>
      <c r="C149" s="46" t="s">
        <v>4696</v>
      </c>
      <c r="D149" s="46" t="s">
        <v>189</v>
      </c>
      <c r="E149" s="46" t="s">
        <v>5276</v>
      </c>
      <c r="F149" s="46" t="s">
        <v>35</v>
      </c>
      <c r="H149" s="48">
        <v>43878</v>
      </c>
      <c r="J149" s="48">
        <v>44022</v>
      </c>
      <c r="K149" s="47">
        <v>48238</v>
      </c>
      <c r="M149" s="46" t="s">
        <v>5275</v>
      </c>
      <c r="N149" s="46" t="s">
        <v>499</v>
      </c>
      <c r="O149" s="47">
        <v>68</v>
      </c>
      <c r="P149" s="46" t="s">
        <v>65</v>
      </c>
      <c r="Q149" s="46" t="s">
        <v>49</v>
      </c>
      <c r="T149" s="46" t="s">
        <v>2429</v>
      </c>
    </row>
    <row r="150" spans="1:20" x14ac:dyDescent="0.2">
      <c r="A150" s="46">
        <v>6423380</v>
      </c>
      <c r="B150" s="46" t="s">
        <v>5274</v>
      </c>
      <c r="C150" s="46" t="s">
        <v>4696</v>
      </c>
      <c r="D150" s="46" t="s">
        <v>189</v>
      </c>
      <c r="E150" s="46" t="s">
        <v>5273</v>
      </c>
      <c r="F150" s="46" t="s">
        <v>35</v>
      </c>
      <c r="H150" s="48">
        <v>43878</v>
      </c>
      <c r="J150" s="48">
        <v>44022</v>
      </c>
      <c r="K150" s="47">
        <v>95056</v>
      </c>
      <c r="M150" s="46" t="s">
        <v>5272</v>
      </c>
      <c r="N150" s="46" t="s">
        <v>499</v>
      </c>
      <c r="O150" s="47">
        <v>68</v>
      </c>
      <c r="P150" s="46" t="s">
        <v>65</v>
      </c>
      <c r="Q150" s="46" t="s">
        <v>49</v>
      </c>
      <c r="T150" s="46" t="s">
        <v>2429</v>
      </c>
    </row>
    <row r="151" spans="1:20" x14ac:dyDescent="0.2">
      <c r="A151" s="46">
        <v>6430147</v>
      </c>
      <c r="B151" s="46" t="s">
        <v>5271</v>
      </c>
      <c r="C151" s="46" t="s">
        <v>4696</v>
      </c>
      <c r="D151" s="46" t="s">
        <v>189</v>
      </c>
      <c r="E151" s="46" t="s">
        <v>5270</v>
      </c>
      <c r="F151" s="46" t="s">
        <v>35</v>
      </c>
      <c r="H151" s="48">
        <v>43885</v>
      </c>
      <c r="J151" s="48">
        <v>44022</v>
      </c>
      <c r="K151" s="47">
        <v>281325</v>
      </c>
      <c r="M151" s="46" t="s">
        <v>5269</v>
      </c>
      <c r="N151" s="46" t="s">
        <v>499</v>
      </c>
      <c r="O151" s="47">
        <v>68</v>
      </c>
      <c r="P151" s="46" t="s">
        <v>65</v>
      </c>
      <c r="Q151" s="46" t="s">
        <v>49</v>
      </c>
      <c r="T151" s="46" t="s">
        <v>2429</v>
      </c>
    </row>
    <row r="152" spans="1:20" x14ac:dyDescent="0.2">
      <c r="A152" s="46">
        <v>6431385</v>
      </c>
      <c r="B152" s="46" t="s">
        <v>4721</v>
      </c>
      <c r="C152" s="46" t="s">
        <v>4696</v>
      </c>
      <c r="D152" s="46" t="s">
        <v>189</v>
      </c>
      <c r="E152" s="46" t="s">
        <v>4720</v>
      </c>
      <c r="F152" s="46" t="s">
        <v>35</v>
      </c>
      <c r="H152" s="48">
        <v>43886</v>
      </c>
      <c r="J152" s="48">
        <v>44022</v>
      </c>
      <c r="K152" s="47">
        <v>39759</v>
      </c>
      <c r="M152" s="46" t="s">
        <v>5263</v>
      </c>
      <c r="N152" s="46" t="s">
        <v>499</v>
      </c>
      <c r="O152" s="47">
        <v>68</v>
      </c>
      <c r="P152" s="46" t="s">
        <v>65</v>
      </c>
      <c r="Q152" s="46" t="s">
        <v>49</v>
      </c>
      <c r="T152" s="46" t="s">
        <v>2429</v>
      </c>
    </row>
    <row r="153" spans="1:20" x14ac:dyDescent="0.2">
      <c r="A153" s="46">
        <v>6432478</v>
      </c>
      <c r="B153" s="46" t="s">
        <v>5268</v>
      </c>
      <c r="C153" s="46" t="s">
        <v>4696</v>
      </c>
      <c r="D153" s="46" t="s">
        <v>189</v>
      </c>
      <c r="E153" s="46" t="s">
        <v>5267</v>
      </c>
      <c r="F153" s="46" t="s">
        <v>35</v>
      </c>
      <c r="H153" s="48">
        <v>43885</v>
      </c>
      <c r="J153" s="48">
        <v>44022</v>
      </c>
      <c r="K153" s="47">
        <v>48238</v>
      </c>
      <c r="M153" s="46" t="s">
        <v>5266</v>
      </c>
      <c r="N153" s="46" t="s">
        <v>499</v>
      </c>
      <c r="O153" s="47">
        <v>68</v>
      </c>
      <c r="P153" s="46" t="s">
        <v>65</v>
      </c>
      <c r="Q153" s="46" t="s">
        <v>49</v>
      </c>
      <c r="T153" s="46" t="s">
        <v>2429</v>
      </c>
    </row>
    <row r="154" spans="1:20" x14ac:dyDescent="0.2">
      <c r="A154" s="46">
        <v>6433333</v>
      </c>
      <c r="B154" s="46" t="s">
        <v>4718</v>
      </c>
      <c r="C154" s="46" t="s">
        <v>4696</v>
      </c>
      <c r="D154" s="46" t="s">
        <v>189</v>
      </c>
      <c r="E154" s="46" t="s">
        <v>4717</v>
      </c>
      <c r="F154" s="46" t="s">
        <v>35</v>
      </c>
      <c r="H154" s="48">
        <v>43887</v>
      </c>
      <c r="J154" s="48">
        <v>44022</v>
      </c>
      <c r="K154" s="47">
        <v>39759</v>
      </c>
      <c r="M154" s="46" t="s">
        <v>5265</v>
      </c>
      <c r="N154" s="46" t="s">
        <v>499</v>
      </c>
      <c r="O154" s="47">
        <v>68</v>
      </c>
      <c r="P154" s="46" t="s">
        <v>65</v>
      </c>
      <c r="Q154" s="46" t="s">
        <v>49</v>
      </c>
      <c r="T154" s="46" t="s">
        <v>2429</v>
      </c>
    </row>
    <row r="155" spans="1:20" x14ac:dyDescent="0.2">
      <c r="A155" s="46">
        <v>6433386</v>
      </c>
      <c r="B155" s="46" t="s">
        <v>4715</v>
      </c>
      <c r="C155" s="46" t="s">
        <v>4696</v>
      </c>
      <c r="D155" s="46" t="s">
        <v>189</v>
      </c>
      <c r="E155" s="46" t="s">
        <v>4714</v>
      </c>
      <c r="F155" s="46" t="s">
        <v>35</v>
      </c>
      <c r="H155" s="48">
        <v>43887</v>
      </c>
      <c r="J155" s="48">
        <v>44022</v>
      </c>
      <c r="K155" s="47">
        <v>39759</v>
      </c>
      <c r="M155" s="46" t="s">
        <v>5264</v>
      </c>
      <c r="N155" s="46" t="s">
        <v>499</v>
      </c>
      <c r="O155" s="47">
        <v>68</v>
      </c>
      <c r="P155" s="46" t="s">
        <v>65</v>
      </c>
      <c r="Q155" s="46" t="s">
        <v>49</v>
      </c>
      <c r="T155" s="46" t="s">
        <v>2429</v>
      </c>
    </row>
    <row r="156" spans="1:20" x14ac:dyDescent="0.2">
      <c r="A156" s="46">
        <v>6434016</v>
      </c>
      <c r="B156" s="46" t="s">
        <v>4712</v>
      </c>
      <c r="C156" s="46" t="s">
        <v>4696</v>
      </c>
      <c r="D156" s="46" t="s">
        <v>189</v>
      </c>
      <c r="E156" s="46" t="s">
        <v>4711</v>
      </c>
      <c r="F156" s="46" t="s">
        <v>35</v>
      </c>
      <c r="H156" s="48">
        <v>43888</v>
      </c>
      <c r="J156" s="48">
        <v>44022</v>
      </c>
      <c r="K156" s="47">
        <v>39759</v>
      </c>
      <c r="M156" s="46" t="s">
        <v>5263</v>
      </c>
      <c r="N156" s="46" t="s">
        <v>499</v>
      </c>
      <c r="O156" s="47">
        <v>68</v>
      </c>
      <c r="P156" s="46" t="s">
        <v>65</v>
      </c>
      <c r="Q156" s="46" t="s">
        <v>49</v>
      </c>
      <c r="T156" s="46" t="s">
        <v>2429</v>
      </c>
    </row>
    <row r="157" spans="1:20" x14ac:dyDescent="0.2">
      <c r="A157" s="46">
        <v>6435430</v>
      </c>
      <c r="B157" s="46" t="s">
        <v>5262</v>
      </c>
      <c r="C157" s="46" t="s">
        <v>4696</v>
      </c>
      <c r="D157" s="46" t="s">
        <v>189</v>
      </c>
      <c r="E157" s="46" t="s">
        <v>5261</v>
      </c>
      <c r="F157" s="46" t="s">
        <v>35</v>
      </c>
      <c r="H157" s="48">
        <v>43888</v>
      </c>
      <c r="J157" s="48">
        <v>44022</v>
      </c>
      <c r="K157" s="47">
        <v>23180</v>
      </c>
      <c r="M157" s="46" t="s">
        <v>5260</v>
      </c>
      <c r="N157" s="46" t="s">
        <v>499</v>
      </c>
      <c r="O157" s="47">
        <v>68</v>
      </c>
      <c r="P157" s="46" t="s">
        <v>65</v>
      </c>
      <c r="Q157" s="46" t="s">
        <v>49</v>
      </c>
      <c r="T157" s="46" t="s">
        <v>2429</v>
      </c>
    </row>
    <row r="158" spans="1:20" x14ac:dyDescent="0.2">
      <c r="A158" s="46">
        <v>6435735</v>
      </c>
      <c r="B158" s="46" t="s">
        <v>5259</v>
      </c>
      <c r="C158" s="46" t="s">
        <v>4696</v>
      </c>
      <c r="D158" s="46" t="s">
        <v>189</v>
      </c>
      <c r="E158" s="46" t="s">
        <v>5258</v>
      </c>
      <c r="F158" s="46" t="s">
        <v>35</v>
      </c>
      <c r="H158" s="48">
        <v>43889</v>
      </c>
      <c r="J158" s="48">
        <v>44022</v>
      </c>
      <c r="K158" s="47">
        <v>281325</v>
      </c>
      <c r="M158" s="46" t="s">
        <v>5257</v>
      </c>
      <c r="N158" s="46" t="s">
        <v>499</v>
      </c>
      <c r="O158" s="47">
        <v>68</v>
      </c>
      <c r="P158" s="46" t="s">
        <v>65</v>
      </c>
      <c r="Q158" s="46" t="s">
        <v>49</v>
      </c>
      <c r="T158" s="46" t="s">
        <v>2429</v>
      </c>
    </row>
    <row r="159" spans="1:20" x14ac:dyDescent="0.2">
      <c r="A159" s="46">
        <v>6435812</v>
      </c>
      <c r="B159" s="46" t="s">
        <v>4709</v>
      </c>
      <c r="C159" s="46" t="s">
        <v>4696</v>
      </c>
      <c r="D159" s="46" t="s">
        <v>189</v>
      </c>
      <c r="E159" s="46" t="s">
        <v>4708</v>
      </c>
      <c r="F159" s="46" t="s">
        <v>35</v>
      </c>
      <c r="H159" s="48">
        <v>43889</v>
      </c>
      <c r="J159" s="48">
        <v>44022</v>
      </c>
      <c r="K159" s="47">
        <v>39759</v>
      </c>
      <c r="M159" s="46" t="s">
        <v>5256</v>
      </c>
      <c r="N159" s="46" t="s">
        <v>499</v>
      </c>
      <c r="O159" s="47">
        <v>68</v>
      </c>
      <c r="P159" s="46" t="s">
        <v>65</v>
      </c>
      <c r="Q159" s="46" t="s">
        <v>49</v>
      </c>
      <c r="T159" s="46" t="s">
        <v>2429</v>
      </c>
    </row>
    <row r="160" spans="1:20" x14ac:dyDescent="0.2">
      <c r="A160" s="46">
        <v>6435917</v>
      </c>
      <c r="B160" s="46" t="s">
        <v>4706</v>
      </c>
      <c r="C160" s="46" t="s">
        <v>4696</v>
      </c>
      <c r="D160" s="46" t="s">
        <v>189</v>
      </c>
      <c r="E160" s="46" t="s">
        <v>4705</v>
      </c>
      <c r="F160" s="46" t="s">
        <v>35</v>
      </c>
      <c r="H160" s="48">
        <v>43889</v>
      </c>
      <c r="J160" s="48">
        <v>44022</v>
      </c>
      <c r="K160" s="47">
        <v>39759</v>
      </c>
      <c r="M160" s="46" t="s">
        <v>5255</v>
      </c>
      <c r="N160" s="46" t="s">
        <v>499</v>
      </c>
      <c r="O160" s="47">
        <v>68</v>
      </c>
      <c r="P160" s="46" t="s">
        <v>65</v>
      </c>
      <c r="Q160" s="46" t="s">
        <v>49</v>
      </c>
      <c r="T160" s="46" t="s">
        <v>2429</v>
      </c>
    </row>
    <row r="161" spans="1:20" x14ac:dyDescent="0.2">
      <c r="A161" s="46">
        <v>6436448</v>
      </c>
      <c r="B161" s="46" t="s">
        <v>4703</v>
      </c>
      <c r="C161" s="46" t="s">
        <v>4696</v>
      </c>
      <c r="D161" s="46" t="s">
        <v>189</v>
      </c>
      <c r="E161" s="46" t="s">
        <v>4702</v>
      </c>
      <c r="F161" s="46" t="s">
        <v>35</v>
      </c>
      <c r="H161" s="48">
        <v>43889</v>
      </c>
      <c r="J161" s="48">
        <v>44022</v>
      </c>
      <c r="K161" s="47">
        <v>39759</v>
      </c>
      <c r="M161" s="46" t="s">
        <v>5254</v>
      </c>
      <c r="N161" s="46" t="s">
        <v>499</v>
      </c>
      <c r="O161" s="47">
        <v>68</v>
      </c>
      <c r="P161" s="46" t="s">
        <v>65</v>
      </c>
      <c r="Q161" s="46" t="s">
        <v>49</v>
      </c>
      <c r="T161" s="46" t="s">
        <v>2429</v>
      </c>
    </row>
    <row r="162" spans="1:20" x14ac:dyDescent="0.2">
      <c r="A162" s="46">
        <v>6436688</v>
      </c>
      <c r="B162" s="46" t="s">
        <v>4700</v>
      </c>
      <c r="C162" s="46" t="s">
        <v>4696</v>
      </c>
      <c r="D162" s="46" t="s">
        <v>189</v>
      </c>
      <c r="E162" s="46" t="s">
        <v>4699</v>
      </c>
      <c r="F162" s="46" t="s">
        <v>35</v>
      </c>
      <c r="H162" s="48">
        <v>43889</v>
      </c>
      <c r="J162" s="48">
        <v>44022</v>
      </c>
      <c r="K162" s="47">
        <v>39759</v>
      </c>
      <c r="M162" s="46" t="s">
        <v>5253</v>
      </c>
      <c r="N162" s="46" t="s">
        <v>499</v>
      </c>
      <c r="O162" s="47">
        <v>68</v>
      </c>
      <c r="P162" s="46" t="s">
        <v>65</v>
      </c>
      <c r="Q162" s="46" t="s">
        <v>49</v>
      </c>
      <c r="T162" s="46" t="s">
        <v>2429</v>
      </c>
    </row>
    <row r="163" spans="1:20" x14ac:dyDescent="0.2">
      <c r="A163" s="46">
        <v>6424078</v>
      </c>
      <c r="B163" s="46" t="s">
        <v>4697</v>
      </c>
      <c r="C163" s="46" t="s">
        <v>4696</v>
      </c>
      <c r="D163" s="46" t="s">
        <v>189</v>
      </c>
      <c r="E163" s="46" t="s">
        <v>4695</v>
      </c>
      <c r="F163" s="46" t="s">
        <v>35</v>
      </c>
      <c r="H163" s="48">
        <v>43889</v>
      </c>
      <c r="J163" s="48">
        <v>44022</v>
      </c>
      <c r="K163" s="47">
        <v>39759</v>
      </c>
      <c r="M163" s="46" t="s">
        <v>5252</v>
      </c>
      <c r="N163" s="46" t="s">
        <v>499</v>
      </c>
      <c r="O163" s="47">
        <v>68</v>
      </c>
      <c r="P163" s="46" t="s">
        <v>65</v>
      </c>
      <c r="Q163" s="46" t="s">
        <v>49</v>
      </c>
      <c r="T163" s="46" t="s">
        <v>2429</v>
      </c>
    </row>
    <row r="164" spans="1:20" x14ac:dyDescent="0.2">
      <c r="A164" s="46">
        <v>6438548</v>
      </c>
      <c r="B164" s="46" t="s">
        <v>4693</v>
      </c>
      <c r="C164" s="46" t="s">
        <v>4692</v>
      </c>
      <c r="D164" s="46" t="s">
        <v>189</v>
      </c>
      <c r="E164" s="46" t="s">
        <v>4691</v>
      </c>
      <c r="F164" s="46" t="s">
        <v>35</v>
      </c>
      <c r="H164" s="48">
        <v>43892</v>
      </c>
      <c r="J164" s="48">
        <v>44021</v>
      </c>
      <c r="K164" s="47">
        <v>39800</v>
      </c>
      <c r="M164" s="46" t="s">
        <v>5251</v>
      </c>
      <c r="N164" s="46" t="s">
        <v>499</v>
      </c>
      <c r="O164" s="47">
        <v>93</v>
      </c>
      <c r="P164" s="46" t="s">
        <v>37</v>
      </c>
      <c r="Q164" s="46" t="s">
        <v>49</v>
      </c>
      <c r="T164" s="46" t="s">
        <v>2429</v>
      </c>
    </row>
    <row r="165" spans="1:20" x14ac:dyDescent="0.2">
      <c r="A165" s="46">
        <v>6418071</v>
      </c>
      <c r="B165" s="46" t="s">
        <v>5250</v>
      </c>
      <c r="C165" s="46" t="s">
        <v>4692</v>
      </c>
      <c r="D165" s="46" t="s">
        <v>189</v>
      </c>
      <c r="E165" s="46" t="s">
        <v>5249</v>
      </c>
      <c r="F165" s="46" t="s">
        <v>35</v>
      </c>
      <c r="H165" s="48">
        <v>43873</v>
      </c>
      <c r="J165" s="48">
        <v>44021</v>
      </c>
      <c r="K165" s="47">
        <v>3095</v>
      </c>
      <c r="M165" s="46" t="s">
        <v>5248</v>
      </c>
      <c r="N165" s="46" t="s">
        <v>499</v>
      </c>
      <c r="O165" s="47">
        <v>93</v>
      </c>
      <c r="P165" s="46" t="s">
        <v>37</v>
      </c>
      <c r="Q165" s="46" t="s">
        <v>49</v>
      </c>
      <c r="T165" s="46" t="s">
        <v>2429</v>
      </c>
    </row>
    <row r="166" spans="1:20" x14ac:dyDescent="0.2">
      <c r="A166" s="46">
        <v>6433420</v>
      </c>
      <c r="B166" s="46" t="s">
        <v>5247</v>
      </c>
      <c r="C166" s="46" t="s">
        <v>4692</v>
      </c>
      <c r="D166" s="46" t="s">
        <v>189</v>
      </c>
      <c r="E166" s="46" t="s">
        <v>5246</v>
      </c>
      <c r="F166" s="46" t="s">
        <v>35</v>
      </c>
      <c r="H166" s="48">
        <v>43887</v>
      </c>
      <c r="J166" s="48">
        <v>44021</v>
      </c>
      <c r="K166" s="47">
        <v>25041</v>
      </c>
      <c r="M166" s="46" t="s">
        <v>5136</v>
      </c>
      <c r="N166" s="46" t="s">
        <v>499</v>
      </c>
      <c r="O166" s="47">
        <v>93</v>
      </c>
      <c r="P166" s="46" t="s">
        <v>37</v>
      </c>
      <c r="Q166" s="46" t="s">
        <v>49</v>
      </c>
      <c r="T166" s="46" t="s">
        <v>2429</v>
      </c>
    </row>
    <row r="167" spans="1:20" x14ac:dyDescent="0.2">
      <c r="A167" s="46">
        <v>6436833</v>
      </c>
      <c r="B167" s="46" t="s">
        <v>5245</v>
      </c>
      <c r="C167" s="46" t="s">
        <v>4692</v>
      </c>
      <c r="D167" s="46" t="s">
        <v>189</v>
      </c>
      <c r="E167" s="46" t="s">
        <v>5244</v>
      </c>
      <c r="F167" s="46" t="s">
        <v>35</v>
      </c>
      <c r="H167" s="48">
        <v>43889</v>
      </c>
      <c r="J167" s="48">
        <v>44021</v>
      </c>
      <c r="K167" s="47">
        <v>80921</v>
      </c>
      <c r="M167" s="46" t="s">
        <v>3440</v>
      </c>
      <c r="N167" s="46" t="s">
        <v>499</v>
      </c>
      <c r="O167" s="47">
        <v>93</v>
      </c>
      <c r="P167" s="46" t="s">
        <v>37</v>
      </c>
      <c r="Q167" s="46" t="s">
        <v>49</v>
      </c>
      <c r="T167" s="46" t="s">
        <v>2429</v>
      </c>
    </row>
    <row r="168" spans="1:20" x14ac:dyDescent="0.2">
      <c r="A168" s="46">
        <v>6436912</v>
      </c>
      <c r="B168" s="46" t="s">
        <v>5243</v>
      </c>
      <c r="C168" s="46" t="s">
        <v>4692</v>
      </c>
      <c r="D168" s="46" t="s">
        <v>189</v>
      </c>
      <c r="E168" s="46" t="s">
        <v>5242</v>
      </c>
      <c r="F168" s="46" t="s">
        <v>35</v>
      </c>
      <c r="H168" s="48">
        <v>43889</v>
      </c>
      <c r="J168" s="48">
        <v>44021</v>
      </c>
      <c r="K168" s="47">
        <v>220363</v>
      </c>
      <c r="M168" s="46" t="s">
        <v>5052</v>
      </c>
      <c r="N168" s="46" t="s">
        <v>499</v>
      </c>
      <c r="O168" s="47">
        <v>93</v>
      </c>
      <c r="P168" s="46" t="s">
        <v>37</v>
      </c>
      <c r="Q168" s="46" t="s">
        <v>49</v>
      </c>
      <c r="T168" s="46" t="s">
        <v>2429</v>
      </c>
    </row>
    <row r="169" spans="1:20" x14ac:dyDescent="0.2">
      <c r="A169" s="46">
        <v>6436914</v>
      </c>
      <c r="B169" s="46" t="s">
        <v>5241</v>
      </c>
      <c r="C169" s="46" t="s">
        <v>4692</v>
      </c>
      <c r="D169" s="46" t="s">
        <v>189</v>
      </c>
      <c r="E169" s="46" t="s">
        <v>5240</v>
      </c>
      <c r="F169" s="46" t="s">
        <v>35</v>
      </c>
      <c r="H169" s="48">
        <v>43889</v>
      </c>
      <c r="J169" s="48">
        <v>44021</v>
      </c>
      <c r="K169" s="47">
        <v>206805</v>
      </c>
      <c r="M169" s="46" t="s">
        <v>3377</v>
      </c>
      <c r="N169" s="46" t="s">
        <v>499</v>
      </c>
      <c r="O169" s="47">
        <v>93</v>
      </c>
      <c r="P169" s="46" t="s">
        <v>37</v>
      </c>
      <c r="Q169" s="46" t="s">
        <v>49</v>
      </c>
      <c r="T169" s="46" t="s">
        <v>2429</v>
      </c>
    </row>
    <row r="170" spans="1:20" x14ac:dyDescent="0.2">
      <c r="A170" s="46">
        <v>6437173</v>
      </c>
      <c r="B170" s="46" t="s">
        <v>5239</v>
      </c>
      <c r="C170" s="46" t="s">
        <v>4692</v>
      </c>
      <c r="D170" s="46" t="s">
        <v>189</v>
      </c>
      <c r="E170" s="46" t="s">
        <v>5238</v>
      </c>
      <c r="F170" s="46" t="s">
        <v>35</v>
      </c>
      <c r="H170" s="48">
        <v>43890</v>
      </c>
      <c r="J170" s="48">
        <v>44021</v>
      </c>
      <c r="K170" s="47">
        <v>59488</v>
      </c>
      <c r="M170" s="46" t="s">
        <v>3444</v>
      </c>
      <c r="N170" s="46" t="s">
        <v>499</v>
      </c>
      <c r="O170" s="47">
        <v>93</v>
      </c>
      <c r="P170" s="46" t="s">
        <v>37</v>
      </c>
      <c r="Q170" s="46" t="s">
        <v>49</v>
      </c>
      <c r="T170" s="46" t="s">
        <v>2429</v>
      </c>
    </row>
    <row r="171" spans="1:20" x14ac:dyDescent="0.2">
      <c r="A171" s="46">
        <v>6438871</v>
      </c>
      <c r="B171" s="46" t="s">
        <v>5237</v>
      </c>
      <c r="C171" s="46" t="s">
        <v>4692</v>
      </c>
      <c r="D171" s="46" t="s">
        <v>189</v>
      </c>
      <c r="E171" s="46" t="s">
        <v>5236</v>
      </c>
      <c r="F171" s="46" t="s">
        <v>35</v>
      </c>
      <c r="H171" s="48">
        <v>43892</v>
      </c>
      <c r="J171" s="48">
        <v>44021</v>
      </c>
      <c r="K171" s="47">
        <v>35122</v>
      </c>
      <c r="M171" s="46" t="s">
        <v>3437</v>
      </c>
      <c r="N171" s="46" t="s">
        <v>499</v>
      </c>
      <c r="O171" s="47">
        <v>93</v>
      </c>
      <c r="P171" s="46" t="s">
        <v>37</v>
      </c>
      <c r="Q171" s="46" t="s">
        <v>49</v>
      </c>
      <c r="T171" s="46" t="s">
        <v>2429</v>
      </c>
    </row>
    <row r="172" spans="1:20" x14ac:dyDescent="0.2">
      <c r="A172" s="46">
        <v>6439131</v>
      </c>
      <c r="B172" s="46" t="s">
        <v>5235</v>
      </c>
      <c r="C172" s="46" t="s">
        <v>4692</v>
      </c>
      <c r="D172" s="46" t="s">
        <v>189</v>
      </c>
      <c r="E172" s="46" t="s">
        <v>5234</v>
      </c>
      <c r="F172" s="46" t="s">
        <v>35</v>
      </c>
      <c r="H172" s="48">
        <v>43892</v>
      </c>
      <c r="J172" s="48">
        <v>44021</v>
      </c>
      <c r="K172" s="47">
        <v>32637</v>
      </c>
      <c r="M172" s="46" t="s">
        <v>5207</v>
      </c>
      <c r="N172" s="46" t="s">
        <v>499</v>
      </c>
      <c r="O172" s="47">
        <v>93</v>
      </c>
      <c r="P172" s="46" t="s">
        <v>37</v>
      </c>
      <c r="Q172" s="46" t="s">
        <v>49</v>
      </c>
      <c r="T172" s="46" t="s">
        <v>2429</v>
      </c>
    </row>
    <row r="173" spans="1:20" x14ac:dyDescent="0.2">
      <c r="A173" s="46">
        <v>6431544</v>
      </c>
      <c r="B173" s="46" t="s">
        <v>4689</v>
      </c>
      <c r="C173" s="46" t="s">
        <v>4682</v>
      </c>
      <c r="D173" s="46" t="s">
        <v>189</v>
      </c>
      <c r="E173" s="46" t="s">
        <v>4688</v>
      </c>
      <c r="F173" s="46" t="s">
        <v>35</v>
      </c>
      <c r="H173" s="48">
        <v>43886</v>
      </c>
      <c r="J173" s="48">
        <v>44021</v>
      </c>
      <c r="K173" s="47">
        <v>53890</v>
      </c>
      <c r="M173" s="46" t="s">
        <v>3377</v>
      </c>
      <c r="N173" s="46" t="s">
        <v>499</v>
      </c>
      <c r="O173" s="47">
        <v>93</v>
      </c>
      <c r="P173" s="46" t="s">
        <v>37</v>
      </c>
      <c r="Q173" s="46" t="s">
        <v>49</v>
      </c>
      <c r="T173" s="46" t="s">
        <v>2429</v>
      </c>
    </row>
    <row r="174" spans="1:20" x14ac:dyDescent="0.2">
      <c r="A174" s="46">
        <v>6432529</v>
      </c>
      <c r="B174" s="46" t="s">
        <v>4686</v>
      </c>
      <c r="C174" s="46" t="s">
        <v>4682</v>
      </c>
      <c r="D174" s="46" t="s">
        <v>189</v>
      </c>
      <c r="E174" s="46" t="s">
        <v>4685</v>
      </c>
      <c r="F174" s="46" t="s">
        <v>35</v>
      </c>
      <c r="H174" s="48">
        <v>43887</v>
      </c>
      <c r="J174" s="48">
        <v>44021</v>
      </c>
      <c r="K174" s="47">
        <v>78270</v>
      </c>
      <c r="M174" s="46" t="s">
        <v>5193</v>
      </c>
      <c r="N174" s="46" t="s">
        <v>499</v>
      </c>
      <c r="O174" s="47">
        <v>93</v>
      </c>
      <c r="P174" s="46" t="s">
        <v>37</v>
      </c>
      <c r="Q174" s="46" t="s">
        <v>49</v>
      </c>
      <c r="T174" s="46" t="s">
        <v>2429</v>
      </c>
    </row>
    <row r="175" spans="1:20" x14ac:dyDescent="0.2">
      <c r="A175" s="46">
        <v>6438705</v>
      </c>
      <c r="B175" s="46" t="s">
        <v>4683</v>
      </c>
      <c r="C175" s="46" t="s">
        <v>4682</v>
      </c>
      <c r="D175" s="46" t="s">
        <v>189</v>
      </c>
      <c r="E175" s="46" t="s">
        <v>4681</v>
      </c>
      <c r="F175" s="46" t="s">
        <v>35</v>
      </c>
      <c r="H175" s="48">
        <v>43892</v>
      </c>
      <c r="J175" s="48">
        <v>44021</v>
      </c>
      <c r="K175" s="47">
        <v>39800</v>
      </c>
      <c r="M175" s="46" t="s">
        <v>5141</v>
      </c>
      <c r="N175" s="46" t="s">
        <v>499</v>
      </c>
      <c r="O175" s="47">
        <v>93</v>
      </c>
      <c r="P175" s="46" t="s">
        <v>37</v>
      </c>
      <c r="Q175" s="46" t="s">
        <v>49</v>
      </c>
      <c r="T175" s="46" t="s">
        <v>2429</v>
      </c>
    </row>
    <row r="176" spans="1:20" x14ac:dyDescent="0.2">
      <c r="A176" s="46">
        <v>6427356</v>
      </c>
      <c r="B176" s="46" t="s">
        <v>5233</v>
      </c>
      <c r="C176" s="46" t="s">
        <v>4682</v>
      </c>
      <c r="D176" s="46" t="s">
        <v>189</v>
      </c>
      <c r="E176" s="46" t="s">
        <v>5232</v>
      </c>
      <c r="F176" s="46" t="s">
        <v>35</v>
      </c>
      <c r="H176" s="48">
        <v>43881</v>
      </c>
      <c r="J176" s="48">
        <v>44021</v>
      </c>
      <c r="K176" s="47">
        <v>115610</v>
      </c>
      <c r="M176" s="46" t="s">
        <v>3396</v>
      </c>
      <c r="N176" s="46" t="s">
        <v>499</v>
      </c>
      <c r="O176" s="47">
        <v>93</v>
      </c>
      <c r="P176" s="46" t="s">
        <v>37</v>
      </c>
      <c r="Q176" s="46" t="s">
        <v>49</v>
      </c>
      <c r="T176" s="46" t="s">
        <v>2429</v>
      </c>
    </row>
    <row r="177" spans="1:20" x14ac:dyDescent="0.2">
      <c r="A177" s="46">
        <v>6429624</v>
      </c>
      <c r="B177" s="46" t="s">
        <v>5231</v>
      </c>
      <c r="C177" s="46" t="s">
        <v>4682</v>
      </c>
      <c r="D177" s="46" t="s">
        <v>189</v>
      </c>
      <c r="E177" s="46" t="s">
        <v>5230</v>
      </c>
      <c r="F177" s="46" t="s">
        <v>35</v>
      </c>
      <c r="H177" s="48">
        <v>43883</v>
      </c>
      <c r="J177" s="48">
        <v>44021</v>
      </c>
      <c r="K177" s="47">
        <v>178665</v>
      </c>
      <c r="M177" s="46" t="s">
        <v>5124</v>
      </c>
      <c r="N177" s="46" t="s">
        <v>499</v>
      </c>
      <c r="O177" s="47">
        <v>93</v>
      </c>
      <c r="P177" s="46" t="s">
        <v>37</v>
      </c>
      <c r="Q177" s="46" t="s">
        <v>49</v>
      </c>
      <c r="T177" s="46" t="s">
        <v>2429</v>
      </c>
    </row>
    <row r="178" spans="1:20" x14ac:dyDescent="0.2">
      <c r="A178" s="46">
        <v>6431604</v>
      </c>
      <c r="B178" s="46" t="s">
        <v>5229</v>
      </c>
      <c r="C178" s="46" t="s">
        <v>4682</v>
      </c>
      <c r="D178" s="46" t="s">
        <v>189</v>
      </c>
      <c r="E178" s="46" t="s">
        <v>5228</v>
      </c>
      <c r="F178" s="46" t="s">
        <v>35</v>
      </c>
      <c r="H178" s="48">
        <v>43886</v>
      </c>
      <c r="J178" s="48">
        <v>44021</v>
      </c>
      <c r="K178" s="47">
        <v>50465</v>
      </c>
      <c r="M178" s="46" t="s">
        <v>5142</v>
      </c>
      <c r="N178" s="46" t="s">
        <v>499</v>
      </c>
      <c r="O178" s="47">
        <v>93</v>
      </c>
      <c r="P178" s="46" t="s">
        <v>37</v>
      </c>
      <c r="Q178" s="46" t="s">
        <v>49</v>
      </c>
      <c r="T178" s="46" t="s">
        <v>2429</v>
      </c>
    </row>
    <row r="179" spans="1:20" x14ac:dyDescent="0.2">
      <c r="A179" s="46">
        <v>6434022</v>
      </c>
      <c r="B179" s="46" t="s">
        <v>5227</v>
      </c>
      <c r="C179" s="46" t="s">
        <v>4682</v>
      </c>
      <c r="D179" s="46" t="s">
        <v>189</v>
      </c>
      <c r="E179" s="46" t="s">
        <v>5226</v>
      </c>
      <c r="F179" s="46" t="s">
        <v>35</v>
      </c>
      <c r="H179" s="48">
        <v>43888</v>
      </c>
      <c r="J179" s="48">
        <v>44021</v>
      </c>
      <c r="K179" s="47">
        <v>210868</v>
      </c>
      <c r="M179" s="46" t="s">
        <v>5119</v>
      </c>
      <c r="N179" s="46" t="s">
        <v>499</v>
      </c>
      <c r="O179" s="47">
        <v>93</v>
      </c>
      <c r="P179" s="46" t="s">
        <v>37</v>
      </c>
      <c r="Q179" s="46" t="s">
        <v>49</v>
      </c>
      <c r="T179" s="46" t="s">
        <v>2429</v>
      </c>
    </row>
    <row r="180" spans="1:20" x14ac:dyDescent="0.2">
      <c r="A180" s="46">
        <v>6436461</v>
      </c>
      <c r="B180" s="46" t="s">
        <v>5225</v>
      </c>
      <c r="C180" s="46" t="s">
        <v>4682</v>
      </c>
      <c r="D180" s="46" t="s">
        <v>189</v>
      </c>
      <c r="E180" s="46" t="s">
        <v>5224</v>
      </c>
      <c r="F180" s="46" t="s">
        <v>35</v>
      </c>
      <c r="H180" s="48">
        <v>43889</v>
      </c>
      <c r="J180" s="48">
        <v>44021</v>
      </c>
      <c r="K180" s="47">
        <v>132350</v>
      </c>
      <c r="M180" s="46" t="s">
        <v>3727</v>
      </c>
      <c r="N180" s="46" t="s">
        <v>499</v>
      </c>
      <c r="O180" s="47">
        <v>93</v>
      </c>
      <c r="P180" s="46" t="s">
        <v>37</v>
      </c>
      <c r="Q180" s="46" t="s">
        <v>49</v>
      </c>
      <c r="T180" s="46" t="s">
        <v>2429</v>
      </c>
    </row>
    <row r="181" spans="1:20" x14ac:dyDescent="0.2">
      <c r="A181" s="46">
        <v>6438273</v>
      </c>
      <c r="B181" s="46" t="s">
        <v>5223</v>
      </c>
      <c r="C181" s="46" t="s">
        <v>4682</v>
      </c>
      <c r="D181" s="46" t="s">
        <v>189</v>
      </c>
      <c r="E181" s="46" t="s">
        <v>5222</v>
      </c>
      <c r="F181" s="46" t="s">
        <v>35</v>
      </c>
      <c r="H181" s="48">
        <v>43892</v>
      </c>
      <c r="J181" s="48">
        <v>44021</v>
      </c>
      <c r="K181" s="47">
        <v>55000</v>
      </c>
      <c r="M181" s="46" t="s">
        <v>3377</v>
      </c>
      <c r="N181" s="46" t="s">
        <v>499</v>
      </c>
      <c r="O181" s="47">
        <v>93</v>
      </c>
      <c r="P181" s="46" t="s">
        <v>37</v>
      </c>
      <c r="Q181" s="46" t="s">
        <v>49</v>
      </c>
      <c r="T181" s="46" t="s">
        <v>2429</v>
      </c>
    </row>
    <row r="182" spans="1:20" x14ac:dyDescent="0.2">
      <c r="A182" s="46">
        <v>6440321</v>
      </c>
      <c r="B182" s="46" t="s">
        <v>5221</v>
      </c>
      <c r="C182" s="46" t="s">
        <v>4682</v>
      </c>
      <c r="D182" s="46" t="s">
        <v>189</v>
      </c>
      <c r="E182" s="46" t="s">
        <v>5220</v>
      </c>
      <c r="F182" s="46" t="s">
        <v>35</v>
      </c>
      <c r="H182" s="48">
        <v>43893</v>
      </c>
      <c r="J182" s="48">
        <v>44021</v>
      </c>
      <c r="K182" s="47">
        <v>181093</v>
      </c>
      <c r="M182" s="46" t="s">
        <v>5063</v>
      </c>
      <c r="N182" s="46" t="s">
        <v>499</v>
      </c>
      <c r="O182" s="47">
        <v>93</v>
      </c>
      <c r="P182" s="46" t="s">
        <v>37</v>
      </c>
      <c r="Q182" s="46" t="s">
        <v>49</v>
      </c>
      <c r="T182" s="46" t="s">
        <v>2429</v>
      </c>
    </row>
    <row r="183" spans="1:20" x14ac:dyDescent="0.2">
      <c r="A183" s="46">
        <v>6430484</v>
      </c>
      <c r="B183" s="46" t="s">
        <v>5219</v>
      </c>
      <c r="C183" s="46" t="s">
        <v>4666</v>
      </c>
      <c r="D183" s="46" t="s">
        <v>189</v>
      </c>
      <c r="E183" s="46" t="s">
        <v>5218</v>
      </c>
      <c r="F183" s="46" t="s">
        <v>35</v>
      </c>
      <c r="H183" s="48">
        <v>43885</v>
      </c>
      <c r="J183" s="48">
        <v>44022</v>
      </c>
      <c r="K183" s="47">
        <v>31010</v>
      </c>
      <c r="M183" s="46" t="s">
        <v>3396</v>
      </c>
      <c r="N183" s="46" t="s">
        <v>499</v>
      </c>
      <c r="O183" s="47">
        <v>64</v>
      </c>
      <c r="P183" s="46" t="s">
        <v>37</v>
      </c>
      <c r="Q183" s="46" t="s">
        <v>49</v>
      </c>
      <c r="T183" s="46" t="s">
        <v>2429</v>
      </c>
    </row>
    <row r="184" spans="1:20" x14ac:dyDescent="0.2">
      <c r="A184" s="46">
        <v>6439897</v>
      </c>
      <c r="B184" s="46" t="s">
        <v>5217</v>
      </c>
      <c r="C184" s="46" t="s">
        <v>4666</v>
      </c>
      <c r="D184" s="46" t="s">
        <v>189</v>
      </c>
      <c r="E184" s="46" t="s">
        <v>5216</v>
      </c>
      <c r="F184" s="46" t="s">
        <v>35</v>
      </c>
      <c r="H184" s="48">
        <v>43893</v>
      </c>
      <c r="J184" s="48">
        <v>44022</v>
      </c>
      <c r="K184" s="47">
        <v>12198</v>
      </c>
      <c r="M184" s="46" t="s">
        <v>5215</v>
      </c>
      <c r="N184" s="46" t="s">
        <v>499</v>
      </c>
      <c r="O184" s="47">
        <v>64</v>
      </c>
      <c r="P184" s="46" t="s">
        <v>37</v>
      </c>
      <c r="Q184" s="46" t="s">
        <v>49</v>
      </c>
      <c r="T184" s="46" t="s">
        <v>2429</v>
      </c>
    </row>
    <row r="185" spans="1:20" x14ac:dyDescent="0.2">
      <c r="A185" s="46">
        <v>6440426</v>
      </c>
      <c r="B185" s="46" t="s">
        <v>4679</v>
      </c>
      <c r="C185" s="46" t="s">
        <v>4666</v>
      </c>
      <c r="D185" s="46" t="s">
        <v>189</v>
      </c>
      <c r="E185" s="46" t="s">
        <v>4678</v>
      </c>
      <c r="F185" s="46" t="s">
        <v>35</v>
      </c>
      <c r="H185" s="48">
        <v>43893</v>
      </c>
      <c r="J185" s="48">
        <v>44022</v>
      </c>
      <c r="K185" s="47">
        <v>39759</v>
      </c>
      <c r="M185" s="46" t="s">
        <v>3396</v>
      </c>
      <c r="N185" s="46" t="s">
        <v>499</v>
      </c>
      <c r="O185" s="47">
        <v>64</v>
      </c>
      <c r="P185" s="46" t="s">
        <v>37</v>
      </c>
      <c r="Q185" s="46" t="s">
        <v>49</v>
      </c>
      <c r="T185" s="46" t="s">
        <v>2429</v>
      </c>
    </row>
    <row r="186" spans="1:20" x14ac:dyDescent="0.2">
      <c r="A186" s="46">
        <v>6440819</v>
      </c>
      <c r="B186" s="46" t="s">
        <v>5214</v>
      </c>
      <c r="C186" s="46" t="s">
        <v>4666</v>
      </c>
      <c r="D186" s="46" t="s">
        <v>189</v>
      </c>
      <c r="E186" s="46" t="s">
        <v>5213</v>
      </c>
      <c r="F186" s="46" t="s">
        <v>35</v>
      </c>
      <c r="H186" s="48">
        <v>43894</v>
      </c>
      <c r="J186" s="48">
        <v>44022</v>
      </c>
      <c r="K186" s="47">
        <v>346219</v>
      </c>
      <c r="M186" s="46" t="s">
        <v>5212</v>
      </c>
      <c r="N186" s="46" t="s">
        <v>499</v>
      </c>
      <c r="O186" s="47">
        <v>64</v>
      </c>
      <c r="P186" s="46" t="s">
        <v>37</v>
      </c>
      <c r="Q186" s="46" t="s">
        <v>49</v>
      </c>
      <c r="T186" s="46" t="s">
        <v>2429</v>
      </c>
    </row>
    <row r="187" spans="1:20" x14ac:dyDescent="0.2">
      <c r="A187" s="46">
        <v>6441018</v>
      </c>
      <c r="B187" s="46" t="s">
        <v>5211</v>
      </c>
      <c r="C187" s="46" t="s">
        <v>4666</v>
      </c>
      <c r="D187" s="46" t="s">
        <v>189</v>
      </c>
      <c r="E187" s="46" t="s">
        <v>5210</v>
      </c>
      <c r="F187" s="46" t="s">
        <v>35</v>
      </c>
      <c r="H187" s="48">
        <v>43894</v>
      </c>
      <c r="J187" s="48">
        <v>44022</v>
      </c>
      <c r="K187" s="47">
        <v>51875</v>
      </c>
      <c r="M187" s="46" t="s">
        <v>3382</v>
      </c>
      <c r="N187" s="46" t="s">
        <v>499</v>
      </c>
      <c r="O187" s="47">
        <v>64</v>
      </c>
      <c r="P187" s="46" t="s">
        <v>37</v>
      </c>
      <c r="Q187" s="46" t="s">
        <v>49</v>
      </c>
      <c r="T187" s="46" t="s">
        <v>2429</v>
      </c>
    </row>
    <row r="188" spans="1:20" x14ac:dyDescent="0.2">
      <c r="A188" s="46">
        <v>6441671</v>
      </c>
      <c r="B188" s="46" t="s">
        <v>4676</v>
      </c>
      <c r="C188" s="46" t="s">
        <v>4666</v>
      </c>
      <c r="D188" s="46" t="s">
        <v>189</v>
      </c>
      <c r="E188" s="46" t="s">
        <v>4675</v>
      </c>
      <c r="F188" s="46" t="s">
        <v>35</v>
      </c>
      <c r="H188" s="48">
        <v>43894</v>
      </c>
      <c r="J188" s="48">
        <v>44022</v>
      </c>
      <c r="K188" s="47">
        <v>39759</v>
      </c>
      <c r="M188" s="46" t="s">
        <v>3396</v>
      </c>
      <c r="N188" s="46" t="s">
        <v>499</v>
      </c>
      <c r="O188" s="47">
        <v>64</v>
      </c>
      <c r="P188" s="46" t="s">
        <v>37</v>
      </c>
      <c r="Q188" s="46" t="s">
        <v>49</v>
      </c>
      <c r="T188" s="46" t="s">
        <v>2429</v>
      </c>
    </row>
    <row r="189" spans="1:20" x14ac:dyDescent="0.2">
      <c r="A189" s="46">
        <v>6441823</v>
      </c>
      <c r="B189" s="46" t="s">
        <v>4673</v>
      </c>
      <c r="C189" s="46" t="s">
        <v>4666</v>
      </c>
      <c r="D189" s="46" t="s">
        <v>189</v>
      </c>
      <c r="E189" s="46" t="s">
        <v>4672</v>
      </c>
      <c r="F189" s="46" t="s">
        <v>35</v>
      </c>
      <c r="H189" s="48">
        <v>43894</v>
      </c>
      <c r="J189" s="48">
        <v>44022</v>
      </c>
      <c r="K189" s="47">
        <v>39759</v>
      </c>
      <c r="M189" s="46" t="s">
        <v>5048</v>
      </c>
      <c r="N189" s="46" t="s">
        <v>499</v>
      </c>
      <c r="O189" s="47">
        <v>64</v>
      </c>
      <c r="P189" s="46" t="s">
        <v>37</v>
      </c>
      <c r="Q189" s="46" t="s">
        <v>49</v>
      </c>
      <c r="T189" s="46" t="s">
        <v>2429</v>
      </c>
    </row>
    <row r="190" spans="1:20" x14ac:dyDescent="0.2">
      <c r="A190" s="46">
        <v>6442252</v>
      </c>
      <c r="B190" s="46" t="s">
        <v>4670</v>
      </c>
      <c r="C190" s="46" t="s">
        <v>4666</v>
      </c>
      <c r="D190" s="46" t="s">
        <v>189</v>
      </c>
      <c r="E190" s="46" t="s">
        <v>4669</v>
      </c>
      <c r="F190" s="46" t="s">
        <v>35</v>
      </c>
      <c r="H190" s="48">
        <v>43895</v>
      </c>
      <c r="J190" s="48">
        <v>44022</v>
      </c>
      <c r="K190" s="47">
        <v>29262</v>
      </c>
      <c r="M190" s="46" t="s">
        <v>3413</v>
      </c>
      <c r="N190" s="46" t="s">
        <v>499</v>
      </c>
      <c r="O190" s="47">
        <v>64</v>
      </c>
      <c r="P190" s="46" t="s">
        <v>37</v>
      </c>
      <c r="Q190" s="46" t="s">
        <v>49</v>
      </c>
      <c r="T190" s="46" t="s">
        <v>2429</v>
      </c>
    </row>
    <row r="191" spans="1:20" x14ac:dyDescent="0.2">
      <c r="A191" s="46">
        <v>6442510</v>
      </c>
      <c r="B191" s="46" t="s">
        <v>4667</v>
      </c>
      <c r="C191" s="46" t="s">
        <v>4666</v>
      </c>
      <c r="D191" s="46" t="s">
        <v>189</v>
      </c>
      <c r="E191" s="46" t="s">
        <v>4665</v>
      </c>
      <c r="F191" s="46" t="s">
        <v>35</v>
      </c>
      <c r="H191" s="48">
        <v>43895</v>
      </c>
      <c r="J191" s="48">
        <v>44022</v>
      </c>
      <c r="K191" s="47">
        <v>39759</v>
      </c>
      <c r="M191" s="46" t="s">
        <v>3375</v>
      </c>
      <c r="N191" s="46" t="s">
        <v>499</v>
      </c>
      <c r="O191" s="47">
        <v>64</v>
      </c>
      <c r="P191" s="46" t="s">
        <v>37</v>
      </c>
      <c r="Q191" s="46" t="s">
        <v>49</v>
      </c>
      <c r="T191" s="46" t="s">
        <v>2429</v>
      </c>
    </row>
    <row r="192" spans="1:20" x14ac:dyDescent="0.2">
      <c r="A192" s="46">
        <v>6445083</v>
      </c>
      <c r="B192" s="46" t="s">
        <v>5209</v>
      </c>
      <c r="C192" s="46" t="s">
        <v>4666</v>
      </c>
      <c r="D192" s="46" t="s">
        <v>189</v>
      </c>
      <c r="E192" s="46" t="s">
        <v>5208</v>
      </c>
      <c r="F192" s="46" t="s">
        <v>35</v>
      </c>
      <c r="H192" s="48">
        <v>43897</v>
      </c>
      <c r="J192" s="48">
        <v>44022</v>
      </c>
      <c r="K192" s="47">
        <v>59313</v>
      </c>
      <c r="M192" s="46" t="s">
        <v>5207</v>
      </c>
      <c r="N192" s="46" t="s">
        <v>499</v>
      </c>
      <c r="O192" s="47">
        <v>64</v>
      </c>
      <c r="P192" s="46" t="s">
        <v>37</v>
      </c>
      <c r="Q192" s="46" t="s">
        <v>49</v>
      </c>
      <c r="T192" s="46" t="s">
        <v>2429</v>
      </c>
    </row>
    <row r="193" spans="1:20" x14ac:dyDescent="0.2">
      <c r="A193" s="46">
        <v>6422956</v>
      </c>
      <c r="B193" s="46" t="s">
        <v>4663</v>
      </c>
      <c r="C193" s="46" t="s">
        <v>4662</v>
      </c>
      <c r="D193" s="46" t="s">
        <v>189</v>
      </c>
      <c r="E193" s="46" t="s">
        <v>4661</v>
      </c>
      <c r="F193" s="46" t="s">
        <v>35</v>
      </c>
      <c r="H193" s="48">
        <v>43878</v>
      </c>
      <c r="J193" s="48">
        <v>44022</v>
      </c>
      <c r="K193" s="47">
        <v>3289880</v>
      </c>
      <c r="M193" s="46" t="s">
        <v>5206</v>
      </c>
      <c r="N193" s="46" t="s">
        <v>499</v>
      </c>
      <c r="O193" s="47">
        <v>58</v>
      </c>
      <c r="P193" s="46" t="s">
        <v>37</v>
      </c>
      <c r="Q193" s="46" t="s">
        <v>49</v>
      </c>
      <c r="T193" s="46" t="s">
        <v>2429</v>
      </c>
    </row>
    <row r="194" spans="1:20" x14ac:dyDescent="0.2">
      <c r="A194" s="46">
        <v>6424794</v>
      </c>
      <c r="B194" s="46" t="s">
        <v>4659</v>
      </c>
      <c r="C194" s="46" t="s">
        <v>4652</v>
      </c>
      <c r="D194" s="46" t="s">
        <v>189</v>
      </c>
      <c r="E194" s="46" t="s">
        <v>4658</v>
      </c>
      <c r="F194" s="46" t="s">
        <v>35</v>
      </c>
      <c r="H194" s="48">
        <v>43879</v>
      </c>
      <c r="J194" s="48">
        <v>44022</v>
      </c>
      <c r="K194" s="47">
        <v>1293470</v>
      </c>
      <c r="M194" s="46" t="s">
        <v>5205</v>
      </c>
      <c r="N194" s="46" t="s">
        <v>499</v>
      </c>
      <c r="O194" s="47">
        <v>58</v>
      </c>
      <c r="P194" s="46" t="s">
        <v>37</v>
      </c>
      <c r="Q194" s="46" t="s">
        <v>49</v>
      </c>
      <c r="T194" s="46" t="s">
        <v>2429</v>
      </c>
    </row>
    <row r="195" spans="1:20" x14ac:dyDescent="0.2">
      <c r="A195" s="46">
        <v>6439403</v>
      </c>
      <c r="B195" s="46" t="s">
        <v>4656</v>
      </c>
      <c r="C195" s="46" t="s">
        <v>4652</v>
      </c>
      <c r="D195" s="46" t="s">
        <v>189</v>
      </c>
      <c r="E195" s="46" t="s">
        <v>4655</v>
      </c>
      <c r="F195" s="46" t="s">
        <v>35</v>
      </c>
      <c r="H195" s="48">
        <v>43893</v>
      </c>
      <c r="J195" s="48">
        <v>44022</v>
      </c>
      <c r="K195" s="47">
        <v>17926</v>
      </c>
      <c r="M195" s="46" t="s">
        <v>3401</v>
      </c>
      <c r="N195" s="46" t="s">
        <v>499</v>
      </c>
      <c r="O195" s="47">
        <v>58</v>
      </c>
      <c r="P195" s="46" t="s">
        <v>37</v>
      </c>
      <c r="Q195" s="46" t="s">
        <v>49</v>
      </c>
      <c r="T195" s="46" t="s">
        <v>2429</v>
      </c>
    </row>
    <row r="196" spans="1:20" x14ac:dyDescent="0.2">
      <c r="A196" s="46">
        <v>6446356</v>
      </c>
      <c r="B196" s="46" t="s">
        <v>4653</v>
      </c>
      <c r="C196" s="46" t="s">
        <v>4652</v>
      </c>
      <c r="D196" s="46" t="s">
        <v>189</v>
      </c>
      <c r="E196" s="46" t="s">
        <v>4651</v>
      </c>
      <c r="F196" s="46" t="s">
        <v>35</v>
      </c>
      <c r="H196" s="48">
        <v>43899</v>
      </c>
      <c r="J196" s="48">
        <v>44022</v>
      </c>
      <c r="K196" s="47">
        <v>39759</v>
      </c>
      <c r="M196" s="46" t="s">
        <v>5204</v>
      </c>
      <c r="N196" s="46" t="s">
        <v>499</v>
      </c>
      <c r="O196" s="47">
        <v>68</v>
      </c>
      <c r="P196" s="46" t="s">
        <v>65</v>
      </c>
      <c r="Q196" s="46" t="s">
        <v>49</v>
      </c>
      <c r="T196" s="46" t="s">
        <v>2429</v>
      </c>
    </row>
    <row r="197" spans="1:20" x14ac:dyDescent="0.2">
      <c r="A197" s="46">
        <v>6443814</v>
      </c>
      <c r="B197" s="46" t="s">
        <v>5203</v>
      </c>
      <c r="C197" s="46" t="s">
        <v>4652</v>
      </c>
      <c r="D197" s="46" t="s">
        <v>189</v>
      </c>
      <c r="E197" s="46" t="s">
        <v>5202</v>
      </c>
      <c r="F197" s="46" t="s">
        <v>35</v>
      </c>
      <c r="H197" s="48">
        <v>43898</v>
      </c>
      <c r="J197" s="48">
        <v>44022</v>
      </c>
      <c r="K197" s="47">
        <v>11015</v>
      </c>
      <c r="M197" s="46" t="s">
        <v>5124</v>
      </c>
      <c r="N197" s="46" t="s">
        <v>499</v>
      </c>
      <c r="O197" s="47">
        <v>58</v>
      </c>
      <c r="P197" s="46" t="s">
        <v>37</v>
      </c>
      <c r="Q197" s="46" t="s">
        <v>49</v>
      </c>
      <c r="T197" s="46" t="s">
        <v>2429</v>
      </c>
    </row>
    <row r="198" spans="1:20" x14ac:dyDescent="0.2">
      <c r="A198" s="46">
        <v>6443932</v>
      </c>
      <c r="B198" s="46" t="s">
        <v>5201</v>
      </c>
      <c r="C198" s="46" t="s">
        <v>4652</v>
      </c>
      <c r="D198" s="46" t="s">
        <v>189</v>
      </c>
      <c r="E198" s="46" t="s">
        <v>5200</v>
      </c>
      <c r="F198" s="46" t="s">
        <v>35</v>
      </c>
      <c r="H198" s="48">
        <v>43896</v>
      </c>
      <c r="J198" s="48">
        <v>44022</v>
      </c>
      <c r="K198" s="47">
        <v>12440</v>
      </c>
      <c r="M198" s="46" t="s">
        <v>5193</v>
      </c>
      <c r="N198" s="46" t="s">
        <v>499</v>
      </c>
      <c r="O198" s="47">
        <v>58</v>
      </c>
      <c r="P198" s="46" t="s">
        <v>37</v>
      </c>
      <c r="Q198" s="46" t="s">
        <v>49</v>
      </c>
      <c r="T198" s="46" t="s">
        <v>2429</v>
      </c>
    </row>
    <row r="199" spans="1:20" x14ac:dyDescent="0.2">
      <c r="A199" s="46">
        <v>6446927</v>
      </c>
      <c r="B199" s="46" t="s">
        <v>5199</v>
      </c>
      <c r="C199" s="46" t="s">
        <v>4652</v>
      </c>
      <c r="D199" s="46" t="s">
        <v>198</v>
      </c>
      <c r="E199" s="46" t="s">
        <v>5198</v>
      </c>
      <c r="F199" s="46" t="s">
        <v>35</v>
      </c>
      <c r="H199" s="48">
        <v>43899</v>
      </c>
      <c r="J199" s="48">
        <v>44022</v>
      </c>
      <c r="K199" s="47">
        <v>392632</v>
      </c>
      <c r="M199" s="46" t="s">
        <v>3377</v>
      </c>
      <c r="N199" s="46" t="s">
        <v>499</v>
      </c>
      <c r="O199" s="47">
        <v>58</v>
      </c>
      <c r="P199" s="46" t="s">
        <v>37</v>
      </c>
      <c r="Q199" s="46" t="s">
        <v>49</v>
      </c>
      <c r="T199" s="46" t="s">
        <v>2429</v>
      </c>
    </row>
    <row r="200" spans="1:20" x14ac:dyDescent="0.2">
      <c r="A200" s="46">
        <v>6446928</v>
      </c>
      <c r="B200" s="46" t="s">
        <v>5197</v>
      </c>
      <c r="C200" s="46" t="s">
        <v>4652</v>
      </c>
      <c r="D200" s="46" t="s">
        <v>189</v>
      </c>
      <c r="E200" s="46" t="s">
        <v>5196</v>
      </c>
      <c r="F200" s="46" t="s">
        <v>35</v>
      </c>
      <c r="H200" s="48">
        <v>43899</v>
      </c>
      <c r="J200" s="48">
        <v>44022</v>
      </c>
      <c r="K200" s="47">
        <v>171683</v>
      </c>
      <c r="M200" s="46" t="s">
        <v>3396</v>
      </c>
      <c r="N200" s="46" t="s">
        <v>499</v>
      </c>
      <c r="O200" s="47">
        <v>58</v>
      </c>
      <c r="P200" s="46" t="s">
        <v>37</v>
      </c>
      <c r="Q200" s="46" t="s">
        <v>49</v>
      </c>
      <c r="T200" s="46" t="s">
        <v>2429</v>
      </c>
    </row>
    <row r="201" spans="1:20" x14ac:dyDescent="0.2">
      <c r="A201" s="46">
        <v>6447182</v>
      </c>
      <c r="B201" s="46" t="s">
        <v>5195</v>
      </c>
      <c r="C201" s="46" t="s">
        <v>4652</v>
      </c>
      <c r="D201" s="46" t="s">
        <v>198</v>
      </c>
      <c r="E201" s="46" t="s">
        <v>5194</v>
      </c>
      <c r="F201" s="46" t="s">
        <v>35</v>
      </c>
      <c r="H201" s="48">
        <v>43900</v>
      </c>
      <c r="J201" s="48">
        <v>44022</v>
      </c>
      <c r="K201" s="47">
        <v>59893</v>
      </c>
      <c r="M201" s="46" t="s">
        <v>5193</v>
      </c>
      <c r="N201" s="46" t="s">
        <v>499</v>
      </c>
      <c r="O201" s="47">
        <v>58</v>
      </c>
      <c r="P201" s="46" t="s">
        <v>37</v>
      </c>
      <c r="Q201" s="46" t="s">
        <v>49</v>
      </c>
      <c r="T201" s="46" t="s">
        <v>2429</v>
      </c>
    </row>
    <row r="202" spans="1:20" x14ac:dyDescent="0.2">
      <c r="A202" s="46">
        <v>6447190</v>
      </c>
      <c r="B202" s="46" t="s">
        <v>5192</v>
      </c>
      <c r="C202" s="46" t="s">
        <v>4652</v>
      </c>
      <c r="D202" s="46" t="s">
        <v>198</v>
      </c>
      <c r="E202" s="46" t="s">
        <v>5191</v>
      </c>
      <c r="F202" s="46" t="s">
        <v>35</v>
      </c>
      <c r="H202" s="48">
        <v>43900</v>
      </c>
      <c r="J202" s="48">
        <v>44022</v>
      </c>
      <c r="K202" s="47">
        <v>242150</v>
      </c>
      <c r="M202" s="46" t="s">
        <v>5190</v>
      </c>
      <c r="N202" s="46" t="s">
        <v>499</v>
      </c>
      <c r="O202" s="47">
        <v>58</v>
      </c>
      <c r="P202" s="46" t="s">
        <v>37</v>
      </c>
      <c r="Q202" s="46" t="s">
        <v>49</v>
      </c>
      <c r="T202" s="46" t="s">
        <v>2429</v>
      </c>
    </row>
    <row r="203" spans="1:20" x14ac:dyDescent="0.2">
      <c r="A203" s="46">
        <v>6437678</v>
      </c>
      <c r="B203" s="46" t="s">
        <v>4649</v>
      </c>
      <c r="C203" s="46" t="s">
        <v>4648</v>
      </c>
      <c r="D203" s="46" t="s">
        <v>189</v>
      </c>
      <c r="E203" s="46" t="s">
        <v>4647</v>
      </c>
      <c r="F203" s="46" t="s">
        <v>35</v>
      </c>
      <c r="H203" s="48">
        <v>43890</v>
      </c>
      <c r="J203" s="48">
        <v>44022</v>
      </c>
      <c r="K203" s="47">
        <v>3978013</v>
      </c>
      <c r="M203" s="46" t="s">
        <v>3401</v>
      </c>
      <c r="N203" s="46" t="s">
        <v>499</v>
      </c>
      <c r="O203" s="47">
        <v>58</v>
      </c>
      <c r="P203" s="46" t="s">
        <v>37</v>
      </c>
      <c r="Q203" s="46" t="s">
        <v>49</v>
      </c>
      <c r="T203" s="46" t="s">
        <v>2429</v>
      </c>
    </row>
    <row r="204" spans="1:20" x14ac:dyDescent="0.2">
      <c r="A204" s="46">
        <v>6435194</v>
      </c>
      <c r="B204" s="46" t="s">
        <v>5189</v>
      </c>
      <c r="C204" s="46" t="s">
        <v>4590</v>
      </c>
      <c r="D204" s="46" t="s">
        <v>189</v>
      </c>
      <c r="E204" s="46" t="s">
        <v>5188</v>
      </c>
      <c r="F204" s="46" t="s">
        <v>35</v>
      </c>
      <c r="H204" s="48">
        <v>43888</v>
      </c>
      <c r="J204" s="48">
        <v>44022</v>
      </c>
      <c r="K204" s="47">
        <v>769794</v>
      </c>
      <c r="M204" s="46" t="s">
        <v>5187</v>
      </c>
      <c r="N204" s="46" t="s">
        <v>499</v>
      </c>
      <c r="O204" s="47">
        <v>58</v>
      </c>
      <c r="P204" s="46" t="s">
        <v>37</v>
      </c>
      <c r="Q204" s="46" t="s">
        <v>49</v>
      </c>
      <c r="T204" s="46" t="s">
        <v>2429</v>
      </c>
    </row>
    <row r="205" spans="1:20" x14ac:dyDescent="0.2">
      <c r="A205" s="46">
        <v>6438768</v>
      </c>
      <c r="B205" s="46" t="s">
        <v>5186</v>
      </c>
      <c r="C205" s="46" t="s">
        <v>4590</v>
      </c>
      <c r="D205" s="46" t="s">
        <v>189</v>
      </c>
      <c r="E205" s="46" t="s">
        <v>5185</v>
      </c>
      <c r="F205" s="46" t="s">
        <v>35</v>
      </c>
      <c r="H205" s="48">
        <v>43892</v>
      </c>
      <c r="J205" s="48">
        <v>44022</v>
      </c>
      <c r="K205" s="47">
        <v>12198</v>
      </c>
      <c r="M205" s="46" t="s">
        <v>5169</v>
      </c>
      <c r="N205" s="46" t="s">
        <v>499</v>
      </c>
      <c r="O205" s="47">
        <v>58</v>
      </c>
      <c r="P205" s="46" t="s">
        <v>37</v>
      </c>
      <c r="Q205" s="46" t="s">
        <v>49</v>
      </c>
      <c r="T205" s="46" t="s">
        <v>2429</v>
      </c>
    </row>
    <row r="206" spans="1:20" x14ac:dyDescent="0.2">
      <c r="A206" s="46">
        <v>6443185</v>
      </c>
      <c r="B206" s="46" t="s">
        <v>4645</v>
      </c>
      <c r="C206" s="46" t="s">
        <v>4590</v>
      </c>
      <c r="D206" s="46" t="s">
        <v>189</v>
      </c>
      <c r="E206" s="46" t="s">
        <v>4644</v>
      </c>
      <c r="F206" s="46" t="s">
        <v>35</v>
      </c>
      <c r="H206" s="48">
        <v>43895</v>
      </c>
      <c r="J206" s="48">
        <v>44022</v>
      </c>
      <c r="K206" s="47">
        <v>39759</v>
      </c>
      <c r="M206" s="46" t="s">
        <v>3411</v>
      </c>
      <c r="N206" s="46" t="s">
        <v>499</v>
      </c>
      <c r="O206" s="47">
        <v>58</v>
      </c>
      <c r="P206" s="46" t="s">
        <v>37</v>
      </c>
      <c r="Q206" s="46" t="s">
        <v>49</v>
      </c>
      <c r="T206" s="46" t="s">
        <v>2429</v>
      </c>
    </row>
    <row r="207" spans="1:20" x14ac:dyDescent="0.2">
      <c r="A207" s="46">
        <v>6443765</v>
      </c>
      <c r="B207" s="46" t="s">
        <v>4642</v>
      </c>
      <c r="C207" s="46" t="s">
        <v>4590</v>
      </c>
      <c r="D207" s="46" t="s">
        <v>189</v>
      </c>
      <c r="E207" s="46" t="s">
        <v>4641</v>
      </c>
      <c r="F207" s="46" t="s">
        <v>35</v>
      </c>
      <c r="H207" s="48">
        <v>43896</v>
      </c>
      <c r="J207" s="48">
        <v>44022</v>
      </c>
      <c r="K207" s="47">
        <v>39759</v>
      </c>
      <c r="M207" s="46" t="s">
        <v>5169</v>
      </c>
      <c r="N207" s="46" t="s">
        <v>499</v>
      </c>
      <c r="O207" s="47">
        <v>58</v>
      </c>
      <c r="P207" s="46" t="s">
        <v>37</v>
      </c>
      <c r="Q207" s="46" t="s">
        <v>49</v>
      </c>
      <c r="T207" s="46" t="s">
        <v>2429</v>
      </c>
    </row>
    <row r="208" spans="1:20" x14ac:dyDescent="0.2">
      <c r="A208" s="46">
        <v>6443790</v>
      </c>
      <c r="B208" s="46" t="s">
        <v>4639</v>
      </c>
      <c r="C208" s="46" t="s">
        <v>4590</v>
      </c>
      <c r="D208" s="46" t="s">
        <v>189</v>
      </c>
      <c r="E208" s="46" t="s">
        <v>4638</v>
      </c>
      <c r="F208" s="46" t="s">
        <v>35</v>
      </c>
      <c r="H208" s="48">
        <v>43896</v>
      </c>
      <c r="J208" s="48">
        <v>44022</v>
      </c>
      <c r="K208" s="47">
        <v>39759</v>
      </c>
      <c r="M208" s="46" t="s">
        <v>3396</v>
      </c>
      <c r="N208" s="46" t="s">
        <v>499</v>
      </c>
      <c r="O208" s="47">
        <v>58</v>
      </c>
      <c r="P208" s="46" t="s">
        <v>37</v>
      </c>
      <c r="Q208" s="46" t="s">
        <v>49</v>
      </c>
      <c r="T208" s="46" t="s">
        <v>2429</v>
      </c>
    </row>
    <row r="209" spans="1:20" x14ac:dyDescent="0.2">
      <c r="A209" s="46">
        <v>6444039</v>
      </c>
      <c r="B209" s="46" t="s">
        <v>4636</v>
      </c>
      <c r="C209" s="46" t="s">
        <v>4590</v>
      </c>
      <c r="D209" s="46" t="s">
        <v>189</v>
      </c>
      <c r="E209" s="46" t="s">
        <v>4635</v>
      </c>
      <c r="F209" s="46" t="s">
        <v>35</v>
      </c>
      <c r="H209" s="48">
        <v>43896</v>
      </c>
      <c r="J209" s="48">
        <v>44022</v>
      </c>
      <c r="K209" s="47">
        <v>39759</v>
      </c>
      <c r="M209" s="46" t="s">
        <v>5184</v>
      </c>
      <c r="N209" s="46" t="s">
        <v>499</v>
      </c>
      <c r="O209" s="47">
        <v>58</v>
      </c>
      <c r="P209" s="46" t="s">
        <v>37</v>
      </c>
      <c r="Q209" s="46" t="s">
        <v>49</v>
      </c>
      <c r="T209" s="46" t="s">
        <v>2429</v>
      </c>
    </row>
    <row r="210" spans="1:20" x14ac:dyDescent="0.2">
      <c r="A210" s="46">
        <v>6444233</v>
      </c>
      <c r="B210" s="46" t="s">
        <v>4633</v>
      </c>
      <c r="C210" s="46" t="s">
        <v>4590</v>
      </c>
      <c r="D210" s="46" t="s">
        <v>189</v>
      </c>
      <c r="E210" s="46" t="s">
        <v>4632</v>
      </c>
      <c r="F210" s="46" t="s">
        <v>35</v>
      </c>
      <c r="H210" s="48">
        <v>43896</v>
      </c>
      <c r="J210" s="48">
        <v>44022</v>
      </c>
      <c r="K210" s="47">
        <v>39759</v>
      </c>
      <c r="M210" s="46" t="s">
        <v>5183</v>
      </c>
      <c r="N210" s="46" t="s">
        <v>499</v>
      </c>
      <c r="O210" s="47">
        <v>58</v>
      </c>
      <c r="P210" s="46" t="s">
        <v>37</v>
      </c>
      <c r="Q210" s="46" t="s">
        <v>49</v>
      </c>
      <c r="T210" s="46" t="s">
        <v>2429</v>
      </c>
    </row>
    <row r="211" spans="1:20" x14ac:dyDescent="0.2">
      <c r="A211" s="46">
        <v>6444555</v>
      </c>
      <c r="B211" s="46" t="s">
        <v>4630</v>
      </c>
      <c r="C211" s="46" t="s">
        <v>4590</v>
      </c>
      <c r="D211" s="46" t="s">
        <v>189</v>
      </c>
      <c r="E211" s="46" t="s">
        <v>4629</v>
      </c>
      <c r="F211" s="46" t="s">
        <v>35</v>
      </c>
      <c r="H211" s="48">
        <v>43896</v>
      </c>
      <c r="J211" s="48">
        <v>44022</v>
      </c>
      <c r="K211" s="47">
        <v>39759</v>
      </c>
      <c r="M211" s="46" t="s">
        <v>3909</v>
      </c>
      <c r="N211" s="46" t="s">
        <v>499</v>
      </c>
      <c r="O211" s="47">
        <v>58</v>
      </c>
      <c r="P211" s="46" t="s">
        <v>37</v>
      </c>
      <c r="Q211" s="46" t="s">
        <v>49</v>
      </c>
      <c r="T211" s="46" t="s">
        <v>2429</v>
      </c>
    </row>
    <row r="212" spans="1:20" x14ac:dyDescent="0.2">
      <c r="A212" s="46">
        <v>6444627</v>
      </c>
      <c r="B212" s="46" t="s">
        <v>4627</v>
      </c>
      <c r="C212" s="46" t="s">
        <v>4590</v>
      </c>
      <c r="D212" s="46" t="s">
        <v>189</v>
      </c>
      <c r="E212" s="46" t="s">
        <v>4626</v>
      </c>
      <c r="F212" s="46" t="s">
        <v>35</v>
      </c>
      <c r="H212" s="48">
        <v>43896</v>
      </c>
      <c r="J212" s="48">
        <v>44022</v>
      </c>
      <c r="K212" s="47">
        <v>39759</v>
      </c>
      <c r="M212" s="46" t="s">
        <v>5182</v>
      </c>
      <c r="N212" s="46" t="s">
        <v>499</v>
      </c>
      <c r="O212" s="47">
        <v>58</v>
      </c>
      <c r="P212" s="46" t="s">
        <v>37</v>
      </c>
      <c r="Q212" s="46" t="s">
        <v>49</v>
      </c>
      <c r="T212" s="46" t="s">
        <v>2429</v>
      </c>
    </row>
    <row r="213" spans="1:20" x14ac:dyDescent="0.2">
      <c r="A213" s="46">
        <v>6444649</v>
      </c>
      <c r="B213" s="46" t="s">
        <v>5181</v>
      </c>
      <c r="C213" s="46" t="s">
        <v>4590</v>
      </c>
      <c r="D213" s="46" t="s">
        <v>189</v>
      </c>
      <c r="E213" s="46" t="s">
        <v>5180</v>
      </c>
      <c r="F213" s="46" t="s">
        <v>35</v>
      </c>
      <c r="H213" s="48">
        <v>43896</v>
      </c>
      <c r="J213" s="48">
        <v>44022</v>
      </c>
      <c r="K213" s="47">
        <v>210868</v>
      </c>
      <c r="M213" s="46" t="s">
        <v>5126</v>
      </c>
      <c r="N213" s="46" t="s">
        <v>499</v>
      </c>
      <c r="O213" s="47">
        <v>58</v>
      </c>
      <c r="P213" s="46" t="s">
        <v>37</v>
      </c>
      <c r="Q213" s="46" t="s">
        <v>49</v>
      </c>
      <c r="T213" s="46" t="s">
        <v>2429</v>
      </c>
    </row>
    <row r="214" spans="1:20" x14ac:dyDescent="0.2">
      <c r="A214" s="46">
        <v>6445636</v>
      </c>
      <c r="B214" s="46" t="s">
        <v>5179</v>
      </c>
      <c r="C214" s="46" t="s">
        <v>4590</v>
      </c>
      <c r="D214" s="46" t="s">
        <v>189</v>
      </c>
      <c r="E214" s="46" t="s">
        <v>5178</v>
      </c>
      <c r="F214" s="46" t="s">
        <v>35</v>
      </c>
      <c r="H214" s="48">
        <v>43899</v>
      </c>
      <c r="J214" s="48">
        <v>44022</v>
      </c>
      <c r="K214" s="47">
        <v>323740</v>
      </c>
      <c r="M214" s="46" t="s">
        <v>5177</v>
      </c>
      <c r="N214" s="46" t="s">
        <v>499</v>
      </c>
      <c r="O214" s="47">
        <v>58</v>
      </c>
      <c r="P214" s="46" t="s">
        <v>37</v>
      </c>
      <c r="Q214" s="46" t="s">
        <v>49</v>
      </c>
      <c r="T214" s="46" t="s">
        <v>2429</v>
      </c>
    </row>
    <row r="215" spans="1:20" x14ac:dyDescent="0.2">
      <c r="A215" s="46">
        <v>6445943</v>
      </c>
      <c r="B215" s="46" t="s">
        <v>4624</v>
      </c>
      <c r="C215" s="46" t="s">
        <v>4590</v>
      </c>
      <c r="D215" s="46" t="s">
        <v>189</v>
      </c>
      <c r="E215" s="46" t="s">
        <v>4623</v>
      </c>
      <c r="F215" s="46" t="s">
        <v>35</v>
      </c>
      <c r="H215" s="48">
        <v>43899</v>
      </c>
      <c r="J215" s="48">
        <v>44022</v>
      </c>
      <c r="K215" s="47">
        <v>39759</v>
      </c>
      <c r="M215" s="46" t="s">
        <v>5119</v>
      </c>
      <c r="N215" s="46" t="s">
        <v>499</v>
      </c>
      <c r="O215" s="47">
        <v>58</v>
      </c>
      <c r="P215" s="46" t="s">
        <v>37</v>
      </c>
      <c r="Q215" s="46" t="s">
        <v>49</v>
      </c>
      <c r="T215" s="46" t="s">
        <v>2429</v>
      </c>
    </row>
    <row r="216" spans="1:20" x14ac:dyDescent="0.2">
      <c r="A216" s="46">
        <v>6447314</v>
      </c>
      <c r="B216" s="46" t="s">
        <v>4621</v>
      </c>
      <c r="C216" s="46" t="s">
        <v>4590</v>
      </c>
      <c r="D216" s="46" t="s">
        <v>189</v>
      </c>
      <c r="E216" s="46" t="s">
        <v>4620</v>
      </c>
      <c r="F216" s="46" t="s">
        <v>35</v>
      </c>
      <c r="H216" s="48">
        <v>43900</v>
      </c>
      <c r="J216" s="48">
        <v>44022</v>
      </c>
      <c r="K216" s="47">
        <v>50000</v>
      </c>
      <c r="M216" s="46" t="s">
        <v>5176</v>
      </c>
      <c r="N216" s="46" t="s">
        <v>499</v>
      </c>
      <c r="O216" s="47">
        <v>58</v>
      </c>
      <c r="P216" s="46" t="s">
        <v>37</v>
      </c>
      <c r="Q216" s="46" t="s">
        <v>49</v>
      </c>
      <c r="T216" s="46" t="s">
        <v>2429</v>
      </c>
    </row>
    <row r="217" spans="1:20" x14ac:dyDescent="0.2">
      <c r="A217" s="46">
        <v>6447363</v>
      </c>
      <c r="B217" s="46" t="s">
        <v>4618</v>
      </c>
      <c r="C217" s="46" t="s">
        <v>4590</v>
      </c>
      <c r="D217" s="46" t="s">
        <v>189</v>
      </c>
      <c r="E217" s="46" t="s">
        <v>4617</v>
      </c>
      <c r="F217" s="46" t="s">
        <v>35</v>
      </c>
      <c r="H217" s="48">
        <v>43900</v>
      </c>
      <c r="J217" s="48">
        <v>44022</v>
      </c>
      <c r="K217" s="47">
        <v>34259</v>
      </c>
      <c r="M217" s="46" t="s">
        <v>5175</v>
      </c>
      <c r="N217" s="46" t="s">
        <v>499</v>
      </c>
      <c r="O217" s="47">
        <v>58</v>
      </c>
      <c r="P217" s="46" t="s">
        <v>37</v>
      </c>
      <c r="Q217" s="46" t="s">
        <v>49</v>
      </c>
      <c r="T217" s="46" t="s">
        <v>2429</v>
      </c>
    </row>
    <row r="218" spans="1:20" x14ac:dyDescent="0.2">
      <c r="A218" s="46">
        <v>6447386</v>
      </c>
      <c r="B218" s="46" t="s">
        <v>4615</v>
      </c>
      <c r="C218" s="46" t="s">
        <v>4590</v>
      </c>
      <c r="D218" s="46" t="s">
        <v>189</v>
      </c>
      <c r="E218" s="46" t="s">
        <v>4614</v>
      </c>
      <c r="F218" s="46" t="s">
        <v>35</v>
      </c>
      <c r="H218" s="48">
        <v>43900</v>
      </c>
      <c r="J218" s="48">
        <v>44022</v>
      </c>
      <c r="K218" s="47">
        <v>39759</v>
      </c>
      <c r="M218" s="46" t="s">
        <v>3385</v>
      </c>
      <c r="N218" s="46" t="s">
        <v>499</v>
      </c>
      <c r="O218" s="47">
        <v>58</v>
      </c>
      <c r="P218" s="46" t="s">
        <v>37</v>
      </c>
      <c r="Q218" s="46" t="s">
        <v>49</v>
      </c>
      <c r="T218" s="46" t="s">
        <v>2429</v>
      </c>
    </row>
    <row r="219" spans="1:20" x14ac:dyDescent="0.2">
      <c r="A219" s="46">
        <v>6447471</v>
      </c>
      <c r="B219" s="46" t="s">
        <v>4612</v>
      </c>
      <c r="C219" s="46" t="s">
        <v>4590</v>
      </c>
      <c r="D219" s="46" t="s">
        <v>189</v>
      </c>
      <c r="E219" s="46" t="s">
        <v>4611</v>
      </c>
      <c r="F219" s="46" t="s">
        <v>35</v>
      </c>
      <c r="H219" s="48">
        <v>43900</v>
      </c>
      <c r="J219" s="48">
        <v>44022</v>
      </c>
      <c r="K219" s="47">
        <v>39759</v>
      </c>
      <c r="M219" s="46" t="s">
        <v>3377</v>
      </c>
      <c r="N219" s="46" t="s">
        <v>499</v>
      </c>
      <c r="O219" s="47">
        <v>58</v>
      </c>
      <c r="P219" s="46" t="s">
        <v>37</v>
      </c>
      <c r="Q219" s="46" t="s">
        <v>49</v>
      </c>
      <c r="T219" s="46" t="s">
        <v>2429</v>
      </c>
    </row>
    <row r="220" spans="1:20" x14ac:dyDescent="0.2">
      <c r="A220" s="46">
        <v>6447599</v>
      </c>
      <c r="B220" s="46" t="s">
        <v>5174</v>
      </c>
      <c r="C220" s="46" t="s">
        <v>4590</v>
      </c>
      <c r="D220" s="46" t="s">
        <v>189</v>
      </c>
      <c r="E220" s="46" t="s">
        <v>5173</v>
      </c>
      <c r="F220" s="46" t="s">
        <v>35</v>
      </c>
      <c r="H220" s="48">
        <v>43900</v>
      </c>
      <c r="J220" s="48">
        <v>44022</v>
      </c>
      <c r="K220" s="47">
        <v>30270</v>
      </c>
      <c r="M220" s="46" t="s">
        <v>3377</v>
      </c>
      <c r="N220" s="46" t="s">
        <v>499</v>
      </c>
      <c r="O220" s="47">
        <v>58</v>
      </c>
      <c r="P220" s="46" t="s">
        <v>37</v>
      </c>
      <c r="Q220" s="46" t="s">
        <v>49</v>
      </c>
      <c r="T220" s="46" t="s">
        <v>2429</v>
      </c>
    </row>
    <row r="221" spans="1:20" x14ac:dyDescent="0.2">
      <c r="A221" s="46">
        <v>6448392</v>
      </c>
      <c r="B221" s="46" t="s">
        <v>4609</v>
      </c>
      <c r="C221" s="46" t="s">
        <v>4590</v>
      </c>
      <c r="D221" s="46" t="s">
        <v>189</v>
      </c>
      <c r="E221" s="46" t="s">
        <v>4608</v>
      </c>
      <c r="F221" s="46" t="s">
        <v>35</v>
      </c>
      <c r="H221" s="48">
        <v>43900</v>
      </c>
      <c r="J221" s="48">
        <v>44022</v>
      </c>
      <c r="K221" s="47">
        <v>39759</v>
      </c>
      <c r="M221" s="46" t="s">
        <v>5172</v>
      </c>
      <c r="N221" s="46" t="s">
        <v>499</v>
      </c>
      <c r="O221" s="47">
        <v>58</v>
      </c>
      <c r="P221" s="46" t="s">
        <v>37</v>
      </c>
      <c r="Q221" s="46" t="s">
        <v>49</v>
      </c>
      <c r="T221" s="46" t="s">
        <v>2429</v>
      </c>
    </row>
    <row r="222" spans="1:20" x14ac:dyDescent="0.2">
      <c r="A222" s="46">
        <v>6448603</v>
      </c>
      <c r="B222" s="46" t="s">
        <v>4606</v>
      </c>
      <c r="C222" s="46" t="s">
        <v>4590</v>
      </c>
      <c r="D222" s="46" t="s">
        <v>189</v>
      </c>
      <c r="E222" s="46" t="s">
        <v>4605</v>
      </c>
      <c r="F222" s="46" t="s">
        <v>35</v>
      </c>
      <c r="H222" s="48">
        <v>43900</v>
      </c>
      <c r="J222" s="48">
        <v>44022</v>
      </c>
      <c r="K222" s="47">
        <v>39759</v>
      </c>
      <c r="M222" s="46" t="s">
        <v>3382</v>
      </c>
      <c r="N222" s="46" t="s">
        <v>499</v>
      </c>
      <c r="O222" s="47">
        <v>58</v>
      </c>
      <c r="P222" s="46" t="s">
        <v>37</v>
      </c>
      <c r="Q222" s="46" t="s">
        <v>49</v>
      </c>
      <c r="T222" s="46" t="s">
        <v>2429</v>
      </c>
    </row>
    <row r="223" spans="1:20" x14ac:dyDescent="0.2">
      <c r="A223" s="46">
        <v>6449386</v>
      </c>
      <c r="B223" s="46" t="s">
        <v>5171</v>
      </c>
      <c r="C223" s="46" t="s">
        <v>4590</v>
      </c>
      <c r="D223" s="46" t="s">
        <v>189</v>
      </c>
      <c r="E223" s="46" t="s">
        <v>5170</v>
      </c>
      <c r="F223" s="46" t="s">
        <v>35</v>
      </c>
      <c r="H223" s="48">
        <v>43901</v>
      </c>
      <c r="J223" s="48">
        <v>44022</v>
      </c>
      <c r="K223" s="47">
        <v>361880</v>
      </c>
      <c r="M223" s="46" t="s">
        <v>5141</v>
      </c>
      <c r="N223" s="46" t="s">
        <v>499</v>
      </c>
      <c r="O223" s="47">
        <v>58</v>
      </c>
      <c r="P223" s="46" t="s">
        <v>37</v>
      </c>
      <c r="Q223" s="46" t="s">
        <v>49</v>
      </c>
      <c r="T223" s="46" t="s">
        <v>2429</v>
      </c>
    </row>
    <row r="224" spans="1:20" x14ac:dyDescent="0.2">
      <c r="A224" s="46">
        <v>6449833</v>
      </c>
      <c r="B224" s="46" t="s">
        <v>4603</v>
      </c>
      <c r="C224" s="46" t="s">
        <v>4590</v>
      </c>
      <c r="D224" s="46" t="s">
        <v>189</v>
      </c>
      <c r="E224" s="46" t="s">
        <v>4602</v>
      </c>
      <c r="F224" s="46" t="s">
        <v>35</v>
      </c>
      <c r="H224" s="48">
        <v>43901</v>
      </c>
      <c r="J224" s="48">
        <v>44022</v>
      </c>
      <c r="K224" s="47">
        <v>39759</v>
      </c>
      <c r="M224" s="46" t="s">
        <v>3401</v>
      </c>
      <c r="N224" s="46" t="s">
        <v>499</v>
      </c>
      <c r="O224" s="47">
        <v>58</v>
      </c>
      <c r="P224" s="46" t="s">
        <v>37</v>
      </c>
      <c r="Q224" s="46" t="s">
        <v>49</v>
      </c>
      <c r="T224" s="46" t="s">
        <v>2429</v>
      </c>
    </row>
    <row r="225" spans="1:20" x14ac:dyDescent="0.2">
      <c r="A225" s="46">
        <v>6451610</v>
      </c>
      <c r="B225" s="46" t="s">
        <v>4600</v>
      </c>
      <c r="C225" s="46" t="s">
        <v>4590</v>
      </c>
      <c r="D225" s="46" t="s">
        <v>189</v>
      </c>
      <c r="E225" s="46" t="s">
        <v>4599</v>
      </c>
      <c r="F225" s="46" t="s">
        <v>35</v>
      </c>
      <c r="H225" s="48">
        <v>43902</v>
      </c>
      <c r="J225" s="48">
        <v>44022</v>
      </c>
      <c r="K225" s="47">
        <v>39759</v>
      </c>
      <c r="M225" s="46" t="s">
        <v>3879</v>
      </c>
      <c r="N225" s="46" t="s">
        <v>499</v>
      </c>
      <c r="O225" s="47">
        <v>58</v>
      </c>
      <c r="P225" s="46" t="s">
        <v>37</v>
      </c>
      <c r="Q225" s="46" t="s">
        <v>49</v>
      </c>
      <c r="T225" s="46" t="s">
        <v>2429</v>
      </c>
    </row>
    <row r="226" spans="1:20" x14ac:dyDescent="0.2">
      <c r="A226" s="46">
        <v>6451926</v>
      </c>
      <c r="B226" s="46" t="s">
        <v>4597</v>
      </c>
      <c r="C226" s="46" t="s">
        <v>4590</v>
      </c>
      <c r="D226" s="46" t="s">
        <v>189</v>
      </c>
      <c r="E226" s="46" t="s">
        <v>4596</v>
      </c>
      <c r="F226" s="46" t="s">
        <v>35</v>
      </c>
      <c r="H226" s="48">
        <v>43903</v>
      </c>
      <c r="J226" s="48">
        <v>44022</v>
      </c>
      <c r="K226" s="47">
        <v>39759</v>
      </c>
      <c r="M226" s="46" t="s">
        <v>3389</v>
      </c>
      <c r="N226" s="46" t="s">
        <v>499</v>
      </c>
      <c r="O226" s="47">
        <v>58</v>
      </c>
      <c r="P226" s="46" t="s">
        <v>37</v>
      </c>
      <c r="Q226" s="46" t="s">
        <v>49</v>
      </c>
      <c r="T226" s="46" t="s">
        <v>2429</v>
      </c>
    </row>
    <row r="227" spans="1:20" x14ac:dyDescent="0.2">
      <c r="A227" s="46">
        <v>6451927</v>
      </c>
      <c r="B227" s="46" t="s">
        <v>4594</v>
      </c>
      <c r="C227" s="46" t="s">
        <v>4590</v>
      </c>
      <c r="D227" s="46" t="s">
        <v>226</v>
      </c>
      <c r="E227" s="46" t="s">
        <v>4593</v>
      </c>
      <c r="F227" s="46" t="s">
        <v>35</v>
      </c>
      <c r="H227" s="48">
        <v>43903</v>
      </c>
      <c r="J227" s="48">
        <v>44022</v>
      </c>
      <c r="K227" s="47">
        <v>39759</v>
      </c>
      <c r="M227" s="46" t="s">
        <v>3701</v>
      </c>
      <c r="N227" s="46" t="s">
        <v>499</v>
      </c>
      <c r="O227" s="47">
        <v>58</v>
      </c>
      <c r="P227" s="46" t="s">
        <v>37</v>
      </c>
      <c r="Q227" s="46" t="s">
        <v>49</v>
      </c>
      <c r="T227" s="46" t="s">
        <v>2429</v>
      </c>
    </row>
    <row r="228" spans="1:20" x14ac:dyDescent="0.2">
      <c r="A228" s="46">
        <v>6452746</v>
      </c>
      <c r="B228" s="46" t="s">
        <v>4591</v>
      </c>
      <c r="C228" s="46" t="s">
        <v>4590</v>
      </c>
      <c r="D228" s="46" t="s">
        <v>189</v>
      </c>
      <c r="E228" s="46" t="s">
        <v>4589</v>
      </c>
      <c r="F228" s="46" t="s">
        <v>35</v>
      </c>
      <c r="H228" s="48">
        <v>43903</v>
      </c>
      <c r="J228" s="48">
        <v>44022</v>
      </c>
      <c r="K228" s="47">
        <v>39759</v>
      </c>
      <c r="M228" s="46" t="s">
        <v>5169</v>
      </c>
      <c r="N228" s="46" t="s">
        <v>499</v>
      </c>
      <c r="O228" s="47">
        <v>58</v>
      </c>
      <c r="P228" s="46" t="s">
        <v>37</v>
      </c>
      <c r="Q228" s="46" t="s">
        <v>49</v>
      </c>
      <c r="T228" s="46" t="s">
        <v>2429</v>
      </c>
    </row>
    <row r="229" spans="1:20" x14ac:dyDescent="0.2">
      <c r="A229" s="46">
        <v>6443591</v>
      </c>
      <c r="B229" s="46" t="s">
        <v>5168</v>
      </c>
      <c r="C229" s="46" t="s">
        <v>4586</v>
      </c>
      <c r="D229" s="46" t="s">
        <v>189</v>
      </c>
      <c r="E229" s="46" t="s">
        <v>5167</v>
      </c>
      <c r="F229" s="46" t="s">
        <v>35</v>
      </c>
      <c r="H229" s="48">
        <v>43895</v>
      </c>
      <c r="J229" s="48">
        <v>44022</v>
      </c>
      <c r="K229" s="47">
        <v>3176664</v>
      </c>
      <c r="M229" s="46" t="s">
        <v>5166</v>
      </c>
      <c r="N229" s="46" t="s">
        <v>499</v>
      </c>
      <c r="O229" s="47">
        <v>58</v>
      </c>
      <c r="P229" s="46" t="s">
        <v>37</v>
      </c>
      <c r="Q229" s="46" t="s">
        <v>49</v>
      </c>
      <c r="T229" s="46" t="s">
        <v>2429</v>
      </c>
    </row>
    <row r="230" spans="1:20" x14ac:dyDescent="0.2">
      <c r="A230" s="46">
        <v>6444941</v>
      </c>
      <c r="B230" s="46" t="s">
        <v>4587</v>
      </c>
      <c r="C230" s="46" t="s">
        <v>4586</v>
      </c>
      <c r="D230" s="46" t="s">
        <v>226</v>
      </c>
      <c r="E230" s="46" t="s">
        <v>4585</v>
      </c>
      <c r="F230" s="46" t="s">
        <v>35</v>
      </c>
      <c r="H230" s="48">
        <v>43896</v>
      </c>
      <c r="J230" s="48">
        <v>44022</v>
      </c>
      <c r="K230" s="47">
        <v>6887108</v>
      </c>
      <c r="M230" s="46" t="s">
        <v>3748</v>
      </c>
      <c r="N230" s="46" t="s">
        <v>499</v>
      </c>
      <c r="O230" s="47">
        <v>58</v>
      </c>
      <c r="P230" s="46" t="s">
        <v>37</v>
      </c>
      <c r="Q230" s="46" t="s">
        <v>49</v>
      </c>
      <c r="T230" s="46" t="s">
        <v>2429</v>
      </c>
    </row>
    <row r="231" spans="1:20" x14ac:dyDescent="0.2">
      <c r="A231" s="46">
        <v>6450475</v>
      </c>
      <c r="B231" s="46" t="s">
        <v>5165</v>
      </c>
      <c r="C231" s="46" t="s">
        <v>4586</v>
      </c>
      <c r="D231" s="46" t="s">
        <v>189</v>
      </c>
      <c r="E231" s="46" t="s">
        <v>5164</v>
      </c>
      <c r="F231" s="46" t="s">
        <v>35</v>
      </c>
      <c r="H231" s="48">
        <v>43887</v>
      </c>
      <c r="J231" s="48">
        <v>44022</v>
      </c>
      <c r="K231" s="47">
        <v>519839</v>
      </c>
      <c r="M231" s="46" t="s">
        <v>5163</v>
      </c>
      <c r="N231" s="46" t="s">
        <v>499</v>
      </c>
      <c r="O231" s="47">
        <v>36</v>
      </c>
      <c r="P231" s="46" t="s">
        <v>65</v>
      </c>
      <c r="Q231" s="46" t="s">
        <v>49</v>
      </c>
      <c r="T231" s="46" t="s">
        <v>2429</v>
      </c>
    </row>
    <row r="232" spans="1:20" x14ac:dyDescent="0.2">
      <c r="A232" s="46">
        <v>6450503</v>
      </c>
      <c r="B232" s="46" t="s">
        <v>5162</v>
      </c>
      <c r="C232" s="46" t="s">
        <v>4586</v>
      </c>
      <c r="D232" s="46" t="s">
        <v>189</v>
      </c>
      <c r="E232" s="46" t="s">
        <v>5161</v>
      </c>
      <c r="F232" s="46" t="s">
        <v>35</v>
      </c>
      <c r="H232" s="48">
        <v>43902</v>
      </c>
      <c r="J232" s="48">
        <v>44022</v>
      </c>
      <c r="K232" s="47">
        <v>27915</v>
      </c>
      <c r="M232" s="46" t="s">
        <v>5160</v>
      </c>
      <c r="N232" s="46" t="s">
        <v>499</v>
      </c>
      <c r="O232" s="47">
        <v>36</v>
      </c>
      <c r="P232" s="46" t="s">
        <v>65</v>
      </c>
      <c r="Q232" s="46" t="s">
        <v>49</v>
      </c>
      <c r="T232" s="46" t="s">
        <v>2429</v>
      </c>
    </row>
    <row r="233" spans="1:20" x14ac:dyDescent="0.2">
      <c r="A233" s="46">
        <v>6455366</v>
      </c>
      <c r="B233" s="46" t="s">
        <v>4583</v>
      </c>
      <c r="C233" s="46" t="s">
        <v>4582</v>
      </c>
      <c r="D233" s="46" t="s">
        <v>226</v>
      </c>
      <c r="E233" s="46" t="s">
        <v>4581</v>
      </c>
      <c r="F233" s="46" t="s">
        <v>35</v>
      </c>
      <c r="H233" s="48">
        <v>43907</v>
      </c>
      <c r="J233" s="48">
        <v>44022</v>
      </c>
      <c r="K233" s="47">
        <v>23326</v>
      </c>
      <c r="M233" s="46" t="s">
        <v>5159</v>
      </c>
      <c r="N233" s="46" t="s">
        <v>499</v>
      </c>
      <c r="O233" s="47">
        <v>58</v>
      </c>
      <c r="P233" s="46" t="s">
        <v>37</v>
      </c>
      <c r="Q233" s="46" t="s">
        <v>49</v>
      </c>
      <c r="T233" s="46" t="s">
        <v>2429</v>
      </c>
    </row>
    <row r="234" spans="1:20" x14ac:dyDescent="0.2">
      <c r="A234" s="46">
        <v>6455386</v>
      </c>
      <c r="B234" s="46" t="s">
        <v>5158</v>
      </c>
      <c r="C234" s="46" t="s">
        <v>4582</v>
      </c>
      <c r="D234" s="46" t="s">
        <v>226</v>
      </c>
      <c r="E234" s="46" t="s">
        <v>5157</v>
      </c>
      <c r="F234" s="46" t="s">
        <v>35</v>
      </c>
      <c r="H234" s="48">
        <v>43907</v>
      </c>
      <c r="J234" s="48">
        <v>44022</v>
      </c>
      <c r="K234" s="47">
        <v>125729</v>
      </c>
      <c r="M234" s="46" t="s">
        <v>3813</v>
      </c>
      <c r="N234" s="46" t="s">
        <v>499</v>
      </c>
      <c r="O234" s="47">
        <v>58</v>
      </c>
      <c r="P234" s="46" t="s">
        <v>37</v>
      </c>
      <c r="Q234" s="46" t="s">
        <v>49</v>
      </c>
      <c r="T234" s="46" t="s">
        <v>2429</v>
      </c>
    </row>
    <row r="235" spans="1:20" x14ac:dyDescent="0.2">
      <c r="A235" s="46">
        <v>6453717</v>
      </c>
      <c r="B235" s="46" t="s">
        <v>4579</v>
      </c>
      <c r="C235" s="46" t="s">
        <v>4572</v>
      </c>
      <c r="D235" s="46" t="s">
        <v>189</v>
      </c>
      <c r="E235" s="46" t="s">
        <v>4578</v>
      </c>
      <c r="F235" s="46" t="s">
        <v>35</v>
      </c>
      <c r="H235" s="48">
        <v>43906</v>
      </c>
      <c r="J235" s="48">
        <v>44022</v>
      </c>
      <c r="K235" s="47">
        <v>39759</v>
      </c>
      <c r="M235" s="46" t="s">
        <v>5137</v>
      </c>
      <c r="N235" s="46" t="s">
        <v>499</v>
      </c>
      <c r="O235" s="47">
        <v>58</v>
      </c>
      <c r="P235" s="46" t="s">
        <v>37</v>
      </c>
      <c r="Q235" s="46" t="s">
        <v>49</v>
      </c>
      <c r="T235" s="46" t="s">
        <v>2429</v>
      </c>
    </row>
    <row r="236" spans="1:20" x14ac:dyDescent="0.2">
      <c r="A236" s="46">
        <v>6455536</v>
      </c>
      <c r="B236" s="46" t="s">
        <v>4576</v>
      </c>
      <c r="C236" s="46" t="s">
        <v>4572</v>
      </c>
      <c r="D236" s="46" t="s">
        <v>189</v>
      </c>
      <c r="E236" s="46" t="s">
        <v>4575</v>
      </c>
      <c r="F236" s="46" t="s">
        <v>35</v>
      </c>
      <c r="H236" s="48">
        <v>43907</v>
      </c>
      <c r="J236" s="48">
        <v>44022</v>
      </c>
      <c r="K236" s="47">
        <v>39759</v>
      </c>
      <c r="M236" s="46" t="s">
        <v>3437</v>
      </c>
      <c r="N236" s="46" t="s">
        <v>499</v>
      </c>
      <c r="O236" s="47">
        <v>58</v>
      </c>
      <c r="P236" s="46" t="s">
        <v>37</v>
      </c>
      <c r="Q236" s="46" t="s">
        <v>49</v>
      </c>
      <c r="T236" s="46" t="s">
        <v>2429</v>
      </c>
    </row>
    <row r="237" spans="1:20" x14ac:dyDescent="0.2">
      <c r="A237" s="46">
        <v>6455817</v>
      </c>
      <c r="B237" s="46" t="s">
        <v>4573</v>
      </c>
      <c r="C237" s="46" t="s">
        <v>4572</v>
      </c>
      <c r="D237" s="46" t="s">
        <v>189</v>
      </c>
      <c r="E237" s="46" t="s">
        <v>4571</v>
      </c>
      <c r="F237" s="46" t="s">
        <v>35</v>
      </c>
      <c r="H237" s="48">
        <v>43907</v>
      </c>
      <c r="J237" s="48">
        <v>44022</v>
      </c>
      <c r="K237" s="47">
        <v>39759</v>
      </c>
      <c r="M237" s="46" t="s">
        <v>5052</v>
      </c>
      <c r="N237" s="46" t="s">
        <v>499</v>
      </c>
      <c r="O237" s="47">
        <v>58</v>
      </c>
      <c r="P237" s="46" t="s">
        <v>37</v>
      </c>
      <c r="Q237" s="46" t="s">
        <v>49</v>
      </c>
      <c r="T237" s="46" t="s">
        <v>2429</v>
      </c>
    </row>
    <row r="238" spans="1:20" x14ac:dyDescent="0.2">
      <c r="A238" s="46">
        <v>6453684</v>
      </c>
      <c r="B238" s="46" t="s">
        <v>5156</v>
      </c>
      <c r="C238" s="46" t="s">
        <v>4572</v>
      </c>
      <c r="D238" s="46" t="s">
        <v>189</v>
      </c>
      <c r="E238" s="46" t="s">
        <v>5155</v>
      </c>
      <c r="F238" s="46" t="s">
        <v>35</v>
      </c>
      <c r="H238" s="48">
        <v>43906</v>
      </c>
      <c r="J238" s="48">
        <v>44022</v>
      </c>
      <c r="K238" s="47">
        <v>50082</v>
      </c>
      <c r="M238" s="46" t="s">
        <v>5062</v>
      </c>
      <c r="N238" s="46" t="s">
        <v>499</v>
      </c>
      <c r="O238" s="47">
        <v>58</v>
      </c>
      <c r="P238" s="46" t="s">
        <v>37</v>
      </c>
      <c r="Q238" s="46" t="s">
        <v>49</v>
      </c>
      <c r="T238" s="46" t="s">
        <v>2429</v>
      </c>
    </row>
    <row r="239" spans="1:20" x14ac:dyDescent="0.2">
      <c r="A239" s="46">
        <v>6454261</v>
      </c>
      <c r="B239" s="46" t="s">
        <v>5154</v>
      </c>
      <c r="C239" s="46" t="s">
        <v>4572</v>
      </c>
      <c r="D239" s="46" t="s">
        <v>189</v>
      </c>
      <c r="E239" s="46" t="s">
        <v>5153</v>
      </c>
      <c r="F239" s="46" t="s">
        <v>35</v>
      </c>
      <c r="H239" s="48">
        <v>43906</v>
      </c>
      <c r="J239" s="48">
        <v>44022</v>
      </c>
      <c r="K239" s="47">
        <v>951244</v>
      </c>
      <c r="M239" s="46" t="s">
        <v>5119</v>
      </c>
      <c r="N239" s="46" t="s">
        <v>499</v>
      </c>
      <c r="O239" s="47">
        <v>58</v>
      </c>
      <c r="P239" s="46" t="s">
        <v>37</v>
      </c>
      <c r="Q239" s="46" t="s">
        <v>49</v>
      </c>
      <c r="T239" s="46" t="s">
        <v>2429</v>
      </c>
    </row>
    <row r="240" spans="1:20" x14ac:dyDescent="0.2">
      <c r="A240" s="46">
        <v>6454808</v>
      </c>
      <c r="B240" s="46" t="s">
        <v>5152</v>
      </c>
      <c r="C240" s="46" t="s">
        <v>4572</v>
      </c>
      <c r="D240" s="46" t="s">
        <v>189</v>
      </c>
      <c r="E240" s="46" t="s">
        <v>5151</v>
      </c>
      <c r="F240" s="46" t="s">
        <v>35</v>
      </c>
      <c r="H240" s="48">
        <v>43906</v>
      </c>
      <c r="J240" s="48">
        <v>44022</v>
      </c>
      <c r="K240" s="47">
        <v>199492</v>
      </c>
      <c r="M240" s="46" t="s">
        <v>3849</v>
      </c>
      <c r="N240" s="46" t="s">
        <v>499</v>
      </c>
      <c r="O240" s="47">
        <v>58</v>
      </c>
      <c r="P240" s="46" t="s">
        <v>37</v>
      </c>
      <c r="Q240" s="46" t="s">
        <v>49</v>
      </c>
      <c r="T240" s="46" t="s">
        <v>2429</v>
      </c>
    </row>
    <row r="241" spans="1:20" x14ac:dyDescent="0.2">
      <c r="A241" s="46">
        <v>6455312</v>
      </c>
      <c r="B241" s="46" t="s">
        <v>5150</v>
      </c>
      <c r="C241" s="46" t="s">
        <v>4572</v>
      </c>
      <c r="D241" s="46" t="s">
        <v>189</v>
      </c>
      <c r="E241" s="46" t="s">
        <v>5149</v>
      </c>
      <c r="F241" s="46" t="s">
        <v>35</v>
      </c>
      <c r="H241" s="48">
        <v>43907</v>
      </c>
      <c r="J241" s="48">
        <v>44022</v>
      </c>
      <c r="K241" s="47">
        <v>25041</v>
      </c>
      <c r="M241" s="46" t="s">
        <v>5133</v>
      </c>
      <c r="N241" s="46" t="s">
        <v>499</v>
      </c>
      <c r="O241" s="47">
        <v>58</v>
      </c>
      <c r="P241" s="46" t="s">
        <v>37</v>
      </c>
      <c r="Q241" s="46" t="s">
        <v>49</v>
      </c>
      <c r="T241" s="46" t="s">
        <v>2429</v>
      </c>
    </row>
    <row r="242" spans="1:20" x14ac:dyDescent="0.2">
      <c r="A242" s="46">
        <v>6455325</v>
      </c>
      <c r="B242" s="46" t="s">
        <v>5148</v>
      </c>
      <c r="C242" s="46" t="s">
        <v>4572</v>
      </c>
      <c r="D242" s="46" t="s">
        <v>189</v>
      </c>
      <c r="E242" s="46" t="s">
        <v>5147</v>
      </c>
      <c r="F242" s="46" t="s">
        <v>35</v>
      </c>
      <c r="H242" s="48">
        <v>43907</v>
      </c>
      <c r="J242" s="48">
        <v>44022</v>
      </c>
      <c r="K242" s="47">
        <v>25041</v>
      </c>
      <c r="M242" s="46" t="s">
        <v>5136</v>
      </c>
      <c r="N242" s="46" t="s">
        <v>499</v>
      </c>
      <c r="O242" s="47">
        <v>58</v>
      </c>
      <c r="P242" s="46" t="s">
        <v>37</v>
      </c>
      <c r="Q242" s="46" t="s">
        <v>49</v>
      </c>
      <c r="T242" s="46" t="s">
        <v>2429</v>
      </c>
    </row>
    <row r="243" spans="1:20" x14ac:dyDescent="0.2">
      <c r="A243" s="46">
        <v>6448146</v>
      </c>
      <c r="B243" s="46" t="s">
        <v>5146</v>
      </c>
      <c r="C243" s="46" t="s">
        <v>4532</v>
      </c>
      <c r="D243" s="46" t="s">
        <v>198</v>
      </c>
      <c r="E243" s="46" t="s">
        <v>5145</v>
      </c>
      <c r="F243" s="46" t="s">
        <v>35</v>
      </c>
      <c r="H243" s="48">
        <v>43900</v>
      </c>
      <c r="J243" s="48">
        <v>44022</v>
      </c>
      <c r="K243" s="47">
        <v>240906</v>
      </c>
      <c r="M243" s="46" t="s">
        <v>5123</v>
      </c>
      <c r="N243" s="46" t="s">
        <v>499</v>
      </c>
      <c r="O243" s="47">
        <v>58</v>
      </c>
      <c r="P243" s="46" t="s">
        <v>37</v>
      </c>
      <c r="Q243" s="46" t="s">
        <v>49</v>
      </c>
      <c r="T243" s="46" t="s">
        <v>2429</v>
      </c>
    </row>
    <row r="244" spans="1:20" x14ac:dyDescent="0.2">
      <c r="A244" s="46">
        <v>6452037</v>
      </c>
      <c r="B244" s="46" t="s">
        <v>5144</v>
      </c>
      <c r="C244" s="46" t="s">
        <v>4532</v>
      </c>
      <c r="D244" s="46" t="s">
        <v>189</v>
      </c>
      <c r="E244" s="46" t="s">
        <v>5143</v>
      </c>
      <c r="F244" s="46" t="s">
        <v>35</v>
      </c>
      <c r="H244" s="48">
        <v>43903</v>
      </c>
      <c r="J244" s="48">
        <v>44022</v>
      </c>
      <c r="K244" s="47">
        <v>281325</v>
      </c>
      <c r="M244" s="46" t="s">
        <v>3879</v>
      </c>
      <c r="N244" s="46" t="s">
        <v>499</v>
      </c>
      <c r="O244" s="47">
        <v>58</v>
      </c>
      <c r="P244" s="46" t="s">
        <v>37</v>
      </c>
      <c r="Q244" s="46" t="s">
        <v>49</v>
      </c>
      <c r="T244" s="46" t="s">
        <v>2429</v>
      </c>
    </row>
    <row r="245" spans="1:20" x14ac:dyDescent="0.2">
      <c r="A245" s="46">
        <v>6453843</v>
      </c>
      <c r="B245" s="46" t="s">
        <v>4569</v>
      </c>
      <c r="C245" s="46" t="s">
        <v>4532</v>
      </c>
      <c r="D245" s="46" t="s">
        <v>189</v>
      </c>
      <c r="E245" s="46" t="s">
        <v>4568</v>
      </c>
      <c r="F245" s="46" t="s">
        <v>35</v>
      </c>
      <c r="H245" s="48">
        <v>43906</v>
      </c>
      <c r="J245" s="48">
        <v>44022</v>
      </c>
      <c r="K245" s="47">
        <v>39759</v>
      </c>
      <c r="M245" s="46" t="s">
        <v>5142</v>
      </c>
      <c r="N245" s="46" t="s">
        <v>499</v>
      </c>
      <c r="O245" s="47">
        <v>58</v>
      </c>
      <c r="P245" s="46" t="s">
        <v>37</v>
      </c>
      <c r="Q245" s="46" t="s">
        <v>49</v>
      </c>
      <c r="T245" s="46" t="s">
        <v>2429</v>
      </c>
    </row>
    <row r="246" spans="1:20" x14ac:dyDescent="0.2">
      <c r="A246" s="46">
        <v>6454187</v>
      </c>
      <c r="B246" s="46" t="s">
        <v>4566</v>
      </c>
      <c r="C246" s="46" t="s">
        <v>4532</v>
      </c>
      <c r="D246" s="46" t="s">
        <v>189</v>
      </c>
      <c r="E246" s="46" t="s">
        <v>4565</v>
      </c>
      <c r="F246" s="46" t="s">
        <v>35</v>
      </c>
      <c r="H246" s="48">
        <v>43906</v>
      </c>
      <c r="J246" s="48">
        <v>44022</v>
      </c>
      <c r="K246" s="47">
        <v>39759</v>
      </c>
      <c r="M246" s="46" t="s">
        <v>3377</v>
      </c>
      <c r="N246" s="46" t="s">
        <v>499</v>
      </c>
      <c r="O246" s="47">
        <v>58</v>
      </c>
      <c r="P246" s="46" t="s">
        <v>37</v>
      </c>
      <c r="Q246" s="46" t="s">
        <v>49</v>
      </c>
      <c r="T246" s="46" t="s">
        <v>2429</v>
      </c>
    </row>
    <row r="247" spans="1:20" x14ac:dyDescent="0.2">
      <c r="A247" s="46">
        <v>6454546</v>
      </c>
      <c r="B247" s="46" t="s">
        <v>4563</v>
      </c>
      <c r="C247" s="46" t="s">
        <v>4532</v>
      </c>
      <c r="D247" s="46" t="s">
        <v>189</v>
      </c>
      <c r="E247" s="46" t="s">
        <v>4562</v>
      </c>
      <c r="F247" s="46" t="s">
        <v>35</v>
      </c>
      <c r="H247" s="48">
        <v>43906</v>
      </c>
      <c r="J247" s="48">
        <v>44022</v>
      </c>
      <c r="K247" s="47">
        <v>39759</v>
      </c>
      <c r="M247" s="46" t="s">
        <v>5141</v>
      </c>
      <c r="N247" s="46" t="s">
        <v>499</v>
      </c>
      <c r="O247" s="47">
        <v>58</v>
      </c>
      <c r="P247" s="46" t="s">
        <v>37</v>
      </c>
      <c r="Q247" s="46" t="s">
        <v>49</v>
      </c>
      <c r="T247" s="46" t="s">
        <v>2429</v>
      </c>
    </row>
    <row r="248" spans="1:20" x14ac:dyDescent="0.2">
      <c r="A248" s="46">
        <v>6455049</v>
      </c>
      <c r="B248" s="46" t="s">
        <v>4560</v>
      </c>
      <c r="C248" s="46" t="s">
        <v>4532</v>
      </c>
      <c r="D248" s="46" t="s">
        <v>189</v>
      </c>
      <c r="E248" s="46" t="s">
        <v>4559</v>
      </c>
      <c r="F248" s="46" t="s">
        <v>35</v>
      </c>
      <c r="H248" s="48">
        <v>43907</v>
      </c>
      <c r="J248" s="48">
        <v>44022</v>
      </c>
      <c r="K248" s="47">
        <v>39759</v>
      </c>
      <c r="M248" s="46" t="s">
        <v>5140</v>
      </c>
      <c r="N248" s="46" t="s">
        <v>499</v>
      </c>
      <c r="O248" s="47">
        <v>58</v>
      </c>
      <c r="P248" s="46" t="s">
        <v>37</v>
      </c>
      <c r="Q248" s="46" t="s">
        <v>49</v>
      </c>
      <c r="T248" s="46" t="s">
        <v>2429</v>
      </c>
    </row>
    <row r="249" spans="1:20" x14ac:dyDescent="0.2">
      <c r="A249" s="46">
        <v>6455101</v>
      </c>
      <c r="B249" s="46" t="s">
        <v>4557</v>
      </c>
      <c r="C249" s="46" t="s">
        <v>4532</v>
      </c>
      <c r="D249" s="46" t="s">
        <v>189</v>
      </c>
      <c r="E249" s="46" t="s">
        <v>4556</v>
      </c>
      <c r="F249" s="46" t="s">
        <v>35</v>
      </c>
      <c r="H249" s="48">
        <v>43907</v>
      </c>
      <c r="J249" s="48">
        <v>44022</v>
      </c>
      <c r="K249" s="47">
        <v>39759</v>
      </c>
      <c r="M249" s="46" t="s">
        <v>5139</v>
      </c>
      <c r="N249" s="46" t="s">
        <v>499</v>
      </c>
      <c r="O249" s="47">
        <v>58</v>
      </c>
      <c r="P249" s="46" t="s">
        <v>37</v>
      </c>
      <c r="Q249" s="46" t="s">
        <v>49</v>
      </c>
      <c r="T249" s="46" t="s">
        <v>2429</v>
      </c>
    </row>
    <row r="250" spans="1:20" x14ac:dyDescent="0.2">
      <c r="A250" s="46">
        <v>6455481</v>
      </c>
      <c r="B250" s="46" t="s">
        <v>4554</v>
      </c>
      <c r="C250" s="46" t="s">
        <v>4532</v>
      </c>
      <c r="D250" s="46" t="s">
        <v>189</v>
      </c>
      <c r="E250" s="46" t="s">
        <v>4553</v>
      </c>
      <c r="F250" s="46" t="s">
        <v>35</v>
      </c>
      <c r="H250" s="48">
        <v>43907</v>
      </c>
      <c r="J250" s="48">
        <v>44022</v>
      </c>
      <c r="K250" s="47">
        <v>50000</v>
      </c>
      <c r="M250" s="46" t="s">
        <v>5138</v>
      </c>
      <c r="N250" s="46" t="s">
        <v>499</v>
      </c>
      <c r="O250" s="47">
        <v>58</v>
      </c>
      <c r="P250" s="46" t="s">
        <v>37</v>
      </c>
      <c r="Q250" s="46" t="s">
        <v>49</v>
      </c>
      <c r="T250" s="46" t="s">
        <v>2429</v>
      </c>
    </row>
    <row r="251" spans="1:20" x14ac:dyDescent="0.2">
      <c r="A251" s="46">
        <v>6456346</v>
      </c>
      <c r="B251" s="46" t="s">
        <v>4551</v>
      </c>
      <c r="C251" s="46" t="s">
        <v>4532</v>
      </c>
      <c r="D251" s="46" t="s">
        <v>189</v>
      </c>
      <c r="E251" s="46" t="s">
        <v>4550</v>
      </c>
      <c r="F251" s="46" t="s">
        <v>35</v>
      </c>
      <c r="H251" s="48">
        <v>43908</v>
      </c>
      <c r="J251" s="48">
        <v>44022</v>
      </c>
      <c r="K251" s="47">
        <v>39759</v>
      </c>
      <c r="M251" s="46" t="s">
        <v>5137</v>
      </c>
      <c r="N251" s="46" t="s">
        <v>499</v>
      </c>
      <c r="O251" s="47">
        <v>58</v>
      </c>
      <c r="P251" s="46" t="s">
        <v>37</v>
      </c>
      <c r="Q251" s="46" t="s">
        <v>49</v>
      </c>
      <c r="T251" s="46" t="s">
        <v>2429</v>
      </c>
    </row>
    <row r="252" spans="1:20" x14ac:dyDescent="0.2">
      <c r="A252" s="46">
        <v>6456679</v>
      </c>
      <c r="B252" s="46" t="s">
        <v>4548</v>
      </c>
      <c r="C252" s="46" t="s">
        <v>4532</v>
      </c>
      <c r="D252" s="46" t="s">
        <v>189</v>
      </c>
      <c r="E252" s="46" t="s">
        <v>4547</v>
      </c>
      <c r="F252" s="46" t="s">
        <v>35</v>
      </c>
      <c r="H252" s="48">
        <v>43908</v>
      </c>
      <c r="J252" s="48">
        <v>44022</v>
      </c>
      <c r="K252" s="47">
        <v>39759</v>
      </c>
      <c r="M252" s="46" t="s">
        <v>5136</v>
      </c>
      <c r="N252" s="46" t="s">
        <v>499</v>
      </c>
      <c r="O252" s="47">
        <v>58</v>
      </c>
      <c r="P252" s="46" t="s">
        <v>37</v>
      </c>
      <c r="Q252" s="46" t="s">
        <v>49</v>
      </c>
      <c r="T252" s="46" t="s">
        <v>2429</v>
      </c>
    </row>
    <row r="253" spans="1:20" x14ac:dyDescent="0.2">
      <c r="A253" s="46">
        <v>6456725</v>
      </c>
      <c r="B253" s="46" t="s">
        <v>4545</v>
      </c>
      <c r="C253" s="46" t="s">
        <v>4532</v>
      </c>
      <c r="D253" s="46" t="s">
        <v>189</v>
      </c>
      <c r="E253" s="46" t="s">
        <v>4544</v>
      </c>
      <c r="F253" s="46" t="s">
        <v>35</v>
      </c>
      <c r="H253" s="48">
        <v>43908</v>
      </c>
      <c r="J253" s="48">
        <v>44022</v>
      </c>
      <c r="K253" s="47">
        <v>39759</v>
      </c>
      <c r="M253" s="46" t="s">
        <v>3655</v>
      </c>
      <c r="N253" s="46" t="s">
        <v>499</v>
      </c>
      <c r="O253" s="47">
        <v>58</v>
      </c>
      <c r="P253" s="46" t="s">
        <v>37</v>
      </c>
      <c r="Q253" s="46" t="s">
        <v>49</v>
      </c>
      <c r="T253" s="46" t="s">
        <v>2429</v>
      </c>
    </row>
    <row r="254" spans="1:20" x14ac:dyDescent="0.2">
      <c r="A254" s="46">
        <v>6457038</v>
      </c>
      <c r="B254" s="46" t="s">
        <v>4542</v>
      </c>
      <c r="C254" s="46" t="s">
        <v>4532</v>
      </c>
      <c r="D254" s="46" t="s">
        <v>189</v>
      </c>
      <c r="E254" s="46" t="s">
        <v>4541</v>
      </c>
      <c r="F254" s="46" t="s">
        <v>35</v>
      </c>
      <c r="H254" s="48">
        <v>43908</v>
      </c>
      <c r="J254" s="48">
        <v>44022</v>
      </c>
      <c r="K254" s="47">
        <v>39759</v>
      </c>
      <c r="M254" s="46" t="s">
        <v>5124</v>
      </c>
      <c r="N254" s="46" t="s">
        <v>499</v>
      </c>
      <c r="O254" s="47">
        <v>58</v>
      </c>
      <c r="P254" s="46" t="s">
        <v>37</v>
      </c>
      <c r="Q254" s="46" t="s">
        <v>49</v>
      </c>
      <c r="T254" s="46" t="s">
        <v>2429</v>
      </c>
    </row>
    <row r="255" spans="1:20" x14ac:dyDescent="0.2">
      <c r="A255" s="46">
        <v>6458684</v>
      </c>
      <c r="B255" s="46" t="s">
        <v>5135</v>
      </c>
      <c r="C255" s="46" t="s">
        <v>4532</v>
      </c>
      <c r="D255" s="46" t="s">
        <v>189</v>
      </c>
      <c r="E255" s="46" t="s">
        <v>5134</v>
      </c>
      <c r="F255" s="46" t="s">
        <v>35</v>
      </c>
      <c r="H255" s="48">
        <v>43910</v>
      </c>
      <c r="J255" s="48">
        <v>44022</v>
      </c>
      <c r="K255" s="47">
        <v>52940</v>
      </c>
      <c r="M255" s="46" t="s">
        <v>3399</v>
      </c>
      <c r="N255" s="46" t="s">
        <v>499</v>
      </c>
      <c r="O255" s="47">
        <v>58</v>
      </c>
      <c r="P255" s="46" t="s">
        <v>37</v>
      </c>
      <c r="Q255" s="46" t="s">
        <v>49</v>
      </c>
      <c r="T255" s="46" t="s">
        <v>2429</v>
      </c>
    </row>
    <row r="256" spans="1:20" x14ac:dyDescent="0.2">
      <c r="A256" s="46">
        <v>6436398</v>
      </c>
      <c r="B256" s="46" t="s">
        <v>4539</v>
      </c>
      <c r="C256" s="46" t="s">
        <v>4532</v>
      </c>
      <c r="D256" s="46" t="s">
        <v>198</v>
      </c>
      <c r="E256" s="46" t="s">
        <v>4538</v>
      </c>
      <c r="F256" s="46" t="s">
        <v>35</v>
      </c>
      <c r="H256" s="48">
        <v>43889</v>
      </c>
      <c r="J256" s="48">
        <v>44022</v>
      </c>
      <c r="K256" s="47">
        <v>1035035</v>
      </c>
      <c r="M256" s="46" t="s">
        <v>5133</v>
      </c>
      <c r="N256" s="46" t="s">
        <v>499</v>
      </c>
      <c r="O256" s="47">
        <v>58</v>
      </c>
      <c r="P256" s="46" t="s">
        <v>37</v>
      </c>
      <c r="Q256" s="46" t="s">
        <v>49</v>
      </c>
      <c r="T256" s="46" t="s">
        <v>2429</v>
      </c>
    </row>
    <row r="257" spans="1:20" x14ac:dyDescent="0.2">
      <c r="A257" s="46">
        <v>6445004</v>
      </c>
      <c r="B257" s="46" t="s">
        <v>4536</v>
      </c>
      <c r="C257" s="46" t="s">
        <v>4532</v>
      </c>
      <c r="D257" s="46" t="s">
        <v>189</v>
      </c>
      <c r="E257" s="46" t="s">
        <v>4535</v>
      </c>
      <c r="F257" s="46" t="s">
        <v>35</v>
      </c>
      <c r="H257" s="48">
        <v>43897</v>
      </c>
      <c r="J257" s="48">
        <v>44022</v>
      </c>
      <c r="K257" s="47">
        <v>7040619</v>
      </c>
      <c r="M257" s="46" t="s">
        <v>3399</v>
      </c>
      <c r="N257" s="46" t="s">
        <v>499</v>
      </c>
      <c r="O257" s="47">
        <v>58</v>
      </c>
      <c r="P257" s="46" t="s">
        <v>37</v>
      </c>
      <c r="Q257" s="46" t="s">
        <v>49</v>
      </c>
      <c r="T257" s="46" t="s">
        <v>2429</v>
      </c>
    </row>
    <row r="258" spans="1:20" x14ac:dyDescent="0.2">
      <c r="A258" s="46">
        <v>6445055</v>
      </c>
      <c r="B258" s="46" t="s">
        <v>4533</v>
      </c>
      <c r="C258" s="46" t="s">
        <v>4532</v>
      </c>
      <c r="D258" s="46" t="s">
        <v>189</v>
      </c>
      <c r="E258" s="46" t="s">
        <v>4531</v>
      </c>
      <c r="F258" s="46" t="s">
        <v>35</v>
      </c>
      <c r="H258" s="48">
        <v>43897</v>
      </c>
      <c r="J258" s="48">
        <v>44022</v>
      </c>
      <c r="K258" s="47">
        <v>9724095</v>
      </c>
      <c r="M258" s="46" t="s">
        <v>3083</v>
      </c>
      <c r="N258" s="46" t="s">
        <v>499</v>
      </c>
      <c r="O258" s="47">
        <v>58</v>
      </c>
      <c r="P258" s="46" t="s">
        <v>37</v>
      </c>
      <c r="Q258" s="46" t="s">
        <v>49</v>
      </c>
      <c r="T258" s="46" t="s">
        <v>2429</v>
      </c>
    </row>
    <row r="259" spans="1:20" x14ac:dyDescent="0.2">
      <c r="A259" s="46">
        <v>6444533</v>
      </c>
      <c r="B259" s="46" t="s">
        <v>4529</v>
      </c>
      <c r="C259" s="46" t="s">
        <v>4528</v>
      </c>
      <c r="D259" s="46" t="s">
        <v>189</v>
      </c>
      <c r="E259" s="46" t="s">
        <v>4527</v>
      </c>
      <c r="F259" s="46" t="s">
        <v>35</v>
      </c>
      <c r="H259" s="48">
        <v>43896</v>
      </c>
      <c r="J259" s="48">
        <v>44022</v>
      </c>
      <c r="K259" s="47">
        <v>15704236</v>
      </c>
      <c r="M259" s="46" t="s">
        <v>5132</v>
      </c>
      <c r="N259" s="46" t="s">
        <v>499</v>
      </c>
      <c r="O259" s="47">
        <v>58</v>
      </c>
      <c r="P259" s="46" t="s">
        <v>37</v>
      </c>
      <c r="Q259" s="46" t="s">
        <v>49</v>
      </c>
      <c r="T259" s="46" t="s">
        <v>2429</v>
      </c>
    </row>
    <row r="260" spans="1:20" x14ac:dyDescent="0.2">
      <c r="A260" s="46">
        <v>6457181</v>
      </c>
      <c r="B260" s="46" t="s">
        <v>5131</v>
      </c>
      <c r="C260" s="46" t="s">
        <v>4528</v>
      </c>
      <c r="D260" s="46" t="s">
        <v>189</v>
      </c>
      <c r="E260" s="46" t="s">
        <v>5130</v>
      </c>
      <c r="F260" s="46" t="s">
        <v>35</v>
      </c>
      <c r="H260" s="48">
        <v>43908</v>
      </c>
      <c r="J260" s="48">
        <v>44022</v>
      </c>
      <c r="K260" s="47">
        <v>51323</v>
      </c>
      <c r="M260" s="46" t="s">
        <v>5129</v>
      </c>
      <c r="N260" s="46" t="s">
        <v>499</v>
      </c>
      <c r="O260" s="47">
        <v>58</v>
      </c>
      <c r="P260" s="46" t="s">
        <v>37</v>
      </c>
      <c r="Q260" s="46" t="s">
        <v>49</v>
      </c>
      <c r="T260" s="46" t="s">
        <v>2429</v>
      </c>
    </row>
    <row r="261" spans="1:20" x14ac:dyDescent="0.2">
      <c r="A261" s="46">
        <v>6458495</v>
      </c>
      <c r="B261" s="46" t="s">
        <v>5128</v>
      </c>
      <c r="C261" s="46" t="s">
        <v>4528</v>
      </c>
      <c r="D261" s="46" t="s">
        <v>189</v>
      </c>
      <c r="E261" s="46" t="s">
        <v>5127</v>
      </c>
      <c r="F261" s="46" t="s">
        <v>35</v>
      </c>
      <c r="H261" s="48">
        <v>43910</v>
      </c>
      <c r="J261" s="48">
        <v>44022</v>
      </c>
      <c r="K261" s="47">
        <v>30923</v>
      </c>
      <c r="M261" s="46" t="s">
        <v>5126</v>
      </c>
      <c r="N261" s="46" t="s">
        <v>499</v>
      </c>
      <c r="O261" s="47">
        <v>58</v>
      </c>
      <c r="P261" s="46" t="s">
        <v>37</v>
      </c>
      <c r="Q261" s="46" t="s">
        <v>49</v>
      </c>
      <c r="T261" s="46" t="s">
        <v>2429</v>
      </c>
    </row>
    <row r="262" spans="1:20" x14ac:dyDescent="0.2">
      <c r="A262" s="46">
        <v>6458849</v>
      </c>
      <c r="B262" s="46" t="s">
        <v>2454</v>
      </c>
      <c r="C262" s="46" t="s">
        <v>2453</v>
      </c>
      <c r="D262" s="46" t="s">
        <v>189</v>
      </c>
      <c r="E262" s="46" t="s">
        <v>2452</v>
      </c>
      <c r="F262" s="46" t="s">
        <v>35</v>
      </c>
      <c r="H262" s="48">
        <v>43910</v>
      </c>
      <c r="J262" s="48">
        <v>43995</v>
      </c>
      <c r="K262" s="47">
        <v>460187</v>
      </c>
      <c r="M262" s="46" t="s">
        <v>2451</v>
      </c>
      <c r="N262" s="46" t="s">
        <v>499</v>
      </c>
      <c r="O262" s="47">
        <v>58</v>
      </c>
      <c r="P262" s="46" t="s">
        <v>37</v>
      </c>
      <c r="Q262" s="46" t="s">
        <v>43</v>
      </c>
      <c r="T262" s="46" t="s">
        <v>2429</v>
      </c>
    </row>
    <row r="263" spans="1:20" x14ac:dyDescent="0.2">
      <c r="A263" s="46">
        <v>6450937</v>
      </c>
      <c r="B263" s="46" t="s">
        <v>4525</v>
      </c>
      <c r="C263" s="46" t="s">
        <v>4524</v>
      </c>
      <c r="D263" s="46" t="s">
        <v>189</v>
      </c>
      <c r="E263" s="46" t="s">
        <v>4523</v>
      </c>
      <c r="F263" s="46" t="s">
        <v>35</v>
      </c>
      <c r="H263" s="48">
        <v>43893</v>
      </c>
      <c r="J263" s="48">
        <v>44022</v>
      </c>
      <c r="K263" s="47">
        <v>30411217</v>
      </c>
      <c r="M263" s="46" t="s">
        <v>5125</v>
      </c>
      <c r="N263" s="46" t="s">
        <v>499</v>
      </c>
      <c r="O263" s="47">
        <v>36</v>
      </c>
      <c r="P263" s="46" t="s">
        <v>65</v>
      </c>
      <c r="Q263" s="46" t="s">
        <v>49</v>
      </c>
      <c r="T263" s="46" t="s">
        <v>2429</v>
      </c>
    </row>
    <row r="264" spans="1:20" x14ac:dyDescent="0.2">
      <c r="A264" s="46">
        <v>6432947</v>
      </c>
      <c r="B264" s="46" t="s">
        <v>4521</v>
      </c>
      <c r="C264" s="46" t="s">
        <v>4499</v>
      </c>
      <c r="D264" s="46" t="s">
        <v>189</v>
      </c>
      <c r="E264" s="46" t="s">
        <v>4520</v>
      </c>
      <c r="F264" s="46" t="s">
        <v>35</v>
      </c>
      <c r="H264" s="48">
        <v>43886</v>
      </c>
      <c r="J264" s="48">
        <v>44022</v>
      </c>
      <c r="K264" s="47">
        <v>1403377</v>
      </c>
      <c r="M264" s="46" t="s">
        <v>5124</v>
      </c>
      <c r="N264" s="46" t="s">
        <v>499</v>
      </c>
      <c r="O264" s="47">
        <v>58</v>
      </c>
      <c r="P264" s="46" t="s">
        <v>37</v>
      </c>
      <c r="Q264" s="46" t="s">
        <v>49</v>
      </c>
      <c r="T264" s="46" t="s">
        <v>2429</v>
      </c>
    </row>
    <row r="265" spans="1:20" x14ac:dyDescent="0.2">
      <c r="A265" s="46">
        <v>6436496</v>
      </c>
      <c r="B265" s="46" t="s">
        <v>4518</v>
      </c>
      <c r="C265" s="46" t="s">
        <v>4499</v>
      </c>
      <c r="D265" s="46" t="s">
        <v>189</v>
      </c>
      <c r="E265" s="46" t="s">
        <v>4517</v>
      </c>
      <c r="F265" s="46" t="s">
        <v>35</v>
      </c>
      <c r="H265" s="48">
        <v>43889</v>
      </c>
      <c r="J265" s="48">
        <v>44022</v>
      </c>
      <c r="K265" s="47">
        <v>39759</v>
      </c>
      <c r="M265" s="46" t="s">
        <v>3412</v>
      </c>
      <c r="N265" s="46" t="s">
        <v>499</v>
      </c>
      <c r="O265" s="47">
        <v>58</v>
      </c>
      <c r="P265" s="46" t="s">
        <v>37</v>
      </c>
      <c r="Q265" s="46" t="s">
        <v>49</v>
      </c>
      <c r="T265" s="46" t="s">
        <v>2429</v>
      </c>
    </row>
    <row r="266" spans="1:20" x14ac:dyDescent="0.2">
      <c r="A266" s="46">
        <v>6448109</v>
      </c>
      <c r="B266" s="46" t="s">
        <v>4515</v>
      </c>
      <c r="C266" s="46" t="s">
        <v>4499</v>
      </c>
      <c r="D266" s="46" t="s">
        <v>198</v>
      </c>
      <c r="E266" s="46" t="s">
        <v>4514</v>
      </c>
      <c r="F266" s="46" t="s">
        <v>35</v>
      </c>
      <c r="H266" s="48">
        <v>43900</v>
      </c>
      <c r="J266" s="48">
        <v>44022</v>
      </c>
      <c r="K266" s="47">
        <v>1586459</v>
      </c>
      <c r="M266" s="46" t="s">
        <v>5123</v>
      </c>
      <c r="N266" s="46" t="s">
        <v>499</v>
      </c>
      <c r="O266" s="47">
        <v>58</v>
      </c>
      <c r="P266" s="46" t="s">
        <v>37</v>
      </c>
      <c r="Q266" s="46" t="s">
        <v>49</v>
      </c>
      <c r="T266" s="46" t="s">
        <v>2429</v>
      </c>
    </row>
    <row r="267" spans="1:20" x14ac:dyDescent="0.2">
      <c r="A267" s="46">
        <v>6449404</v>
      </c>
      <c r="B267" s="46" t="s">
        <v>4512</v>
      </c>
      <c r="C267" s="46" t="s">
        <v>4499</v>
      </c>
      <c r="D267" s="46" t="s">
        <v>189</v>
      </c>
      <c r="E267" s="46" t="s">
        <v>4511</v>
      </c>
      <c r="F267" s="46" t="s">
        <v>35</v>
      </c>
      <c r="H267" s="48">
        <v>43901</v>
      </c>
      <c r="J267" s="48">
        <v>44022</v>
      </c>
      <c r="K267" s="47">
        <v>3176621</v>
      </c>
      <c r="M267" s="46" t="s">
        <v>3770</v>
      </c>
      <c r="N267" s="46" t="s">
        <v>499</v>
      </c>
      <c r="O267" s="47">
        <v>58</v>
      </c>
      <c r="P267" s="46" t="s">
        <v>37</v>
      </c>
      <c r="Q267" s="46" t="s">
        <v>49</v>
      </c>
      <c r="T267" s="46" t="s">
        <v>2429</v>
      </c>
    </row>
    <row r="268" spans="1:20" x14ac:dyDescent="0.2">
      <c r="A268" s="46">
        <v>6451422</v>
      </c>
      <c r="B268" s="46" t="s">
        <v>4509</v>
      </c>
      <c r="C268" s="46" t="s">
        <v>4499</v>
      </c>
      <c r="D268" s="46" t="s">
        <v>189</v>
      </c>
      <c r="E268" s="46" t="s">
        <v>4508</v>
      </c>
      <c r="F268" s="46" t="s">
        <v>35</v>
      </c>
      <c r="H268" s="48">
        <v>43902</v>
      </c>
      <c r="J268" s="48">
        <v>44022</v>
      </c>
      <c r="K268" s="47">
        <v>6201285</v>
      </c>
      <c r="M268" s="46" t="s">
        <v>5122</v>
      </c>
      <c r="N268" s="46" t="s">
        <v>499</v>
      </c>
      <c r="O268" s="47">
        <v>58</v>
      </c>
      <c r="P268" s="46" t="s">
        <v>37</v>
      </c>
      <c r="Q268" s="46" t="s">
        <v>49</v>
      </c>
      <c r="T268" s="46" t="s">
        <v>2429</v>
      </c>
    </row>
    <row r="269" spans="1:20" x14ac:dyDescent="0.2">
      <c r="A269" s="46">
        <v>6452999</v>
      </c>
      <c r="B269" s="46" t="s">
        <v>5121</v>
      </c>
      <c r="C269" s="46" t="s">
        <v>4499</v>
      </c>
      <c r="D269" s="46" t="s">
        <v>189</v>
      </c>
      <c r="E269" s="46" t="s">
        <v>5120</v>
      </c>
      <c r="F269" s="46" t="s">
        <v>35</v>
      </c>
      <c r="H269" s="48">
        <v>43904</v>
      </c>
      <c r="J269" s="48">
        <v>44022</v>
      </c>
      <c r="K269" s="47">
        <v>82375</v>
      </c>
      <c r="M269" s="46" t="s">
        <v>5119</v>
      </c>
      <c r="N269" s="46" t="s">
        <v>499</v>
      </c>
      <c r="O269" s="47">
        <v>58</v>
      </c>
      <c r="P269" s="46" t="s">
        <v>37</v>
      </c>
      <c r="Q269" s="46" t="s">
        <v>49</v>
      </c>
      <c r="T269" s="46" t="s">
        <v>2429</v>
      </c>
    </row>
    <row r="270" spans="1:20" x14ac:dyDescent="0.2">
      <c r="A270" s="46">
        <v>6453055</v>
      </c>
      <c r="B270" s="46" t="s">
        <v>5118</v>
      </c>
      <c r="C270" s="46" t="s">
        <v>4499</v>
      </c>
      <c r="D270" s="46" t="s">
        <v>189</v>
      </c>
      <c r="E270" s="46" t="s">
        <v>5117</v>
      </c>
      <c r="F270" s="46" t="s">
        <v>35</v>
      </c>
      <c r="H270" s="48">
        <v>43904</v>
      </c>
      <c r="J270" s="48">
        <v>44022</v>
      </c>
      <c r="K270" s="47">
        <v>16900</v>
      </c>
      <c r="M270" s="46" t="s">
        <v>3382</v>
      </c>
      <c r="N270" s="46" t="s">
        <v>499</v>
      </c>
      <c r="O270" s="47">
        <v>58</v>
      </c>
      <c r="P270" s="46" t="s">
        <v>37</v>
      </c>
      <c r="Q270" s="46" t="s">
        <v>49</v>
      </c>
      <c r="T270" s="46" t="s">
        <v>2429</v>
      </c>
    </row>
    <row r="271" spans="1:20" x14ac:dyDescent="0.2">
      <c r="A271" s="46">
        <v>6453268</v>
      </c>
      <c r="B271" s="46" t="s">
        <v>4506</v>
      </c>
      <c r="C271" s="46" t="s">
        <v>4499</v>
      </c>
      <c r="D271" s="46" t="s">
        <v>189</v>
      </c>
      <c r="E271" s="46" t="s">
        <v>4505</v>
      </c>
      <c r="F271" s="46" t="s">
        <v>35</v>
      </c>
      <c r="H271" s="48">
        <v>43905</v>
      </c>
      <c r="J271" s="48">
        <v>44022</v>
      </c>
      <c r="K271" s="47">
        <v>1749729</v>
      </c>
      <c r="M271" s="46" t="s">
        <v>5116</v>
      </c>
      <c r="N271" s="46" t="s">
        <v>499</v>
      </c>
      <c r="O271" s="47">
        <v>58</v>
      </c>
      <c r="P271" s="46" t="s">
        <v>37</v>
      </c>
      <c r="Q271" s="46" t="s">
        <v>49</v>
      </c>
      <c r="T271" s="46" t="s">
        <v>2429</v>
      </c>
    </row>
    <row r="272" spans="1:20" x14ac:dyDescent="0.2">
      <c r="A272" s="46">
        <v>6454906</v>
      </c>
      <c r="B272" s="46" t="s">
        <v>5115</v>
      </c>
      <c r="C272" s="46" t="s">
        <v>4499</v>
      </c>
      <c r="D272" s="46" t="s">
        <v>189</v>
      </c>
      <c r="E272" s="46" t="s">
        <v>5114</v>
      </c>
      <c r="F272" s="46" t="s">
        <v>35</v>
      </c>
      <c r="H272" s="48">
        <v>43907</v>
      </c>
      <c r="J272" s="48">
        <v>44022</v>
      </c>
      <c r="K272" s="47">
        <v>6396966</v>
      </c>
      <c r="M272" s="46" t="s">
        <v>3849</v>
      </c>
      <c r="N272" s="46" t="s">
        <v>499</v>
      </c>
      <c r="O272" s="47">
        <v>58</v>
      </c>
      <c r="P272" s="46" t="s">
        <v>37</v>
      </c>
      <c r="Q272" s="46" t="s">
        <v>49</v>
      </c>
      <c r="T272" s="46" t="s">
        <v>2429</v>
      </c>
    </row>
    <row r="273" spans="1:20" x14ac:dyDescent="0.2">
      <c r="A273" s="46">
        <v>6456978</v>
      </c>
      <c r="B273" s="46" t="s">
        <v>4503</v>
      </c>
      <c r="C273" s="46" t="s">
        <v>4499</v>
      </c>
      <c r="D273" s="46" t="s">
        <v>189</v>
      </c>
      <c r="E273" s="46" t="s">
        <v>4502</v>
      </c>
      <c r="F273" s="46" t="s">
        <v>35</v>
      </c>
      <c r="H273" s="48">
        <v>43908</v>
      </c>
      <c r="J273" s="48">
        <v>44022</v>
      </c>
      <c r="K273" s="47">
        <v>4799595</v>
      </c>
      <c r="M273" s="46" t="s">
        <v>3874</v>
      </c>
      <c r="N273" s="46" t="s">
        <v>499</v>
      </c>
      <c r="O273" s="47">
        <v>58</v>
      </c>
      <c r="P273" s="46" t="s">
        <v>37</v>
      </c>
      <c r="Q273" s="46" t="s">
        <v>49</v>
      </c>
      <c r="T273" s="46" t="s">
        <v>2429</v>
      </c>
    </row>
    <row r="274" spans="1:20" x14ac:dyDescent="0.2">
      <c r="A274" s="46">
        <v>6460639</v>
      </c>
      <c r="B274" s="46" t="s">
        <v>5113</v>
      </c>
      <c r="C274" s="46" t="s">
        <v>4499</v>
      </c>
      <c r="D274" s="46" t="s">
        <v>189</v>
      </c>
      <c r="E274" s="46" t="s">
        <v>5112</v>
      </c>
      <c r="F274" s="46" t="s">
        <v>35</v>
      </c>
      <c r="H274" s="48">
        <v>43915</v>
      </c>
      <c r="J274" s="48">
        <v>44022</v>
      </c>
      <c r="K274" s="47">
        <v>118360</v>
      </c>
      <c r="M274" s="46" t="s">
        <v>3382</v>
      </c>
      <c r="N274" s="46" t="s">
        <v>499</v>
      </c>
      <c r="O274" s="47">
        <v>58</v>
      </c>
      <c r="P274" s="46" t="s">
        <v>37</v>
      </c>
      <c r="Q274" s="46" t="s">
        <v>49</v>
      </c>
      <c r="T274" s="46" t="s">
        <v>2429</v>
      </c>
    </row>
    <row r="275" spans="1:20" x14ac:dyDescent="0.2">
      <c r="A275" s="46">
        <v>6452705</v>
      </c>
      <c r="B275" s="46" t="s">
        <v>4500</v>
      </c>
      <c r="C275" s="46" t="s">
        <v>4499</v>
      </c>
      <c r="D275" s="46" t="s">
        <v>189</v>
      </c>
      <c r="E275" s="46" t="s">
        <v>4498</v>
      </c>
      <c r="F275" s="46" t="s">
        <v>35</v>
      </c>
      <c r="H275" s="48">
        <v>43891</v>
      </c>
      <c r="J275" s="48">
        <v>44022</v>
      </c>
      <c r="K275" s="47">
        <v>5742354</v>
      </c>
      <c r="M275" s="46" t="s">
        <v>5111</v>
      </c>
      <c r="N275" s="46" t="s">
        <v>499</v>
      </c>
      <c r="O275" s="47">
        <v>36</v>
      </c>
      <c r="P275" s="46" t="s">
        <v>65</v>
      </c>
      <c r="Q275" s="46" t="s">
        <v>49</v>
      </c>
      <c r="T275" s="46" t="s">
        <v>2429</v>
      </c>
    </row>
    <row r="276" spans="1:20" x14ac:dyDescent="0.2">
      <c r="A276" s="46">
        <v>6452846</v>
      </c>
      <c r="B276" s="46" t="s">
        <v>4496</v>
      </c>
      <c r="C276" s="46" t="s">
        <v>4492</v>
      </c>
      <c r="D276" s="46" t="s">
        <v>189</v>
      </c>
      <c r="E276" s="46" t="s">
        <v>4495</v>
      </c>
      <c r="F276" s="46" t="s">
        <v>35</v>
      </c>
      <c r="H276" s="48">
        <v>43903</v>
      </c>
      <c r="J276" s="48">
        <v>44022</v>
      </c>
      <c r="K276" s="47">
        <v>3100273</v>
      </c>
      <c r="M276" s="46" t="s">
        <v>5062</v>
      </c>
      <c r="N276" s="46" t="s">
        <v>499</v>
      </c>
      <c r="O276" s="47">
        <v>58</v>
      </c>
      <c r="P276" s="46" t="s">
        <v>37</v>
      </c>
      <c r="Q276" s="46" t="s">
        <v>49</v>
      </c>
      <c r="T276" s="46" t="s">
        <v>2429</v>
      </c>
    </row>
    <row r="277" spans="1:20" x14ac:dyDescent="0.2">
      <c r="A277" s="46">
        <v>6461934</v>
      </c>
      <c r="B277" s="46" t="s">
        <v>4493</v>
      </c>
      <c r="C277" s="46" t="s">
        <v>4492</v>
      </c>
      <c r="D277" s="46" t="s">
        <v>189</v>
      </c>
      <c r="E277" s="46" t="s">
        <v>4491</v>
      </c>
      <c r="F277" s="46" t="s">
        <v>35</v>
      </c>
      <c r="H277" s="48">
        <v>43918</v>
      </c>
      <c r="J277" s="48">
        <v>44022</v>
      </c>
      <c r="K277" s="47">
        <v>701066</v>
      </c>
      <c r="M277" s="46" t="s">
        <v>3874</v>
      </c>
      <c r="N277" s="46" t="s">
        <v>499</v>
      </c>
      <c r="O277" s="47">
        <v>58</v>
      </c>
      <c r="P277" s="46" t="s">
        <v>37</v>
      </c>
      <c r="Q277" s="46" t="s">
        <v>49</v>
      </c>
      <c r="T277" s="46" t="s">
        <v>2429</v>
      </c>
    </row>
    <row r="278" spans="1:20" x14ac:dyDescent="0.2">
      <c r="A278" s="46">
        <v>6454131</v>
      </c>
      <c r="B278" s="46" t="s">
        <v>2450</v>
      </c>
      <c r="C278" s="46" t="s">
        <v>2449</v>
      </c>
      <c r="D278" s="46" t="s">
        <v>189</v>
      </c>
      <c r="E278" s="46" t="s">
        <v>2448</v>
      </c>
      <c r="F278" s="46" t="s">
        <v>35</v>
      </c>
      <c r="H278" s="48">
        <v>43906</v>
      </c>
      <c r="J278" s="48">
        <v>43995</v>
      </c>
      <c r="K278" s="47">
        <v>1788485</v>
      </c>
      <c r="M278" s="46" t="s">
        <v>2447</v>
      </c>
      <c r="N278" s="46" t="s">
        <v>499</v>
      </c>
      <c r="O278" s="47">
        <v>58</v>
      </c>
      <c r="P278" s="46" t="s">
        <v>37</v>
      </c>
      <c r="Q278" s="46" t="s">
        <v>43</v>
      </c>
      <c r="T278" s="46" t="s">
        <v>2429</v>
      </c>
    </row>
    <row r="279" spans="1:20" x14ac:dyDescent="0.2">
      <c r="A279" s="46">
        <v>6458107</v>
      </c>
      <c r="B279" s="46" t="s">
        <v>2446</v>
      </c>
      <c r="C279" s="46" t="s">
        <v>2445</v>
      </c>
      <c r="D279" s="46" t="s">
        <v>198</v>
      </c>
      <c r="E279" s="46" t="s">
        <v>2444</v>
      </c>
      <c r="F279" s="46" t="s">
        <v>35</v>
      </c>
      <c r="H279" s="48">
        <v>43909</v>
      </c>
      <c r="J279" s="48">
        <v>44012</v>
      </c>
      <c r="K279" s="47">
        <v>31391596</v>
      </c>
      <c r="M279" s="46" t="s">
        <v>2443</v>
      </c>
      <c r="N279" s="46" t="s">
        <v>499</v>
      </c>
      <c r="O279" s="47">
        <v>58</v>
      </c>
      <c r="P279" s="46" t="s">
        <v>37</v>
      </c>
      <c r="Q279" s="46" t="s">
        <v>2442</v>
      </c>
      <c r="T279" s="46" t="s">
        <v>2429</v>
      </c>
    </row>
    <row r="280" spans="1:20" x14ac:dyDescent="0.2">
      <c r="A280" s="46">
        <v>6454724</v>
      </c>
      <c r="B280" s="46" t="s">
        <v>4489</v>
      </c>
      <c r="C280" s="46" t="s">
        <v>4488</v>
      </c>
      <c r="D280" s="46" t="s">
        <v>226</v>
      </c>
      <c r="E280" s="46" t="s">
        <v>4487</v>
      </c>
      <c r="F280" s="46" t="s">
        <v>35</v>
      </c>
      <c r="H280" s="48">
        <v>43906</v>
      </c>
      <c r="J280" s="48">
        <v>44022</v>
      </c>
      <c r="K280" s="47">
        <v>4571882</v>
      </c>
      <c r="M280" s="46" t="s">
        <v>5076</v>
      </c>
      <c r="N280" s="46" t="s">
        <v>499</v>
      </c>
      <c r="O280" s="47">
        <v>58</v>
      </c>
      <c r="P280" s="46" t="s">
        <v>37</v>
      </c>
      <c r="Q280" s="46" t="s">
        <v>49</v>
      </c>
      <c r="T280" s="46" t="s">
        <v>2429</v>
      </c>
    </row>
    <row r="281" spans="1:20" x14ac:dyDescent="0.2">
      <c r="A281" s="46">
        <v>6366981</v>
      </c>
      <c r="B281" s="46" t="s">
        <v>5110</v>
      </c>
      <c r="C281" s="46" t="s">
        <v>4370</v>
      </c>
      <c r="D281" s="46" t="s">
        <v>189</v>
      </c>
      <c r="E281" s="46" t="s">
        <v>5109</v>
      </c>
      <c r="F281" s="46" t="s">
        <v>35</v>
      </c>
      <c r="H281" s="48">
        <v>43815</v>
      </c>
      <c r="J281" s="48">
        <v>44022</v>
      </c>
      <c r="K281" s="47">
        <v>50312</v>
      </c>
      <c r="M281" s="46" t="s">
        <v>3782</v>
      </c>
      <c r="N281" s="46" t="s">
        <v>499</v>
      </c>
      <c r="O281" s="47">
        <v>55</v>
      </c>
      <c r="P281" s="46" t="s">
        <v>37</v>
      </c>
      <c r="Q281" s="46" t="s">
        <v>49</v>
      </c>
      <c r="T281" s="46" t="s">
        <v>2429</v>
      </c>
    </row>
    <row r="282" spans="1:20" x14ac:dyDescent="0.2">
      <c r="A282" s="46">
        <v>6369199</v>
      </c>
      <c r="B282" s="46" t="s">
        <v>4485</v>
      </c>
      <c r="C282" s="46" t="s">
        <v>4370</v>
      </c>
      <c r="D282" s="46" t="s">
        <v>189</v>
      </c>
      <c r="E282" s="46" t="s">
        <v>4484</v>
      </c>
      <c r="F282" s="46" t="s">
        <v>35</v>
      </c>
      <c r="H282" s="48">
        <v>43817</v>
      </c>
      <c r="J282" s="48">
        <v>44022</v>
      </c>
      <c r="K282" s="47">
        <v>1470569</v>
      </c>
      <c r="M282" s="46" t="s">
        <v>3401</v>
      </c>
      <c r="N282" s="46" t="s">
        <v>499</v>
      </c>
      <c r="O282" s="47">
        <v>55</v>
      </c>
      <c r="P282" s="46" t="s">
        <v>37</v>
      </c>
      <c r="Q282" s="46" t="s">
        <v>49</v>
      </c>
      <c r="T282" s="46" t="s">
        <v>2429</v>
      </c>
    </row>
    <row r="283" spans="1:20" x14ac:dyDescent="0.2">
      <c r="A283" s="46">
        <v>6369676</v>
      </c>
      <c r="B283" s="46" t="s">
        <v>4482</v>
      </c>
      <c r="C283" s="46" t="s">
        <v>4370</v>
      </c>
      <c r="D283" s="46" t="s">
        <v>189</v>
      </c>
      <c r="E283" s="46" t="s">
        <v>4481</v>
      </c>
      <c r="F283" s="46" t="s">
        <v>35</v>
      </c>
      <c r="H283" s="48">
        <v>43818</v>
      </c>
      <c r="J283" s="48">
        <v>44022</v>
      </c>
      <c r="K283" s="47">
        <v>39759</v>
      </c>
      <c r="M283" s="46" t="s">
        <v>3376</v>
      </c>
      <c r="N283" s="46" t="s">
        <v>499</v>
      </c>
      <c r="O283" s="47">
        <v>55</v>
      </c>
      <c r="P283" s="46" t="s">
        <v>37</v>
      </c>
      <c r="Q283" s="46" t="s">
        <v>49</v>
      </c>
      <c r="T283" s="46" t="s">
        <v>2429</v>
      </c>
    </row>
    <row r="284" spans="1:20" x14ac:dyDescent="0.2">
      <c r="A284" s="46">
        <v>6369831</v>
      </c>
      <c r="B284" s="46" t="s">
        <v>4479</v>
      </c>
      <c r="C284" s="46" t="s">
        <v>4370</v>
      </c>
      <c r="D284" s="46" t="s">
        <v>189</v>
      </c>
      <c r="E284" s="46" t="s">
        <v>4478</v>
      </c>
      <c r="F284" s="46" t="s">
        <v>35</v>
      </c>
      <c r="H284" s="48">
        <v>43818</v>
      </c>
      <c r="J284" s="48">
        <v>44022</v>
      </c>
      <c r="K284" s="47">
        <v>39759</v>
      </c>
      <c r="M284" s="46" t="s">
        <v>5108</v>
      </c>
      <c r="N284" s="46" t="s">
        <v>499</v>
      </c>
      <c r="O284" s="47">
        <v>55</v>
      </c>
      <c r="P284" s="46" t="s">
        <v>37</v>
      </c>
      <c r="Q284" s="46" t="s">
        <v>49</v>
      </c>
      <c r="T284" s="46" t="s">
        <v>2429</v>
      </c>
    </row>
    <row r="285" spans="1:20" x14ac:dyDescent="0.2">
      <c r="A285" s="46">
        <v>6370063</v>
      </c>
      <c r="B285" s="46" t="s">
        <v>4476</v>
      </c>
      <c r="C285" s="46" t="s">
        <v>4370</v>
      </c>
      <c r="D285" s="46" t="s">
        <v>189</v>
      </c>
      <c r="E285" s="46" t="s">
        <v>4475</v>
      </c>
      <c r="F285" s="46" t="s">
        <v>35</v>
      </c>
      <c r="H285" s="48">
        <v>43818</v>
      </c>
      <c r="J285" s="48">
        <v>44022</v>
      </c>
      <c r="K285" s="47">
        <v>39759</v>
      </c>
      <c r="M285" s="46" t="s">
        <v>5107</v>
      </c>
      <c r="N285" s="46" t="s">
        <v>499</v>
      </c>
      <c r="O285" s="47">
        <v>55</v>
      </c>
      <c r="P285" s="46" t="s">
        <v>37</v>
      </c>
      <c r="Q285" s="46" t="s">
        <v>49</v>
      </c>
      <c r="T285" s="46" t="s">
        <v>2429</v>
      </c>
    </row>
    <row r="286" spans="1:20" x14ac:dyDescent="0.2">
      <c r="A286" s="46">
        <v>6370429</v>
      </c>
      <c r="B286" s="46" t="s">
        <v>4473</v>
      </c>
      <c r="C286" s="46" t="s">
        <v>4370</v>
      </c>
      <c r="D286" s="46" t="s">
        <v>189</v>
      </c>
      <c r="E286" s="46" t="s">
        <v>4472</v>
      </c>
      <c r="F286" s="46" t="s">
        <v>35</v>
      </c>
      <c r="H286" s="48">
        <v>43818</v>
      </c>
      <c r="J286" s="48">
        <v>44022</v>
      </c>
      <c r="K286" s="47">
        <v>39759</v>
      </c>
      <c r="M286" s="46" t="s">
        <v>3909</v>
      </c>
      <c r="N286" s="46" t="s">
        <v>499</v>
      </c>
      <c r="O286" s="47">
        <v>55</v>
      </c>
      <c r="P286" s="46" t="s">
        <v>37</v>
      </c>
      <c r="Q286" s="46" t="s">
        <v>49</v>
      </c>
      <c r="T286" s="46" t="s">
        <v>2429</v>
      </c>
    </row>
    <row r="287" spans="1:20" x14ac:dyDescent="0.2">
      <c r="A287" s="46">
        <v>6371580</v>
      </c>
      <c r="B287" s="46" t="s">
        <v>4470</v>
      </c>
      <c r="C287" s="46" t="s">
        <v>4370</v>
      </c>
      <c r="D287" s="46" t="s">
        <v>189</v>
      </c>
      <c r="E287" s="46" t="s">
        <v>4469</v>
      </c>
      <c r="F287" s="46" t="s">
        <v>35</v>
      </c>
      <c r="H287" s="48">
        <v>43819</v>
      </c>
      <c r="J287" s="48">
        <v>44022</v>
      </c>
      <c r="K287" s="47">
        <v>39759</v>
      </c>
      <c r="M287" s="46" t="s">
        <v>3401</v>
      </c>
      <c r="N287" s="46" t="s">
        <v>499</v>
      </c>
      <c r="O287" s="47">
        <v>55</v>
      </c>
      <c r="P287" s="46" t="s">
        <v>37</v>
      </c>
      <c r="Q287" s="46" t="s">
        <v>49</v>
      </c>
      <c r="T287" s="46" t="s">
        <v>2429</v>
      </c>
    </row>
    <row r="288" spans="1:20" x14ac:dyDescent="0.2">
      <c r="A288" s="46">
        <v>6372071</v>
      </c>
      <c r="B288" s="46" t="s">
        <v>4467</v>
      </c>
      <c r="C288" s="46" t="s">
        <v>4370</v>
      </c>
      <c r="D288" s="46" t="s">
        <v>198</v>
      </c>
      <c r="E288" s="46" t="s">
        <v>4466</v>
      </c>
      <c r="F288" s="46" t="s">
        <v>35</v>
      </c>
      <c r="H288" s="48">
        <v>43820</v>
      </c>
      <c r="J288" s="48">
        <v>44022</v>
      </c>
      <c r="K288" s="47">
        <v>386259</v>
      </c>
      <c r="M288" s="46" t="s">
        <v>5106</v>
      </c>
      <c r="N288" s="46" t="s">
        <v>499</v>
      </c>
      <c r="O288" s="47">
        <v>55</v>
      </c>
      <c r="P288" s="46" t="s">
        <v>37</v>
      </c>
      <c r="Q288" s="46" t="s">
        <v>49</v>
      </c>
      <c r="T288" s="46" t="s">
        <v>2429</v>
      </c>
    </row>
    <row r="289" spans="1:20" x14ac:dyDescent="0.2">
      <c r="A289" s="46">
        <v>6373477</v>
      </c>
      <c r="B289" s="46" t="s">
        <v>5105</v>
      </c>
      <c r="C289" s="46" t="s">
        <v>4370</v>
      </c>
      <c r="D289" s="46" t="s">
        <v>189</v>
      </c>
      <c r="E289" s="46" t="s">
        <v>5104</v>
      </c>
      <c r="F289" s="46" t="s">
        <v>35</v>
      </c>
      <c r="H289" s="48">
        <v>43823</v>
      </c>
      <c r="J289" s="48">
        <v>44022</v>
      </c>
      <c r="K289" s="47">
        <v>31655</v>
      </c>
      <c r="M289" s="46" t="s">
        <v>3655</v>
      </c>
      <c r="N289" s="46" t="s">
        <v>499</v>
      </c>
      <c r="O289" s="47">
        <v>55</v>
      </c>
      <c r="P289" s="46" t="s">
        <v>37</v>
      </c>
      <c r="Q289" s="46" t="s">
        <v>49</v>
      </c>
      <c r="T289" s="46" t="s">
        <v>2429</v>
      </c>
    </row>
    <row r="290" spans="1:20" x14ac:dyDescent="0.2">
      <c r="A290" s="46">
        <v>6373482</v>
      </c>
      <c r="B290" s="46" t="s">
        <v>5103</v>
      </c>
      <c r="C290" s="46" t="s">
        <v>4370</v>
      </c>
      <c r="D290" s="46" t="s">
        <v>189</v>
      </c>
      <c r="E290" s="46" t="s">
        <v>5102</v>
      </c>
      <c r="F290" s="46" t="s">
        <v>35</v>
      </c>
      <c r="H290" s="48">
        <v>43823</v>
      </c>
      <c r="J290" s="48">
        <v>44022</v>
      </c>
      <c r="K290" s="47">
        <v>27915</v>
      </c>
      <c r="M290" s="46" t="s">
        <v>3745</v>
      </c>
      <c r="N290" s="46" t="s">
        <v>499</v>
      </c>
      <c r="O290" s="47">
        <v>55</v>
      </c>
      <c r="P290" s="46" t="s">
        <v>37</v>
      </c>
      <c r="Q290" s="46" t="s">
        <v>49</v>
      </c>
      <c r="T290" s="46" t="s">
        <v>2429</v>
      </c>
    </row>
    <row r="291" spans="1:20" x14ac:dyDescent="0.2">
      <c r="A291" s="46">
        <v>6373487</v>
      </c>
      <c r="B291" s="46" t="s">
        <v>5101</v>
      </c>
      <c r="C291" s="46" t="s">
        <v>4370</v>
      </c>
      <c r="D291" s="46" t="s">
        <v>189</v>
      </c>
      <c r="E291" s="46" t="s">
        <v>5100</v>
      </c>
      <c r="F291" s="46" t="s">
        <v>35</v>
      </c>
      <c r="H291" s="48">
        <v>43823</v>
      </c>
      <c r="J291" s="48">
        <v>44022</v>
      </c>
      <c r="K291" s="47">
        <v>37770</v>
      </c>
      <c r="M291" s="46" t="s">
        <v>3909</v>
      </c>
      <c r="N291" s="46" t="s">
        <v>499</v>
      </c>
      <c r="O291" s="47">
        <v>55</v>
      </c>
      <c r="P291" s="46" t="s">
        <v>37</v>
      </c>
      <c r="Q291" s="46" t="s">
        <v>49</v>
      </c>
      <c r="T291" s="46" t="s">
        <v>2429</v>
      </c>
    </row>
    <row r="292" spans="1:20" x14ac:dyDescent="0.2">
      <c r="A292" s="46">
        <v>6373501</v>
      </c>
      <c r="B292" s="46" t="s">
        <v>4464</v>
      </c>
      <c r="C292" s="46" t="s">
        <v>4370</v>
      </c>
      <c r="D292" s="46" t="s">
        <v>189</v>
      </c>
      <c r="E292" s="46" t="s">
        <v>4463</v>
      </c>
      <c r="F292" s="46" t="s">
        <v>35</v>
      </c>
      <c r="H292" s="48">
        <v>43823</v>
      </c>
      <c r="J292" s="48">
        <v>44022</v>
      </c>
      <c r="K292" s="47">
        <v>34259</v>
      </c>
      <c r="M292" s="46" t="s">
        <v>3413</v>
      </c>
      <c r="N292" s="46" t="s">
        <v>499</v>
      </c>
      <c r="O292" s="47">
        <v>55</v>
      </c>
      <c r="P292" s="46" t="s">
        <v>37</v>
      </c>
      <c r="Q292" s="46" t="s">
        <v>49</v>
      </c>
      <c r="T292" s="46" t="s">
        <v>2429</v>
      </c>
    </row>
    <row r="293" spans="1:20" x14ac:dyDescent="0.2">
      <c r="A293" s="46">
        <v>6374908</v>
      </c>
      <c r="B293" s="46" t="s">
        <v>4461</v>
      </c>
      <c r="C293" s="46" t="s">
        <v>4370</v>
      </c>
      <c r="D293" s="46" t="s">
        <v>226</v>
      </c>
      <c r="E293" s="46" t="s">
        <v>4460</v>
      </c>
      <c r="F293" s="46" t="s">
        <v>35</v>
      </c>
      <c r="H293" s="48">
        <v>43825</v>
      </c>
      <c r="J293" s="48">
        <v>44022</v>
      </c>
      <c r="K293" s="47">
        <v>36359</v>
      </c>
      <c r="M293" s="46" t="s">
        <v>3664</v>
      </c>
      <c r="N293" s="46" t="s">
        <v>499</v>
      </c>
      <c r="O293" s="47">
        <v>55</v>
      </c>
      <c r="P293" s="46" t="s">
        <v>37</v>
      </c>
      <c r="Q293" s="46" t="s">
        <v>49</v>
      </c>
      <c r="T293" s="46" t="s">
        <v>2429</v>
      </c>
    </row>
    <row r="294" spans="1:20" x14ac:dyDescent="0.2">
      <c r="A294" s="46">
        <v>6375547</v>
      </c>
      <c r="B294" s="46" t="s">
        <v>4458</v>
      </c>
      <c r="C294" s="46" t="s">
        <v>4370</v>
      </c>
      <c r="D294" s="46" t="s">
        <v>189</v>
      </c>
      <c r="E294" s="46" t="s">
        <v>4457</v>
      </c>
      <c r="F294" s="46" t="s">
        <v>35</v>
      </c>
      <c r="H294" s="48">
        <v>43826</v>
      </c>
      <c r="J294" s="48">
        <v>44022</v>
      </c>
      <c r="K294" s="47">
        <v>34259</v>
      </c>
      <c r="M294" s="46" t="s">
        <v>3413</v>
      </c>
      <c r="N294" s="46" t="s">
        <v>499</v>
      </c>
      <c r="O294" s="47">
        <v>55</v>
      </c>
      <c r="P294" s="46" t="s">
        <v>37</v>
      </c>
      <c r="Q294" s="46" t="s">
        <v>49</v>
      </c>
      <c r="T294" s="46" t="s">
        <v>2429</v>
      </c>
    </row>
    <row r="295" spans="1:20" x14ac:dyDescent="0.2">
      <c r="A295" s="46">
        <v>6375563</v>
      </c>
      <c r="B295" s="46" t="s">
        <v>4455</v>
      </c>
      <c r="C295" s="46" t="s">
        <v>4370</v>
      </c>
      <c r="D295" s="46" t="s">
        <v>189</v>
      </c>
      <c r="E295" s="46" t="s">
        <v>4454</v>
      </c>
      <c r="F295" s="46" t="s">
        <v>35</v>
      </c>
      <c r="H295" s="48">
        <v>43826</v>
      </c>
      <c r="J295" s="48">
        <v>44022</v>
      </c>
      <c r="K295" s="47">
        <v>39759</v>
      </c>
      <c r="M295" s="46" t="s">
        <v>3422</v>
      </c>
      <c r="N295" s="46" t="s">
        <v>499</v>
      </c>
      <c r="O295" s="47">
        <v>55</v>
      </c>
      <c r="P295" s="46" t="s">
        <v>37</v>
      </c>
      <c r="Q295" s="46" t="s">
        <v>49</v>
      </c>
      <c r="T295" s="46" t="s">
        <v>2429</v>
      </c>
    </row>
    <row r="296" spans="1:20" x14ac:dyDescent="0.2">
      <c r="A296" s="46">
        <v>6376479</v>
      </c>
      <c r="B296" s="46" t="s">
        <v>4452</v>
      </c>
      <c r="C296" s="46" t="s">
        <v>4370</v>
      </c>
      <c r="D296" s="46" t="s">
        <v>189</v>
      </c>
      <c r="E296" s="46" t="s">
        <v>4451</v>
      </c>
      <c r="F296" s="46" t="s">
        <v>35</v>
      </c>
      <c r="H296" s="48">
        <v>43827</v>
      </c>
      <c r="J296" s="48">
        <v>44022</v>
      </c>
      <c r="K296" s="47">
        <v>1097584</v>
      </c>
      <c r="M296" s="46" t="s">
        <v>5099</v>
      </c>
      <c r="N296" s="46" t="s">
        <v>499</v>
      </c>
      <c r="O296" s="47">
        <v>55</v>
      </c>
      <c r="P296" s="46" t="s">
        <v>37</v>
      </c>
      <c r="Q296" s="46" t="s">
        <v>49</v>
      </c>
      <c r="T296" s="46" t="s">
        <v>2429</v>
      </c>
    </row>
    <row r="297" spans="1:20" x14ac:dyDescent="0.2">
      <c r="A297" s="46">
        <v>6376524</v>
      </c>
      <c r="B297" s="46" t="s">
        <v>4449</v>
      </c>
      <c r="C297" s="46" t="s">
        <v>4370</v>
      </c>
      <c r="D297" s="46" t="s">
        <v>189</v>
      </c>
      <c r="E297" s="46" t="s">
        <v>4448</v>
      </c>
      <c r="F297" s="46" t="s">
        <v>35</v>
      </c>
      <c r="H297" s="48">
        <v>43827</v>
      </c>
      <c r="J297" s="48">
        <v>44022</v>
      </c>
      <c r="K297" s="47">
        <v>39759</v>
      </c>
      <c r="M297" s="46" t="s">
        <v>3849</v>
      </c>
      <c r="N297" s="46" t="s">
        <v>499</v>
      </c>
      <c r="O297" s="47">
        <v>55</v>
      </c>
      <c r="P297" s="46" t="s">
        <v>37</v>
      </c>
      <c r="Q297" s="46" t="s">
        <v>49</v>
      </c>
      <c r="T297" s="46" t="s">
        <v>2429</v>
      </c>
    </row>
    <row r="298" spans="1:20" x14ac:dyDescent="0.2">
      <c r="A298" s="46">
        <v>6377135</v>
      </c>
      <c r="B298" s="46" t="s">
        <v>4446</v>
      </c>
      <c r="C298" s="46" t="s">
        <v>4370</v>
      </c>
      <c r="D298" s="46" t="s">
        <v>226</v>
      </c>
      <c r="E298" s="46" t="s">
        <v>4445</v>
      </c>
      <c r="F298" s="46" t="s">
        <v>35</v>
      </c>
      <c r="H298" s="48">
        <v>43829</v>
      </c>
      <c r="J298" s="48">
        <v>44022</v>
      </c>
      <c r="K298" s="47">
        <v>7615</v>
      </c>
      <c r="M298" s="46" t="s">
        <v>3664</v>
      </c>
      <c r="N298" s="46" t="s">
        <v>499</v>
      </c>
      <c r="O298" s="47">
        <v>55</v>
      </c>
      <c r="P298" s="46" t="s">
        <v>37</v>
      </c>
      <c r="Q298" s="46" t="s">
        <v>49</v>
      </c>
      <c r="T298" s="46" t="s">
        <v>2429</v>
      </c>
    </row>
    <row r="299" spans="1:20" x14ac:dyDescent="0.2">
      <c r="A299" s="46">
        <v>6377251</v>
      </c>
      <c r="B299" s="46" t="s">
        <v>4443</v>
      </c>
      <c r="C299" s="46" t="s">
        <v>4370</v>
      </c>
      <c r="D299" s="46" t="s">
        <v>189</v>
      </c>
      <c r="E299" s="46" t="s">
        <v>4442</v>
      </c>
      <c r="F299" s="46" t="s">
        <v>35</v>
      </c>
      <c r="H299" s="48">
        <v>43829</v>
      </c>
      <c r="J299" s="48">
        <v>44022</v>
      </c>
      <c r="K299" s="47">
        <v>34259</v>
      </c>
      <c r="M299" s="46" t="s">
        <v>3889</v>
      </c>
      <c r="N299" s="46" t="s">
        <v>499</v>
      </c>
      <c r="O299" s="47">
        <v>55</v>
      </c>
      <c r="P299" s="46" t="s">
        <v>37</v>
      </c>
      <c r="Q299" s="46" t="s">
        <v>49</v>
      </c>
      <c r="T299" s="46" t="s">
        <v>2429</v>
      </c>
    </row>
    <row r="300" spans="1:20" x14ac:dyDescent="0.2">
      <c r="A300" s="46">
        <v>6378116</v>
      </c>
      <c r="B300" s="46" t="s">
        <v>4440</v>
      </c>
      <c r="C300" s="46" t="s">
        <v>4370</v>
      </c>
      <c r="D300" s="46" t="s">
        <v>189</v>
      </c>
      <c r="E300" s="46" t="s">
        <v>4439</v>
      </c>
      <c r="F300" s="46" t="s">
        <v>35</v>
      </c>
      <c r="H300" s="48">
        <v>43830</v>
      </c>
      <c r="J300" s="48">
        <v>44022</v>
      </c>
      <c r="K300" s="47">
        <v>2674734</v>
      </c>
      <c r="M300" s="46" t="s">
        <v>5098</v>
      </c>
      <c r="N300" s="46" t="s">
        <v>499</v>
      </c>
      <c r="O300" s="47">
        <v>55</v>
      </c>
      <c r="P300" s="46" t="s">
        <v>37</v>
      </c>
      <c r="Q300" s="46" t="s">
        <v>49</v>
      </c>
      <c r="T300" s="46" t="s">
        <v>2429</v>
      </c>
    </row>
    <row r="301" spans="1:20" x14ac:dyDescent="0.2">
      <c r="A301" s="46">
        <v>6379199</v>
      </c>
      <c r="B301" s="46" t="s">
        <v>5097</v>
      </c>
      <c r="C301" s="46" t="s">
        <v>4370</v>
      </c>
      <c r="D301" s="46" t="s">
        <v>189</v>
      </c>
      <c r="E301" s="46" t="s">
        <v>5096</v>
      </c>
      <c r="F301" s="46" t="s">
        <v>35</v>
      </c>
      <c r="H301" s="48">
        <v>43833</v>
      </c>
      <c r="J301" s="48">
        <v>44022</v>
      </c>
      <c r="K301" s="47">
        <v>187017</v>
      </c>
      <c r="M301" s="46" t="s">
        <v>3375</v>
      </c>
      <c r="N301" s="46" t="s">
        <v>499</v>
      </c>
      <c r="O301" s="47">
        <v>55</v>
      </c>
      <c r="P301" s="46" t="s">
        <v>37</v>
      </c>
      <c r="Q301" s="46" t="s">
        <v>49</v>
      </c>
      <c r="T301" s="46" t="s">
        <v>2429</v>
      </c>
    </row>
    <row r="302" spans="1:20" x14ac:dyDescent="0.2">
      <c r="A302" s="46">
        <v>6380433</v>
      </c>
      <c r="B302" s="46" t="s">
        <v>4437</v>
      </c>
      <c r="C302" s="46" t="s">
        <v>4370</v>
      </c>
      <c r="D302" s="46" t="s">
        <v>189</v>
      </c>
      <c r="E302" s="46" t="s">
        <v>4436</v>
      </c>
      <c r="F302" s="46" t="s">
        <v>35</v>
      </c>
      <c r="H302" s="48">
        <v>43837</v>
      </c>
      <c r="J302" s="48">
        <v>44022</v>
      </c>
      <c r="K302" s="47">
        <v>39759</v>
      </c>
      <c r="M302" s="46" t="s">
        <v>3377</v>
      </c>
      <c r="N302" s="46" t="s">
        <v>499</v>
      </c>
      <c r="O302" s="47">
        <v>55</v>
      </c>
      <c r="P302" s="46" t="s">
        <v>37</v>
      </c>
      <c r="Q302" s="46" t="s">
        <v>49</v>
      </c>
      <c r="T302" s="46" t="s">
        <v>2429</v>
      </c>
    </row>
    <row r="303" spans="1:20" x14ac:dyDescent="0.2">
      <c r="A303" s="46">
        <v>6380516</v>
      </c>
      <c r="B303" s="46" t="s">
        <v>4434</v>
      </c>
      <c r="C303" s="46" t="s">
        <v>4370</v>
      </c>
      <c r="D303" s="46" t="s">
        <v>189</v>
      </c>
      <c r="E303" s="46" t="s">
        <v>4433</v>
      </c>
      <c r="F303" s="46" t="s">
        <v>35</v>
      </c>
      <c r="H303" s="48">
        <v>43837</v>
      </c>
      <c r="J303" s="48">
        <v>44022</v>
      </c>
      <c r="K303" s="47">
        <v>39759</v>
      </c>
      <c r="M303" s="46" t="s">
        <v>3394</v>
      </c>
      <c r="N303" s="46" t="s">
        <v>499</v>
      </c>
      <c r="O303" s="47">
        <v>55</v>
      </c>
      <c r="P303" s="46" t="s">
        <v>37</v>
      </c>
      <c r="Q303" s="46" t="s">
        <v>49</v>
      </c>
      <c r="T303" s="46" t="s">
        <v>2429</v>
      </c>
    </row>
    <row r="304" spans="1:20" x14ac:dyDescent="0.2">
      <c r="A304" s="46">
        <v>6380588</v>
      </c>
      <c r="B304" s="46" t="s">
        <v>4431</v>
      </c>
      <c r="C304" s="46" t="s">
        <v>4370</v>
      </c>
      <c r="D304" s="46" t="s">
        <v>189</v>
      </c>
      <c r="E304" s="46" t="s">
        <v>4430</v>
      </c>
      <c r="F304" s="46" t="s">
        <v>35</v>
      </c>
      <c r="H304" s="48">
        <v>43837</v>
      </c>
      <c r="J304" s="48">
        <v>44022</v>
      </c>
      <c r="K304" s="47">
        <v>163474</v>
      </c>
      <c r="M304" s="46" t="s">
        <v>3413</v>
      </c>
      <c r="N304" s="46" t="s">
        <v>499</v>
      </c>
      <c r="O304" s="47">
        <v>55</v>
      </c>
      <c r="P304" s="46" t="s">
        <v>37</v>
      </c>
      <c r="Q304" s="46" t="s">
        <v>49</v>
      </c>
      <c r="T304" s="46" t="s">
        <v>2429</v>
      </c>
    </row>
    <row r="305" spans="1:20" x14ac:dyDescent="0.2">
      <c r="A305" s="46">
        <v>6380597</v>
      </c>
      <c r="B305" s="46" t="s">
        <v>4428</v>
      </c>
      <c r="C305" s="46" t="s">
        <v>4370</v>
      </c>
      <c r="D305" s="46" t="s">
        <v>189</v>
      </c>
      <c r="E305" s="46" t="s">
        <v>4427</v>
      </c>
      <c r="F305" s="46" t="s">
        <v>35</v>
      </c>
      <c r="H305" s="48">
        <v>43837</v>
      </c>
      <c r="J305" s="48">
        <v>44022</v>
      </c>
      <c r="K305" s="47">
        <v>39759</v>
      </c>
      <c r="M305" s="46" t="s">
        <v>3413</v>
      </c>
      <c r="N305" s="46" t="s">
        <v>499</v>
      </c>
      <c r="O305" s="47">
        <v>55</v>
      </c>
      <c r="P305" s="46" t="s">
        <v>37</v>
      </c>
      <c r="Q305" s="46" t="s">
        <v>49</v>
      </c>
      <c r="T305" s="46" t="s">
        <v>2429</v>
      </c>
    </row>
    <row r="306" spans="1:20" x14ac:dyDescent="0.2">
      <c r="A306" s="46">
        <v>6382438</v>
      </c>
      <c r="B306" s="46" t="s">
        <v>4425</v>
      </c>
      <c r="C306" s="46" t="s">
        <v>4370</v>
      </c>
      <c r="D306" s="46" t="s">
        <v>189</v>
      </c>
      <c r="E306" s="46" t="s">
        <v>4424</v>
      </c>
      <c r="F306" s="46" t="s">
        <v>35</v>
      </c>
      <c r="H306" s="48">
        <v>43838</v>
      </c>
      <c r="J306" s="48">
        <v>44022</v>
      </c>
      <c r="K306" s="47">
        <v>39759</v>
      </c>
      <c r="M306" s="46" t="s">
        <v>3403</v>
      </c>
      <c r="N306" s="46" t="s">
        <v>499</v>
      </c>
      <c r="O306" s="47">
        <v>55</v>
      </c>
      <c r="P306" s="46" t="s">
        <v>37</v>
      </c>
      <c r="Q306" s="46" t="s">
        <v>49</v>
      </c>
      <c r="T306" s="46" t="s">
        <v>2429</v>
      </c>
    </row>
    <row r="307" spans="1:20" x14ac:dyDescent="0.2">
      <c r="A307" s="46">
        <v>6382822</v>
      </c>
      <c r="B307" s="46" t="s">
        <v>4422</v>
      </c>
      <c r="C307" s="46" t="s">
        <v>4370</v>
      </c>
      <c r="D307" s="46" t="s">
        <v>189</v>
      </c>
      <c r="E307" s="46" t="s">
        <v>4421</v>
      </c>
      <c r="F307" s="46" t="s">
        <v>35</v>
      </c>
      <c r="H307" s="48">
        <v>43839</v>
      </c>
      <c r="J307" s="48">
        <v>44022</v>
      </c>
      <c r="K307" s="47">
        <v>39759</v>
      </c>
      <c r="M307" s="46" t="s">
        <v>3384</v>
      </c>
      <c r="N307" s="46" t="s">
        <v>499</v>
      </c>
      <c r="O307" s="47">
        <v>55</v>
      </c>
      <c r="P307" s="46" t="s">
        <v>37</v>
      </c>
      <c r="Q307" s="46" t="s">
        <v>49</v>
      </c>
      <c r="T307" s="46" t="s">
        <v>2429</v>
      </c>
    </row>
    <row r="308" spans="1:20" x14ac:dyDescent="0.2">
      <c r="A308" s="46">
        <v>6383509</v>
      </c>
      <c r="B308" s="46" t="s">
        <v>4419</v>
      </c>
      <c r="C308" s="46" t="s">
        <v>4370</v>
      </c>
      <c r="D308" s="46" t="s">
        <v>189</v>
      </c>
      <c r="E308" s="46" t="s">
        <v>4418</v>
      </c>
      <c r="F308" s="46" t="s">
        <v>35</v>
      </c>
      <c r="H308" s="48">
        <v>43839</v>
      </c>
      <c r="J308" s="48">
        <v>44022</v>
      </c>
      <c r="K308" s="47">
        <v>39759</v>
      </c>
      <c r="M308" s="46" t="s">
        <v>3850</v>
      </c>
      <c r="N308" s="46" t="s">
        <v>499</v>
      </c>
      <c r="O308" s="47">
        <v>55</v>
      </c>
      <c r="P308" s="46" t="s">
        <v>37</v>
      </c>
      <c r="Q308" s="46" t="s">
        <v>49</v>
      </c>
      <c r="T308" s="46" t="s">
        <v>2429</v>
      </c>
    </row>
    <row r="309" spans="1:20" x14ac:dyDescent="0.2">
      <c r="A309" s="46">
        <v>6383729</v>
      </c>
      <c r="B309" s="46" t="s">
        <v>5095</v>
      </c>
      <c r="C309" s="46" t="s">
        <v>4370</v>
      </c>
      <c r="D309" s="46" t="s">
        <v>189</v>
      </c>
      <c r="E309" s="46" t="s">
        <v>5094</v>
      </c>
      <c r="F309" s="46" t="s">
        <v>35</v>
      </c>
      <c r="H309" s="48">
        <v>43839</v>
      </c>
      <c r="J309" s="48">
        <v>44022</v>
      </c>
      <c r="K309" s="47">
        <v>218355</v>
      </c>
      <c r="M309" s="46" t="s">
        <v>3849</v>
      </c>
      <c r="N309" s="46" t="s">
        <v>499</v>
      </c>
      <c r="O309" s="47">
        <v>55</v>
      </c>
      <c r="P309" s="46" t="s">
        <v>37</v>
      </c>
      <c r="Q309" s="46" t="s">
        <v>49</v>
      </c>
      <c r="T309" s="46" t="s">
        <v>2429</v>
      </c>
    </row>
    <row r="310" spans="1:20" x14ac:dyDescent="0.2">
      <c r="A310" s="46">
        <v>6384241</v>
      </c>
      <c r="B310" s="46" t="s">
        <v>4416</v>
      </c>
      <c r="C310" s="46" t="s">
        <v>4370</v>
      </c>
      <c r="D310" s="46" t="s">
        <v>189</v>
      </c>
      <c r="E310" s="46" t="s">
        <v>4415</v>
      </c>
      <c r="F310" s="46" t="s">
        <v>35</v>
      </c>
      <c r="H310" s="48">
        <v>43840</v>
      </c>
      <c r="J310" s="48">
        <v>44022</v>
      </c>
      <c r="K310" s="47">
        <v>50000</v>
      </c>
      <c r="M310" s="46" t="s">
        <v>3421</v>
      </c>
      <c r="N310" s="46" t="s">
        <v>499</v>
      </c>
      <c r="O310" s="47">
        <v>55</v>
      </c>
      <c r="P310" s="46" t="s">
        <v>37</v>
      </c>
      <c r="Q310" s="46" t="s">
        <v>49</v>
      </c>
      <c r="T310" s="46" t="s">
        <v>2429</v>
      </c>
    </row>
    <row r="311" spans="1:20" x14ac:dyDescent="0.2">
      <c r="A311" s="46">
        <v>6384554</v>
      </c>
      <c r="B311" s="46" t="s">
        <v>4413</v>
      </c>
      <c r="C311" s="46" t="s">
        <v>4370</v>
      </c>
      <c r="D311" s="46" t="s">
        <v>189</v>
      </c>
      <c r="E311" s="46" t="s">
        <v>4412</v>
      </c>
      <c r="F311" s="46" t="s">
        <v>35</v>
      </c>
      <c r="H311" s="48">
        <v>43840</v>
      </c>
      <c r="J311" s="48">
        <v>44022</v>
      </c>
      <c r="K311" s="47">
        <v>39759</v>
      </c>
      <c r="M311" s="46" t="s">
        <v>3686</v>
      </c>
      <c r="N311" s="46" t="s">
        <v>499</v>
      </c>
      <c r="O311" s="47">
        <v>55</v>
      </c>
      <c r="P311" s="46" t="s">
        <v>37</v>
      </c>
      <c r="Q311" s="46" t="s">
        <v>49</v>
      </c>
      <c r="T311" s="46" t="s">
        <v>2429</v>
      </c>
    </row>
    <row r="312" spans="1:20" x14ac:dyDescent="0.2">
      <c r="A312" s="46">
        <v>6385802</v>
      </c>
      <c r="B312" s="46" t="s">
        <v>4410</v>
      </c>
      <c r="C312" s="46" t="s">
        <v>4370</v>
      </c>
      <c r="D312" s="46" t="s">
        <v>189</v>
      </c>
      <c r="E312" s="46" t="s">
        <v>4409</v>
      </c>
      <c r="F312" s="46" t="s">
        <v>35</v>
      </c>
      <c r="H312" s="48">
        <v>43843</v>
      </c>
      <c r="J312" s="48">
        <v>44022</v>
      </c>
      <c r="K312" s="47">
        <v>39759</v>
      </c>
      <c r="M312" s="46" t="s">
        <v>3375</v>
      </c>
      <c r="N312" s="46" t="s">
        <v>499</v>
      </c>
      <c r="O312" s="47">
        <v>55</v>
      </c>
      <c r="P312" s="46" t="s">
        <v>37</v>
      </c>
      <c r="Q312" s="46" t="s">
        <v>49</v>
      </c>
      <c r="T312" s="46" t="s">
        <v>2429</v>
      </c>
    </row>
    <row r="313" spans="1:20" x14ac:dyDescent="0.2">
      <c r="A313" s="46">
        <v>6385810</v>
      </c>
      <c r="B313" s="46" t="s">
        <v>4407</v>
      </c>
      <c r="C313" s="46" t="s">
        <v>4370</v>
      </c>
      <c r="D313" s="46" t="s">
        <v>189</v>
      </c>
      <c r="E313" s="46" t="s">
        <v>4406</v>
      </c>
      <c r="F313" s="46" t="s">
        <v>35</v>
      </c>
      <c r="H313" s="48">
        <v>43843</v>
      </c>
      <c r="J313" s="48">
        <v>44022</v>
      </c>
      <c r="K313" s="47">
        <v>50000</v>
      </c>
      <c r="M313" s="46" t="s">
        <v>3375</v>
      </c>
      <c r="N313" s="46" t="s">
        <v>499</v>
      </c>
      <c r="O313" s="47">
        <v>55</v>
      </c>
      <c r="P313" s="46" t="s">
        <v>37</v>
      </c>
      <c r="Q313" s="46" t="s">
        <v>49</v>
      </c>
      <c r="T313" s="46" t="s">
        <v>2429</v>
      </c>
    </row>
    <row r="314" spans="1:20" x14ac:dyDescent="0.2">
      <c r="A314" s="46">
        <v>6385813</v>
      </c>
      <c r="B314" s="46" t="s">
        <v>4404</v>
      </c>
      <c r="C314" s="46" t="s">
        <v>4370</v>
      </c>
      <c r="D314" s="46" t="s">
        <v>189</v>
      </c>
      <c r="E314" s="46" t="s">
        <v>4403</v>
      </c>
      <c r="F314" s="46" t="s">
        <v>35</v>
      </c>
      <c r="H314" s="48">
        <v>43843</v>
      </c>
      <c r="J314" s="48">
        <v>44022</v>
      </c>
      <c r="K314" s="47">
        <v>39759</v>
      </c>
      <c r="M314" s="46" t="s">
        <v>3375</v>
      </c>
      <c r="N314" s="46" t="s">
        <v>499</v>
      </c>
      <c r="O314" s="47">
        <v>55</v>
      </c>
      <c r="P314" s="46" t="s">
        <v>37</v>
      </c>
      <c r="Q314" s="46" t="s">
        <v>49</v>
      </c>
      <c r="T314" s="46" t="s">
        <v>2429</v>
      </c>
    </row>
    <row r="315" spans="1:20" x14ac:dyDescent="0.2">
      <c r="A315" s="46">
        <v>6385816</v>
      </c>
      <c r="B315" s="46" t="s">
        <v>4401</v>
      </c>
      <c r="C315" s="46" t="s">
        <v>4370</v>
      </c>
      <c r="D315" s="46" t="s">
        <v>189</v>
      </c>
      <c r="E315" s="46" t="s">
        <v>4400</v>
      </c>
      <c r="F315" s="46" t="s">
        <v>35</v>
      </c>
      <c r="H315" s="48">
        <v>43843</v>
      </c>
      <c r="J315" s="48">
        <v>44022</v>
      </c>
      <c r="K315" s="47">
        <v>39759</v>
      </c>
      <c r="M315" s="46" t="s">
        <v>3375</v>
      </c>
      <c r="N315" s="46" t="s">
        <v>499</v>
      </c>
      <c r="O315" s="47">
        <v>55</v>
      </c>
      <c r="P315" s="46" t="s">
        <v>37</v>
      </c>
      <c r="Q315" s="46" t="s">
        <v>49</v>
      </c>
      <c r="T315" s="46" t="s">
        <v>2429</v>
      </c>
    </row>
    <row r="316" spans="1:20" x14ac:dyDescent="0.2">
      <c r="A316" s="46">
        <v>6386027</v>
      </c>
      <c r="B316" s="46" t="s">
        <v>4398</v>
      </c>
      <c r="C316" s="46" t="s">
        <v>4370</v>
      </c>
      <c r="D316" s="46" t="s">
        <v>189</v>
      </c>
      <c r="E316" s="46" t="s">
        <v>4397</v>
      </c>
      <c r="F316" s="46" t="s">
        <v>35</v>
      </c>
      <c r="H316" s="48">
        <v>43843</v>
      </c>
      <c r="J316" s="48">
        <v>44022</v>
      </c>
      <c r="K316" s="47">
        <v>39759</v>
      </c>
      <c r="M316" s="46" t="s">
        <v>3748</v>
      </c>
      <c r="N316" s="46" t="s">
        <v>499</v>
      </c>
      <c r="O316" s="47">
        <v>55</v>
      </c>
      <c r="P316" s="46" t="s">
        <v>37</v>
      </c>
      <c r="Q316" s="46" t="s">
        <v>49</v>
      </c>
      <c r="T316" s="46" t="s">
        <v>2429</v>
      </c>
    </row>
    <row r="317" spans="1:20" x14ac:dyDescent="0.2">
      <c r="A317" s="46">
        <v>6386308</v>
      </c>
      <c r="B317" s="46" t="s">
        <v>4395</v>
      </c>
      <c r="C317" s="46" t="s">
        <v>4370</v>
      </c>
      <c r="D317" s="46" t="s">
        <v>189</v>
      </c>
      <c r="E317" s="46" t="s">
        <v>4394</v>
      </c>
      <c r="F317" s="46" t="s">
        <v>35</v>
      </c>
      <c r="H317" s="48">
        <v>43843</v>
      </c>
      <c r="J317" s="48">
        <v>44022</v>
      </c>
      <c r="K317" s="47">
        <v>50000</v>
      </c>
      <c r="M317" s="46" t="s">
        <v>3396</v>
      </c>
      <c r="N317" s="46" t="s">
        <v>499</v>
      </c>
      <c r="O317" s="47">
        <v>55</v>
      </c>
      <c r="P317" s="46" t="s">
        <v>37</v>
      </c>
      <c r="Q317" s="46" t="s">
        <v>49</v>
      </c>
      <c r="T317" s="46" t="s">
        <v>2429</v>
      </c>
    </row>
    <row r="318" spans="1:20" x14ac:dyDescent="0.2">
      <c r="A318" s="46">
        <v>6386375</v>
      </c>
      <c r="B318" s="46" t="s">
        <v>4392</v>
      </c>
      <c r="C318" s="46" t="s">
        <v>4370</v>
      </c>
      <c r="D318" s="46" t="s">
        <v>189</v>
      </c>
      <c r="E318" s="46" t="s">
        <v>4391</v>
      </c>
      <c r="F318" s="46" t="s">
        <v>35</v>
      </c>
      <c r="H318" s="48">
        <v>43843</v>
      </c>
      <c r="J318" s="48">
        <v>44022</v>
      </c>
      <c r="K318" s="47">
        <v>39759</v>
      </c>
      <c r="M318" s="46" t="s">
        <v>3376</v>
      </c>
      <c r="N318" s="46" t="s">
        <v>499</v>
      </c>
      <c r="O318" s="47">
        <v>55</v>
      </c>
      <c r="P318" s="46" t="s">
        <v>37</v>
      </c>
      <c r="Q318" s="46" t="s">
        <v>49</v>
      </c>
      <c r="T318" s="46" t="s">
        <v>2429</v>
      </c>
    </row>
    <row r="319" spans="1:20" x14ac:dyDescent="0.2">
      <c r="A319" s="46">
        <v>6351595</v>
      </c>
      <c r="B319" s="46" t="s">
        <v>4389</v>
      </c>
      <c r="C319" s="46" t="s">
        <v>4370</v>
      </c>
      <c r="D319" s="46" t="s">
        <v>189</v>
      </c>
      <c r="E319" s="46" t="s">
        <v>4388</v>
      </c>
      <c r="F319" s="46" t="s">
        <v>35</v>
      </c>
      <c r="H319" s="48">
        <v>43799</v>
      </c>
      <c r="J319" s="48">
        <v>44022</v>
      </c>
      <c r="K319" s="47">
        <v>5511603</v>
      </c>
      <c r="M319" s="46" t="s">
        <v>5093</v>
      </c>
      <c r="N319" s="46" t="s">
        <v>499</v>
      </c>
      <c r="O319" s="47">
        <v>55</v>
      </c>
      <c r="P319" s="46" t="s">
        <v>37</v>
      </c>
      <c r="Q319" s="46" t="s">
        <v>49</v>
      </c>
      <c r="T319" s="46" t="s">
        <v>2429</v>
      </c>
    </row>
    <row r="320" spans="1:20" x14ac:dyDescent="0.2">
      <c r="A320" s="46">
        <v>6363440</v>
      </c>
      <c r="B320" s="46" t="s">
        <v>4386</v>
      </c>
      <c r="C320" s="46" t="s">
        <v>4370</v>
      </c>
      <c r="D320" s="46" t="s">
        <v>189</v>
      </c>
      <c r="E320" s="46" t="s">
        <v>4385</v>
      </c>
      <c r="F320" s="46" t="s">
        <v>35</v>
      </c>
      <c r="H320" s="48">
        <v>43811</v>
      </c>
      <c r="J320" s="48">
        <v>44022</v>
      </c>
      <c r="K320" s="47">
        <v>8818800</v>
      </c>
      <c r="M320" s="46" t="s">
        <v>5092</v>
      </c>
      <c r="N320" s="46" t="s">
        <v>499</v>
      </c>
      <c r="O320" s="47">
        <v>55</v>
      </c>
      <c r="P320" s="46" t="s">
        <v>37</v>
      </c>
      <c r="Q320" s="46" t="s">
        <v>49</v>
      </c>
      <c r="T320" s="46" t="s">
        <v>2429</v>
      </c>
    </row>
    <row r="321" spans="1:20" x14ac:dyDescent="0.2">
      <c r="A321" s="46">
        <v>6373971</v>
      </c>
      <c r="B321" s="46" t="s">
        <v>4383</v>
      </c>
      <c r="C321" s="46" t="s">
        <v>4370</v>
      </c>
      <c r="D321" s="46" t="s">
        <v>189</v>
      </c>
      <c r="E321" s="46" t="s">
        <v>4382</v>
      </c>
      <c r="F321" s="46" t="s">
        <v>35</v>
      </c>
      <c r="H321" s="48">
        <v>43823</v>
      </c>
      <c r="J321" s="48">
        <v>44022</v>
      </c>
      <c r="K321" s="47">
        <v>20986363</v>
      </c>
      <c r="M321" s="46" t="s">
        <v>5091</v>
      </c>
      <c r="N321" s="46" t="s">
        <v>499</v>
      </c>
      <c r="O321" s="47">
        <v>55</v>
      </c>
      <c r="P321" s="46" t="s">
        <v>37</v>
      </c>
      <c r="Q321" s="46" t="s">
        <v>49</v>
      </c>
      <c r="T321" s="46" t="s">
        <v>2429</v>
      </c>
    </row>
    <row r="322" spans="1:20" x14ac:dyDescent="0.2">
      <c r="A322" s="46">
        <v>6375165</v>
      </c>
      <c r="B322" s="46" t="s">
        <v>4380</v>
      </c>
      <c r="C322" s="46" t="s">
        <v>4370</v>
      </c>
      <c r="D322" s="46" t="s">
        <v>189</v>
      </c>
      <c r="E322" s="46" t="s">
        <v>4379</v>
      </c>
      <c r="F322" s="46" t="s">
        <v>35</v>
      </c>
      <c r="H322" s="48">
        <v>43825</v>
      </c>
      <c r="J322" s="48">
        <v>44022</v>
      </c>
      <c r="K322" s="47">
        <v>7381332</v>
      </c>
      <c r="M322" s="46" t="s">
        <v>5090</v>
      </c>
      <c r="N322" s="46" t="s">
        <v>499</v>
      </c>
      <c r="O322" s="47">
        <v>55</v>
      </c>
      <c r="P322" s="46" t="s">
        <v>37</v>
      </c>
      <c r="Q322" s="46" t="s">
        <v>49</v>
      </c>
      <c r="T322" s="46" t="s">
        <v>2429</v>
      </c>
    </row>
    <row r="323" spans="1:20" x14ac:dyDescent="0.2">
      <c r="A323" s="46">
        <v>6375650</v>
      </c>
      <c r="B323" s="46" t="s">
        <v>4377</v>
      </c>
      <c r="C323" s="46" t="s">
        <v>4370</v>
      </c>
      <c r="D323" s="46" t="s">
        <v>189</v>
      </c>
      <c r="E323" s="46" t="s">
        <v>4376</v>
      </c>
      <c r="F323" s="46" t="s">
        <v>35</v>
      </c>
      <c r="H323" s="48">
        <v>43826</v>
      </c>
      <c r="J323" s="48">
        <v>44022</v>
      </c>
      <c r="K323" s="47">
        <v>9415070</v>
      </c>
      <c r="M323" s="46" t="s">
        <v>5089</v>
      </c>
      <c r="N323" s="46" t="s">
        <v>499</v>
      </c>
      <c r="O323" s="47">
        <v>55</v>
      </c>
      <c r="P323" s="46" t="s">
        <v>37</v>
      </c>
      <c r="Q323" s="46" t="s">
        <v>49</v>
      </c>
      <c r="T323" s="46" t="s">
        <v>2429</v>
      </c>
    </row>
    <row r="324" spans="1:20" x14ac:dyDescent="0.2">
      <c r="A324" s="46">
        <v>6376747</v>
      </c>
      <c r="B324" s="46" t="s">
        <v>4374</v>
      </c>
      <c r="C324" s="46" t="s">
        <v>4370</v>
      </c>
      <c r="D324" s="46" t="s">
        <v>189</v>
      </c>
      <c r="E324" s="46" t="s">
        <v>4373</v>
      </c>
      <c r="F324" s="46" t="s">
        <v>35</v>
      </c>
      <c r="H324" s="48">
        <v>43828</v>
      </c>
      <c r="J324" s="48">
        <v>44022</v>
      </c>
      <c r="K324" s="47">
        <f>18427838+366780</f>
        <v>18794618</v>
      </c>
      <c r="M324" s="46" t="s">
        <v>5088</v>
      </c>
      <c r="N324" s="46" t="s">
        <v>499</v>
      </c>
      <c r="O324" s="47">
        <v>25</v>
      </c>
      <c r="P324" s="46" t="s">
        <v>37</v>
      </c>
      <c r="Q324" s="46" t="s">
        <v>49</v>
      </c>
      <c r="T324" s="46" t="s">
        <v>2429</v>
      </c>
    </row>
    <row r="325" spans="1:20" x14ac:dyDescent="0.2">
      <c r="A325" s="46">
        <v>6377462</v>
      </c>
      <c r="B325" s="46" t="s">
        <v>4371</v>
      </c>
      <c r="C325" s="46" t="s">
        <v>4370</v>
      </c>
      <c r="D325" s="46" t="s">
        <v>189</v>
      </c>
      <c r="E325" s="46" t="s">
        <v>4369</v>
      </c>
      <c r="F325" s="46" t="s">
        <v>35</v>
      </c>
      <c r="H325" s="48">
        <v>43829</v>
      </c>
      <c r="J325" s="48">
        <v>44022</v>
      </c>
      <c r="K325" s="47">
        <v>13221262</v>
      </c>
      <c r="M325" s="46" t="s">
        <v>3410</v>
      </c>
      <c r="N325" s="46" t="s">
        <v>499</v>
      </c>
      <c r="O325" s="47">
        <v>55</v>
      </c>
      <c r="P325" s="46" t="s">
        <v>37</v>
      </c>
      <c r="Q325" s="46" t="s">
        <v>49</v>
      </c>
      <c r="T325" s="46" t="s">
        <v>2429</v>
      </c>
    </row>
    <row r="326" spans="1:20" x14ac:dyDescent="0.2">
      <c r="A326" s="46">
        <v>6461551</v>
      </c>
      <c r="B326" s="46" t="s">
        <v>4367</v>
      </c>
      <c r="C326" s="46" t="s">
        <v>4366</v>
      </c>
      <c r="D326" s="46" t="s">
        <v>189</v>
      </c>
      <c r="E326" s="46" t="s">
        <v>4365</v>
      </c>
      <c r="F326" s="46" t="s">
        <v>35</v>
      </c>
      <c r="H326" s="48">
        <v>43917</v>
      </c>
      <c r="J326" s="48">
        <v>44022</v>
      </c>
      <c r="K326" s="47">
        <v>39800</v>
      </c>
      <c r="M326" s="46" t="s">
        <v>5087</v>
      </c>
      <c r="N326" s="46" t="s">
        <v>499</v>
      </c>
      <c r="O326" s="47">
        <v>36</v>
      </c>
      <c r="P326" s="46" t="s">
        <v>37</v>
      </c>
      <c r="Q326" s="46" t="s">
        <v>49</v>
      </c>
      <c r="T326" s="46" t="s">
        <v>2429</v>
      </c>
    </row>
    <row r="327" spans="1:20" x14ac:dyDescent="0.2">
      <c r="A327" s="46">
        <v>6463598</v>
      </c>
      <c r="B327" s="46" t="s">
        <v>5086</v>
      </c>
      <c r="C327" s="46" t="s">
        <v>5085</v>
      </c>
      <c r="D327" s="46" t="s">
        <v>189</v>
      </c>
      <c r="E327" s="46" t="s">
        <v>5084</v>
      </c>
      <c r="F327" s="46" t="s">
        <v>35</v>
      </c>
      <c r="H327" s="48">
        <v>43922</v>
      </c>
      <c r="J327" s="48">
        <v>44022</v>
      </c>
      <c r="K327" s="47">
        <v>131495</v>
      </c>
      <c r="M327" s="46" t="s">
        <v>3399</v>
      </c>
      <c r="N327" s="46" t="s">
        <v>499</v>
      </c>
      <c r="O327" s="47">
        <v>36</v>
      </c>
      <c r="P327" s="46" t="s">
        <v>37</v>
      </c>
      <c r="Q327" s="46" t="s">
        <v>49</v>
      </c>
      <c r="T327" s="46" t="s">
        <v>2429</v>
      </c>
    </row>
    <row r="328" spans="1:20" x14ac:dyDescent="0.2">
      <c r="A328" s="46">
        <v>6448973</v>
      </c>
      <c r="B328" s="46" t="s">
        <v>5083</v>
      </c>
      <c r="C328" s="46" t="s">
        <v>4362</v>
      </c>
      <c r="D328" s="46" t="s">
        <v>226</v>
      </c>
      <c r="E328" s="46" t="s">
        <v>5082</v>
      </c>
      <c r="F328" s="46" t="s">
        <v>35</v>
      </c>
      <c r="H328" s="48">
        <v>43901</v>
      </c>
      <c r="J328" s="48">
        <v>44022</v>
      </c>
      <c r="K328" s="47">
        <v>124425</v>
      </c>
      <c r="M328" s="46" t="s">
        <v>3701</v>
      </c>
      <c r="N328" s="46" t="s">
        <v>499</v>
      </c>
      <c r="O328" s="47">
        <v>36</v>
      </c>
      <c r="P328" s="46" t="s">
        <v>37</v>
      </c>
      <c r="Q328" s="46" t="s">
        <v>49</v>
      </c>
      <c r="T328" s="46" t="s">
        <v>2429</v>
      </c>
    </row>
    <row r="329" spans="1:20" x14ac:dyDescent="0.2">
      <c r="A329" s="46">
        <v>6462730</v>
      </c>
      <c r="B329" s="46" t="s">
        <v>4363</v>
      </c>
      <c r="C329" s="46" t="s">
        <v>4362</v>
      </c>
      <c r="D329" s="46" t="s">
        <v>226</v>
      </c>
      <c r="E329" s="46" t="s">
        <v>4361</v>
      </c>
      <c r="F329" s="46" t="s">
        <v>35</v>
      </c>
      <c r="H329" s="48">
        <v>43920</v>
      </c>
      <c r="J329" s="48">
        <v>44022</v>
      </c>
      <c r="K329" s="47">
        <v>12208962</v>
      </c>
      <c r="M329" s="46" t="s">
        <v>3733</v>
      </c>
      <c r="N329" s="46" t="s">
        <v>499</v>
      </c>
      <c r="O329" s="47">
        <v>36</v>
      </c>
      <c r="P329" s="46" t="s">
        <v>37</v>
      </c>
      <c r="Q329" s="46" t="s">
        <v>49</v>
      </c>
      <c r="T329" s="46" t="s">
        <v>2429</v>
      </c>
    </row>
    <row r="330" spans="1:20" x14ac:dyDescent="0.2">
      <c r="A330" s="46">
        <v>6457379</v>
      </c>
      <c r="B330" s="46" t="s">
        <v>5081</v>
      </c>
      <c r="C330" s="46" t="s">
        <v>5080</v>
      </c>
      <c r="D330" s="46" t="s">
        <v>226</v>
      </c>
      <c r="E330" s="46" t="s">
        <v>5079</v>
      </c>
      <c r="F330" s="46" t="s">
        <v>35</v>
      </c>
      <c r="H330" s="48">
        <v>43909</v>
      </c>
      <c r="J330" s="48">
        <v>43983</v>
      </c>
      <c r="K330" s="47">
        <v>30923</v>
      </c>
      <c r="M330" s="46" t="s">
        <v>5078</v>
      </c>
      <c r="N330" s="46" t="s">
        <v>499</v>
      </c>
      <c r="O330" s="47">
        <v>36</v>
      </c>
      <c r="P330" s="46" t="s">
        <v>37</v>
      </c>
      <c r="Q330" s="46" t="s">
        <v>4317</v>
      </c>
      <c r="T330" s="46" t="s">
        <v>2429</v>
      </c>
    </row>
    <row r="331" spans="1:20" x14ac:dyDescent="0.2">
      <c r="A331" s="46">
        <v>6465340</v>
      </c>
      <c r="B331" s="46" t="s">
        <v>4356</v>
      </c>
      <c r="C331" s="46" t="s">
        <v>4355</v>
      </c>
      <c r="D331" s="46" t="s">
        <v>226</v>
      </c>
      <c r="E331" s="46" t="s">
        <v>4354</v>
      </c>
      <c r="F331" s="46" t="s">
        <v>35</v>
      </c>
      <c r="H331" s="48">
        <v>43928</v>
      </c>
      <c r="J331" s="48">
        <v>44022</v>
      </c>
      <c r="K331" s="47">
        <v>39759</v>
      </c>
      <c r="M331" s="46" t="s">
        <v>3748</v>
      </c>
      <c r="N331" s="46" t="s">
        <v>499</v>
      </c>
      <c r="O331" s="47">
        <v>36</v>
      </c>
      <c r="P331" s="46" t="s">
        <v>37</v>
      </c>
      <c r="Q331" s="46" t="s">
        <v>49</v>
      </c>
      <c r="T331" s="46" t="s">
        <v>2429</v>
      </c>
    </row>
    <row r="332" spans="1:20" x14ac:dyDescent="0.2">
      <c r="A332" s="46">
        <v>6466218</v>
      </c>
      <c r="B332" s="46" t="s">
        <v>4352</v>
      </c>
      <c r="C332" s="46" t="s">
        <v>4351</v>
      </c>
      <c r="D332" s="46" t="s">
        <v>189</v>
      </c>
      <c r="E332" s="46" t="s">
        <v>4350</v>
      </c>
      <c r="F332" s="46" t="s">
        <v>35</v>
      </c>
      <c r="H332" s="48">
        <v>43931</v>
      </c>
      <c r="J332" s="48">
        <v>44022</v>
      </c>
      <c r="K332" s="47">
        <v>30923</v>
      </c>
      <c r="M332" s="46" t="s">
        <v>5077</v>
      </c>
      <c r="N332" s="46" t="s">
        <v>499</v>
      </c>
      <c r="O332" s="47">
        <v>36</v>
      </c>
      <c r="P332" s="46" t="s">
        <v>37</v>
      </c>
      <c r="Q332" s="46" t="s">
        <v>49</v>
      </c>
      <c r="T332" s="46" t="s">
        <v>2429</v>
      </c>
    </row>
    <row r="333" spans="1:20" x14ac:dyDescent="0.2">
      <c r="A333" s="46">
        <v>6449715</v>
      </c>
      <c r="B333" s="46" t="s">
        <v>4348</v>
      </c>
      <c r="C333" s="46" t="s">
        <v>4341</v>
      </c>
      <c r="D333" s="46" t="s">
        <v>3432</v>
      </c>
      <c r="E333" s="46" t="s">
        <v>4347</v>
      </c>
      <c r="F333" s="46" t="s">
        <v>35</v>
      </c>
      <c r="H333" s="48">
        <v>43901</v>
      </c>
      <c r="J333" s="48">
        <v>44022</v>
      </c>
      <c r="K333" s="47">
        <v>36179</v>
      </c>
      <c r="M333" s="46" t="s">
        <v>5076</v>
      </c>
      <c r="N333" s="46" t="s">
        <v>499</v>
      </c>
      <c r="O333" s="47">
        <v>36</v>
      </c>
      <c r="P333" s="46" t="s">
        <v>37</v>
      </c>
      <c r="Q333" s="46" t="s">
        <v>49</v>
      </c>
      <c r="T333" s="46" t="s">
        <v>2429</v>
      </c>
    </row>
    <row r="334" spans="1:20" x14ac:dyDescent="0.2">
      <c r="A334" s="46">
        <v>6450407</v>
      </c>
      <c r="B334" s="46" t="s">
        <v>4345</v>
      </c>
      <c r="C334" s="46" t="s">
        <v>4341</v>
      </c>
      <c r="D334" s="46" t="s">
        <v>3432</v>
      </c>
      <c r="E334" s="46" t="s">
        <v>4344</v>
      </c>
      <c r="F334" s="46" t="s">
        <v>35</v>
      </c>
      <c r="H334" s="48">
        <v>43902</v>
      </c>
      <c r="J334" s="48">
        <v>44022</v>
      </c>
      <c r="K334" s="47">
        <v>62858</v>
      </c>
      <c r="M334" s="46" t="s">
        <v>3701</v>
      </c>
      <c r="N334" s="46" t="s">
        <v>499</v>
      </c>
      <c r="O334" s="47">
        <v>36</v>
      </c>
      <c r="P334" s="46" t="s">
        <v>37</v>
      </c>
      <c r="Q334" s="46" t="s">
        <v>49</v>
      </c>
      <c r="T334" s="46" t="s">
        <v>2429</v>
      </c>
    </row>
    <row r="335" spans="1:20" x14ac:dyDescent="0.2">
      <c r="A335" s="46">
        <v>6450459</v>
      </c>
      <c r="B335" s="46" t="s">
        <v>4342</v>
      </c>
      <c r="C335" s="46" t="s">
        <v>4341</v>
      </c>
      <c r="D335" s="46" t="s">
        <v>3432</v>
      </c>
      <c r="E335" s="46" t="s">
        <v>4340</v>
      </c>
      <c r="F335" s="46" t="s">
        <v>35</v>
      </c>
      <c r="H335" s="48">
        <v>43902</v>
      </c>
      <c r="J335" s="48">
        <v>44022</v>
      </c>
      <c r="K335" s="47">
        <v>36359</v>
      </c>
      <c r="M335" s="46" t="s">
        <v>3701</v>
      </c>
      <c r="N335" s="46" t="s">
        <v>499</v>
      </c>
      <c r="O335" s="47">
        <v>36</v>
      </c>
      <c r="P335" s="46" t="s">
        <v>37</v>
      </c>
      <c r="Q335" s="46" t="s">
        <v>49</v>
      </c>
      <c r="T335" s="46" t="s">
        <v>2429</v>
      </c>
    </row>
    <row r="336" spans="1:20" x14ac:dyDescent="0.2">
      <c r="A336" s="46">
        <v>6467420</v>
      </c>
      <c r="B336" s="46" t="s">
        <v>4338</v>
      </c>
      <c r="C336" s="46" t="s">
        <v>4337</v>
      </c>
      <c r="D336" s="46" t="s">
        <v>189</v>
      </c>
      <c r="E336" s="46" t="s">
        <v>4336</v>
      </c>
      <c r="F336" s="46" t="s">
        <v>35</v>
      </c>
      <c r="H336" s="48">
        <v>43936</v>
      </c>
      <c r="J336" s="48">
        <v>44022</v>
      </c>
      <c r="K336" s="47">
        <v>50000</v>
      </c>
      <c r="M336" s="46" t="s">
        <v>3421</v>
      </c>
      <c r="N336" s="46" t="s">
        <v>499</v>
      </c>
      <c r="O336" s="47">
        <v>36</v>
      </c>
      <c r="P336" s="46" t="s">
        <v>37</v>
      </c>
      <c r="Q336" s="46" t="s">
        <v>49</v>
      </c>
      <c r="T336" s="46" t="s">
        <v>2429</v>
      </c>
    </row>
    <row r="337" spans="1:20" x14ac:dyDescent="0.2">
      <c r="A337" s="46">
        <v>6468414</v>
      </c>
      <c r="B337" s="46" t="s">
        <v>4334</v>
      </c>
      <c r="C337" s="46" t="s">
        <v>4324</v>
      </c>
      <c r="D337" s="46" t="s">
        <v>198</v>
      </c>
      <c r="E337" s="46" t="s">
        <v>4333</v>
      </c>
      <c r="F337" s="46" t="s">
        <v>35</v>
      </c>
      <c r="H337" s="48">
        <v>43938</v>
      </c>
      <c r="J337" s="48">
        <v>44022</v>
      </c>
      <c r="K337" s="47">
        <v>39759</v>
      </c>
      <c r="M337" s="46" t="s">
        <v>5075</v>
      </c>
      <c r="N337" s="46" t="s">
        <v>499</v>
      </c>
      <c r="O337" s="47">
        <v>36</v>
      </c>
      <c r="P337" s="46" t="s">
        <v>37</v>
      </c>
      <c r="Q337" s="46" t="s">
        <v>49</v>
      </c>
      <c r="T337" s="46" t="s">
        <v>2429</v>
      </c>
    </row>
    <row r="338" spans="1:20" x14ac:dyDescent="0.2">
      <c r="A338" s="46">
        <v>6469423</v>
      </c>
      <c r="B338" s="46" t="s">
        <v>4331</v>
      </c>
      <c r="C338" s="46" t="s">
        <v>4324</v>
      </c>
      <c r="D338" s="46" t="s">
        <v>198</v>
      </c>
      <c r="E338" s="46" t="s">
        <v>4330</v>
      </c>
      <c r="F338" s="46" t="s">
        <v>35</v>
      </c>
      <c r="H338" s="48">
        <v>43942</v>
      </c>
      <c r="J338" s="48">
        <v>44022</v>
      </c>
      <c r="K338" s="47">
        <v>50000</v>
      </c>
      <c r="M338" s="46" t="s">
        <v>5074</v>
      </c>
      <c r="N338" s="46" t="s">
        <v>499</v>
      </c>
      <c r="O338" s="47">
        <v>36</v>
      </c>
      <c r="P338" s="46" t="s">
        <v>37</v>
      </c>
      <c r="Q338" s="46" t="s">
        <v>49</v>
      </c>
      <c r="T338" s="46" t="s">
        <v>2429</v>
      </c>
    </row>
    <row r="339" spans="1:20" x14ac:dyDescent="0.2">
      <c r="A339" s="46">
        <v>6469572</v>
      </c>
      <c r="B339" s="46" t="s">
        <v>4328</v>
      </c>
      <c r="C339" s="46" t="s">
        <v>4324</v>
      </c>
      <c r="D339" s="46" t="s">
        <v>198</v>
      </c>
      <c r="E339" s="46" t="s">
        <v>4327</v>
      </c>
      <c r="F339" s="46" t="s">
        <v>35</v>
      </c>
      <c r="H339" s="48">
        <v>43942</v>
      </c>
      <c r="J339" s="48">
        <v>44022</v>
      </c>
      <c r="K339" s="47">
        <v>39759</v>
      </c>
      <c r="M339" s="46" t="s">
        <v>5073</v>
      </c>
      <c r="N339" s="46" t="s">
        <v>499</v>
      </c>
      <c r="O339" s="47">
        <v>36</v>
      </c>
      <c r="P339" s="46" t="s">
        <v>37</v>
      </c>
      <c r="Q339" s="46" t="s">
        <v>49</v>
      </c>
      <c r="T339" s="46" t="s">
        <v>2429</v>
      </c>
    </row>
    <row r="340" spans="1:20" x14ac:dyDescent="0.2">
      <c r="A340" s="46">
        <v>6469576</v>
      </c>
      <c r="B340" s="46" t="s">
        <v>4325</v>
      </c>
      <c r="C340" s="46" t="s">
        <v>4324</v>
      </c>
      <c r="D340" s="46" t="s">
        <v>198</v>
      </c>
      <c r="E340" s="46" t="s">
        <v>4323</v>
      </c>
      <c r="F340" s="46" t="s">
        <v>35</v>
      </c>
      <c r="H340" s="48">
        <v>43942</v>
      </c>
      <c r="J340" s="48">
        <v>44022</v>
      </c>
      <c r="K340" s="47">
        <v>39759</v>
      </c>
      <c r="M340" s="46" t="s">
        <v>5057</v>
      </c>
      <c r="N340" s="46" t="s">
        <v>499</v>
      </c>
      <c r="O340" s="47">
        <v>36</v>
      </c>
      <c r="P340" s="46" t="s">
        <v>37</v>
      </c>
      <c r="Q340" s="46" t="s">
        <v>49</v>
      </c>
      <c r="T340" s="46" t="s">
        <v>2429</v>
      </c>
    </row>
    <row r="341" spans="1:20" x14ac:dyDescent="0.2">
      <c r="A341" s="46">
        <v>6459585</v>
      </c>
      <c r="B341" s="46" t="s">
        <v>4321</v>
      </c>
      <c r="C341" s="46" t="s">
        <v>4320</v>
      </c>
      <c r="D341" s="46" t="s">
        <v>226</v>
      </c>
      <c r="E341" s="46" t="s">
        <v>4319</v>
      </c>
      <c r="F341" s="46" t="s">
        <v>35</v>
      </c>
      <c r="H341" s="48">
        <v>43913</v>
      </c>
      <c r="J341" s="48">
        <v>43983</v>
      </c>
      <c r="K341" s="47">
        <v>18190</v>
      </c>
      <c r="M341" s="46" t="s">
        <v>5072</v>
      </c>
      <c r="N341" s="46" t="s">
        <v>499</v>
      </c>
      <c r="O341" s="47">
        <v>36</v>
      </c>
      <c r="P341" s="46" t="s">
        <v>37</v>
      </c>
      <c r="Q341" s="46" t="s">
        <v>4317</v>
      </c>
      <c r="T341" s="46" t="s">
        <v>2429</v>
      </c>
    </row>
    <row r="342" spans="1:20" x14ac:dyDescent="0.2">
      <c r="A342" s="46">
        <v>6465545</v>
      </c>
      <c r="B342" s="46" t="s">
        <v>2441</v>
      </c>
      <c r="C342" s="46" t="s">
        <v>2440</v>
      </c>
      <c r="D342" s="46" t="s">
        <v>189</v>
      </c>
      <c r="E342" s="46" t="s">
        <v>2439</v>
      </c>
      <c r="F342" s="46" t="s">
        <v>35</v>
      </c>
      <c r="H342" s="48">
        <v>43928</v>
      </c>
      <c r="J342" s="48">
        <v>43983</v>
      </c>
      <c r="K342" s="47">
        <v>91766</v>
      </c>
      <c r="M342" s="46" t="s">
        <v>2438</v>
      </c>
      <c r="N342" s="46" t="s">
        <v>499</v>
      </c>
      <c r="O342" s="47">
        <v>36</v>
      </c>
      <c r="P342" s="46" t="s">
        <v>37</v>
      </c>
      <c r="Q342" s="46" t="s">
        <v>58</v>
      </c>
      <c r="T342" s="46" t="s">
        <v>2429</v>
      </c>
    </row>
    <row r="343" spans="1:20" x14ac:dyDescent="0.2">
      <c r="A343" s="46">
        <v>6463624</v>
      </c>
      <c r="B343" s="46" t="s">
        <v>5071</v>
      </c>
      <c r="C343" s="46" t="s">
        <v>4315</v>
      </c>
      <c r="D343" s="46" t="s">
        <v>189</v>
      </c>
      <c r="E343" s="46" t="s">
        <v>5070</v>
      </c>
      <c r="F343" s="46" t="s">
        <v>35</v>
      </c>
      <c r="H343" s="48">
        <v>43922</v>
      </c>
      <c r="J343" s="48">
        <v>44022</v>
      </c>
      <c r="K343" s="47">
        <v>152670</v>
      </c>
      <c r="M343" s="46" t="s">
        <v>5069</v>
      </c>
      <c r="N343" s="46" t="s">
        <v>499</v>
      </c>
      <c r="O343" s="47">
        <v>30</v>
      </c>
      <c r="P343" s="46" t="s">
        <v>37</v>
      </c>
      <c r="Q343" s="46" t="s">
        <v>49</v>
      </c>
      <c r="T343" s="46" t="s">
        <v>2429</v>
      </c>
    </row>
    <row r="344" spans="1:20" x14ac:dyDescent="0.2">
      <c r="A344" s="46">
        <v>6463629</v>
      </c>
      <c r="B344" s="46" t="s">
        <v>5068</v>
      </c>
      <c r="C344" s="46" t="s">
        <v>4315</v>
      </c>
      <c r="D344" s="46" t="s">
        <v>189</v>
      </c>
      <c r="E344" s="46" t="s">
        <v>5067</v>
      </c>
      <c r="F344" s="46" t="s">
        <v>35</v>
      </c>
      <c r="H344" s="48">
        <v>43922</v>
      </c>
      <c r="J344" s="48">
        <v>44022</v>
      </c>
      <c r="K344" s="47">
        <v>30923</v>
      </c>
      <c r="M344" s="46" t="s">
        <v>5066</v>
      </c>
      <c r="N344" s="46" t="s">
        <v>499</v>
      </c>
      <c r="O344" s="47">
        <v>30</v>
      </c>
      <c r="P344" s="46" t="s">
        <v>37</v>
      </c>
      <c r="Q344" s="46" t="s">
        <v>49</v>
      </c>
      <c r="T344" s="46" t="s">
        <v>2429</v>
      </c>
    </row>
    <row r="345" spans="1:20" x14ac:dyDescent="0.2">
      <c r="A345" s="46">
        <v>6469950</v>
      </c>
      <c r="B345" s="46" t="s">
        <v>5065</v>
      </c>
      <c r="C345" s="46" t="s">
        <v>4315</v>
      </c>
      <c r="D345" s="46" t="s">
        <v>189</v>
      </c>
      <c r="E345" s="46" t="s">
        <v>5064</v>
      </c>
      <c r="F345" s="46" t="s">
        <v>35</v>
      </c>
      <c r="H345" s="48">
        <v>43943</v>
      </c>
      <c r="J345" s="48">
        <v>44022</v>
      </c>
      <c r="K345" s="47">
        <v>101150</v>
      </c>
      <c r="M345" s="46" t="s">
        <v>5063</v>
      </c>
      <c r="N345" s="46" t="s">
        <v>499</v>
      </c>
      <c r="O345" s="47">
        <v>30</v>
      </c>
      <c r="P345" s="46" t="s">
        <v>37</v>
      </c>
      <c r="Q345" s="46" t="s">
        <v>49</v>
      </c>
      <c r="T345" s="46" t="s">
        <v>2429</v>
      </c>
    </row>
    <row r="346" spans="1:20" x14ac:dyDescent="0.2">
      <c r="A346" s="46">
        <v>6470097</v>
      </c>
      <c r="B346" s="46" t="s">
        <v>4316</v>
      </c>
      <c r="C346" s="46" t="s">
        <v>4315</v>
      </c>
      <c r="D346" s="46" t="s">
        <v>189</v>
      </c>
      <c r="E346" s="46" t="s">
        <v>4314</v>
      </c>
      <c r="F346" s="46" t="s">
        <v>35</v>
      </c>
      <c r="H346" s="48">
        <v>43944</v>
      </c>
      <c r="J346" s="48">
        <v>44022</v>
      </c>
      <c r="K346" s="47">
        <v>39800</v>
      </c>
      <c r="M346" s="46" t="s">
        <v>5062</v>
      </c>
      <c r="N346" s="46" t="s">
        <v>499</v>
      </c>
      <c r="O346" s="47">
        <v>30</v>
      </c>
      <c r="P346" s="46" t="s">
        <v>37</v>
      </c>
      <c r="Q346" s="46" t="s">
        <v>49</v>
      </c>
      <c r="T346" s="46" t="s">
        <v>2429</v>
      </c>
    </row>
    <row r="347" spans="1:20" x14ac:dyDescent="0.2">
      <c r="A347" s="46">
        <v>6471090</v>
      </c>
      <c r="B347" s="46" t="s">
        <v>5061</v>
      </c>
      <c r="C347" s="46" t="s">
        <v>4311</v>
      </c>
      <c r="D347" s="46" t="s">
        <v>189</v>
      </c>
      <c r="E347" s="46" t="s">
        <v>5060</v>
      </c>
      <c r="F347" s="46" t="s">
        <v>35</v>
      </c>
      <c r="H347" s="48">
        <v>43947</v>
      </c>
      <c r="J347" s="48">
        <v>44022</v>
      </c>
      <c r="K347" s="47">
        <v>190232</v>
      </c>
      <c r="M347" s="46" t="s">
        <v>3874</v>
      </c>
      <c r="N347" s="46" t="s">
        <v>499</v>
      </c>
      <c r="O347" s="47">
        <v>30</v>
      </c>
      <c r="P347" s="46" t="s">
        <v>37</v>
      </c>
      <c r="Q347" s="46" t="s">
        <v>49</v>
      </c>
      <c r="T347" s="46" t="s">
        <v>2429</v>
      </c>
    </row>
    <row r="348" spans="1:20" x14ac:dyDescent="0.2">
      <c r="A348" s="46">
        <v>6471200</v>
      </c>
      <c r="B348" s="46" t="s">
        <v>4312</v>
      </c>
      <c r="C348" s="46" t="s">
        <v>4311</v>
      </c>
      <c r="D348" s="46" t="s">
        <v>189</v>
      </c>
      <c r="E348" s="46" t="s">
        <v>4310</v>
      </c>
      <c r="F348" s="46" t="s">
        <v>35</v>
      </c>
      <c r="H348" s="48">
        <v>43948</v>
      </c>
      <c r="J348" s="48">
        <v>44022</v>
      </c>
      <c r="K348" s="47">
        <v>39800</v>
      </c>
      <c r="M348" s="46" t="s">
        <v>3083</v>
      </c>
      <c r="N348" s="46" t="s">
        <v>499</v>
      </c>
      <c r="O348" s="47">
        <v>30</v>
      </c>
      <c r="P348" s="46" t="s">
        <v>37</v>
      </c>
      <c r="Q348" s="46" t="s">
        <v>49</v>
      </c>
      <c r="T348" s="46" t="s">
        <v>2429</v>
      </c>
    </row>
    <row r="349" spans="1:20" x14ac:dyDescent="0.2">
      <c r="A349" s="46">
        <v>6471517</v>
      </c>
      <c r="B349" s="46" t="s">
        <v>5059</v>
      </c>
      <c r="C349" s="46" t="s">
        <v>4311</v>
      </c>
      <c r="D349" s="46" t="s">
        <v>189</v>
      </c>
      <c r="E349" s="46" t="s">
        <v>5058</v>
      </c>
      <c r="F349" s="46" t="s">
        <v>35</v>
      </c>
      <c r="H349" s="48">
        <v>43948</v>
      </c>
      <c r="J349" s="48">
        <v>44022</v>
      </c>
      <c r="K349" s="47">
        <v>13235</v>
      </c>
      <c r="M349" s="46" t="s">
        <v>5057</v>
      </c>
      <c r="N349" s="46" t="s">
        <v>499</v>
      </c>
      <c r="O349" s="47">
        <v>30</v>
      </c>
      <c r="P349" s="46" t="s">
        <v>37</v>
      </c>
      <c r="Q349" s="46" t="s">
        <v>49</v>
      </c>
      <c r="T349" s="46" t="s">
        <v>2429</v>
      </c>
    </row>
    <row r="350" spans="1:20" x14ac:dyDescent="0.2">
      <c r="A350" s="46">
        <v>6411180</v>
      </c>
      <c r="B350" s="46" t="s">
        <v>5056</v>
      </c>
      <c r="C350" s="46" t="s">
        <v>5050</v>
      </c>
      <c r="D350" s="46" t="s">
        <v>189</v>
      </c>
      <c r="E350" s="46" t="s">
        <v>5055</v>
      </c>
      <c r="F350" s="46" t="s">
        <v>35</v>
      </c>
      <c r="H350" s="48">
        <v>43866</v>
      </c>
      <c r="J350" s="48">
        <v>44022</v>
      </c>
      <c r="K350" s="47">
        <v>37390</v>
      </c>
      <c r="M350" s="46" t="s">
        <v>3413</v>
      </c>
      <c r="N350" s="46" t="s">
        <v>499</v>
      </c>
      <c r="O350" s="47">
        <v>30</v>
      </c>
      <c r="P350" s="46" t="s">
        <v>37</v>
      </c>
      <c r="Q350" s="46" t="s">
        <v>49</v>
      </c>
      <c r="T350" s="46" t="s">
        <v>2429</v>
      </c>
    </row>
    <row r="351" spans="1:20" x14ac:dyDescent="0.2">
      <c r="A351" s="46">
        <v>6467996</v>
      </c>
      <c r="B351" s="46" t="s">
        <v>5054</v>
      </c>
      <c r="C351" s="46" t="s">
        <v>5050</v>
      </c>
      <c r="D351" s="46" t="s">
        <v>189</v>
      </c>
      <c r="E351" s="46" t="s">
        <v>5053</v>
      </c>
      <c r="F351" s="46" t="s">
        <v>35</v>
      </c>
      <c r="H351" s="48">
        <v>43937</v>
      </c>
      <c r="J351" s="48">
        <v>44022</v>
      </c>
      <c r="K351" s="47">
        <v>128928</v>
      </c>
      <c r="M351" s="46" t="s">
        <v>5052</v>
      </c>
      <c r="N351" s="46" t="s">
        <v>499</v>
      </c>
      <c r="O351" s="47">
        <v>30</v>
      </c>
      <c r="P351" s="46" t="s">
        <v>37</v>
      </c>
      <c r="Q351" s="46" t="s">
        <v>49</v>
      </c>
      <c r="T351" s="46" t="s">
        <v>2429</v>
      </c>
    </row>
    <row r="352" spans="1:20" x14ac:dyDescent="0.2">
      <c r="A352" s="46">
        <v>6472405</v>
      </c>
      <c r="B352" s="46" t="s">
        <v>5051</v>
      </c>
      <c r="C352" s="46" t="s">
        <v>5050</v>
      </c>
      <c r="D352" s="46" t="s">
        <v>189</v>
      </c>
      <c r="E352" s="46" t="s">
        <v>5049</v>
      </c>
      <c r="F352" s="46" t="s">
        <v>35</v>
      </c>
      <c r="H352" s="48">
        <v>43950</v>
      </c>
      <c r="J352" s="48">
        <v>44022</v>
      </c>
      <c r="K352" s="47">
        <v>181637</v>
      </c>
      <c r="M352" s="46" t="s">
        <v>5048</v>
      </c>
      <c r="N352" s="46" t="s">
        <v>499</v>
      </c>
      <c r="O352" s="47">
        <v>30</v>
      </c>
      <c r="P352" s="46" t="s">
        <v>37</v>
      </c>
      <c r="Q352" s="46" t="s">
        <v>49</v>
      </c>
      <c r="T352" s="46" t="s">
        <v>2429</v>
      </c>
    </row>
    <row r="353" spans="1:20" x14ac:dyDescent="0.2">
      <c r="A353" s="46">
        <v>6415094</v>
      </c>
      <c r="B353" s="46" t="s">
        <v>2437</v>
      </c>
      <c r="C353" s="46" t="s">
        <v>2436</v>
      </c>
      <c r="D353" s="46" t="s">
        <v>189</v>
      </c>
      <c r="E353" s="46" t="s">
        <v>2435</v>
      </c>
      <c r="F353" s="46" t="s">
        <v>35</v>
      </c>
      <c r="G353" s="46" t="s">
        <v>2434</v>
      </c>
      <c r="H353" s="48">
        <v>43871</v>
      </c>
      <c r="J353" s="48">
        <v>43995</v>
      </c>
      <c r="K353" s="47">
        <v>478690</v>
      </c>
      <c r="M353" s="46" t="s">
        <v>2433</v>
      </c>
      <c r="N353" s="46" t="s">
        <v>499</v>
      </c>
      <c r="O353" s="47">
        <v>58</v>
      </c>
      <c r="P353" s="46" t="s">
        <v>2432</v>
      </c>
      <c r="Q353" s="46" t="s">
        <v>43</v>
      </c>
      <c r="R353" s="46" t="s">
        <v>2431</v>
      </c>
      <c r="S353" s="46" t="s">
        <v>2430</v>
      </c>
      <c r="T353" s="46" t="s">
        <v>2429</v>
      </c>
    </row>
  </sheetData>
  <autoFilter ref="B1:T353" xr:uid="{4A6C3054-F1D9-428F-9C64-43C52CE14FA5}"/>
  <conditionalFormatting sqref="A1:A1048576">
    <cfRule type="duplicateValues" dxfId="1" priority="1"/>
  </conditionalFormatting>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FDBE-5D80-43F5-B1DA-9968D9F6246C}">
  <dimension ref="A1:T413"/>
  <sheetViews>
    <sheetView topLeftCell="A375" workbookViewId="0">
      <selection activeCell="A2" sqref="A2"/>
    </sheetView>
  </sheetViews>
  <sheetFormatPr baseColWidth="10" defaultRowHeight="12.75" x14ac:dyDescent="0.2"/>
  <cols>
    <col min="1" max="16384" width="11.42578125" style="46"/>
  </cols>
  <sheetData>
    <row r="1" spans="1:20" x14ac:dyDescent="0.2">
      <c r="A1" s="49" t="s">
        <v>19</v>
      </c>
      <c r="B1" s="49" t="s">
        <v>19</v>
      </c>
      <c r="C1" s="49" t="s">
        <v>20</v>
      </c>
      <c r="D1" s="49" t="s">
        <v>21</v>
      </c>
      <c r="E1" s="49" t="s">
        <v>22</v>
      </c>
      <c r="F1" s="49" t="s">
        <v>23</v>
      </c>
      <c r="G1" s="49" t="s">
        <v>24</v>
      </c>
      <c r="H1" s="49" t="s">
        <v>25</v>
      </c>
      <c r="I1" s="49" t="s">
        <v>26</v>
      </c>
      <c r="J1" s="49" t="s">
        <v>27</v>
      </c>
      <c r="K1" s="49" t="s">
        <v>28</v>
      </c>
      <c r="L1" s="49" t="s">
        <v>29</v>
      </c>
      <c r="M1" s="49" t="s">
        <v>30</v>
      </c>
      <c r="N1" s="49" t="s">
        <v>31</v>
      </c>
      <c r="O1" s="49" t="s">
        <v>32</v>
      </c>
      <c r="P1" s="49" t="s">
        <v>33</v>
      </c>
      <c r="Q1" s="49" t="s">
        <v>34</v>
      </c>
      <c r="R1" s="49" t="s">
        <v>2464</v>
      </c>
      <c r="S1" s="49" t="s">
        <v>2463</v>
      </c>
      <c r="T1" s="49" t="s">
        <v>2462</v>
      </c>
    </row>
    <row r="2" spans="1:20" x14ac:dyDescent="0.2">
      <c r="A2" s="46">
        <v>6271294</v>
      </c>
      <c r="B2" s="46" t="s">
        <v>3065</v>
      </c>
      <c r="C2" s="46" t="s">
        <v>3007</v>
      </c>
      <c r="D2" s="46" t="s">
        <v>2467</v>
      </c>
      <c r="E2" s="46" t="s">
        <v>3064</v>
      </c>
      <c r="F2" s="46" t="s">
        <v>35</v>
      </c>
      <c r="H2" s="48">
        <v>43726</v>
      </c>
      <c r="J2" s="48">
        <v>43983</v>
      </c>
      <c r="K2" s="47">
        <v>4374427</v>
      </c>
      <c r="M2" s="46" t="s">
        <v>3063</v>
      </c>
      <c r="N2" s="46" t="s">
        <v>499</v>
      </c>
      <c r="O2" s="47">
        <v>214</v>
      </c>
      <c r="P2" s="46" t="s">
        <v>37</v>
      </c>
      <c r="Q2" s="46" t="s">
        <v>49</v>
      </c>
      <c r="T2" s="46" t="s">
        <v>2429</v>
      </c>
    </row>
    <row r="3" spans="1:20" x14ac:dyDescent="0.2">
      <c r="A3" s="46">
        <v>6318770</v>
      </c>
      <c r="B3" s="46" t="s">
        <v>3062</v>
      </c>
      <c r="C3" s="46" t="s">
        <v>2951</v>
      </c>
      <c r="D3" s="46" t="s">
        <v>2467</v>
      </c>
      <c r="E3" s="46" t="s">
        <v>3061</v>
      </c>
      <c r="F3" s="46" t="s">
        <v>35</v>
      </c>
      <c r="H3" s="48">
        <v>43767</v>
      </c>
      <c r="J3" s="48">
        <v>43983</v>
      </c>
      <c r="K3" s="47">
        <v>1011468</v>
      </c>
      <c r="M3" s="46" t="s">
        <v>3060</v>
      </c>
      <c r="N3" s="46" t="s">
        <v>499</v>
      </c>
      <c r="O3" s="47">
        <v>183</v>
      </c>
      <c r="P3" s="46" t="s">
        <v>37</v>
      </c>
      <c r="Q3" s="46" t="s">
        <v>49</v>
      </c>
      <c r="T3" s="46" t="s">
        <v>2429</v>
      </c>
    </row>
    <row r="4" spans="1:20" x14ac:dyDescent="0.2">
      <c r="A4" s="46">
        <v>6315947</v>
      </c>
      <c r="B4" s="46" t="s">
        <v>3059</v>
      </c>
      <c r="C4" s="46" t="s">
        <v>2937</v>
      </c>
      <c r="D4" s="46" t="s">
        <v>2467</v>
      </c>
      <c r="E4" s="46" t="s">
        <v>3058</v>
      </c>
      <c r="F4" s="46" t="s">
        <v>35</v>
      </c>
      <c r="H4" s="48">
        <v>43763</v>
      </c>
      <c r="J4" s="48">
        <v>43983</v>
      </c>
      <c r="K4" s="47">
        <v>3849706</v>
      </c>
      <c r="M4" s="46" t="s">
        <v>3057</v>
      </c>
      <c r="N4" s="46" t="s">
        <v>499</v>
      </c>
      <c r="O4" s="47">
        <v>182</v>
      </c>
      <c r="P4" s="46" t="s">
        <v>37</v>
      </c>
      <c r="Q4" s="46" t="s">
        <v>49</v>
      </c>
      <c r="T4" s="46" t="s">
        <v>2429</v>
      </c>
    </row>
    <row r="5" spans="1:20" x14ac:dyDescent="0.2">
      <c r="A5" s="46">
        <v>6301065</v>
      </c>
      <c r="B5" s="46" t="s">
        <v>3056</v>
      </c>
      <c r="C5" s="46" t="s">
        <v>2930</v>
      </c>
      <c r="D5" s="46" t="s">
        <v>2569</v>
      </c>
      <c r="E5" s="46" t="s">
        <v>3055</v>
      </c>
      <c r="F5" s="46" t="s">
        <v>35</v>
      </c>
      <c r="H5" s="48">
        <v>43752</v>
      </c>
      <c r="J5" s="48">
        <v>43983</v>
      </c>
      <c r="K5" s="47">
        <v>12027149</v>
      </c>
      <c r="M5" s="46" t="s">
        <v>3054</v>
      </c>
      <c r="N5" s="46" t="s">
        <v>499</v>
      </c>
      <c r="O5" s="47">
        <v>180</v>
      </c>
      <c r="P5" s="46" t="s">
        <v>37</v>
      </c>
      <c r="Q5" s="46" t="s">
        <v>2892</v>
      </c>
      <c r="T5" s="46" t="s">
        <v>2429</v>
      </c>
    </row>
    <row r="6" spans="1:20" x14ac:dyDescent="0.2">
      <c r="A6" s="46">
        <v>6401930</v>
      </c>
      <c r="B6" s="46" t="s">
        <v>5047</v>
      </c>
      <c r="C6" s="46" t="s">
        <v>5037</v>
      </c>
      <c r="D6" s="46" t="s">
        <v>2467</v>
      </c>
      <c r="E6" s="46" t="s">
        <v>5046</v>
      </c>
      <c r="F6" s="46" t="s">
        <v>35</v>
      </c>
      <c r="H6" s="48">
        <v>43858</v>
      </c>
      <c r="J6" s="48">
        <v>44021</v>
      </c>
      <c r="K6" s="47">
        <v>10000</v>
      </c>
      <c r="M6" s="46" t="s">
        <v>5045</v>
      </c>
      <c r="N6" s="46" t="s">
        <v>499</v>
      </c>
      <c r="O6" s="47">
        <v>103</v>
      </c>
      <c r="P6" s="46" t="s">
        <v>37</v>
      </c>
      <c r="Q6" s="46" t="s">
        <v>49</v>
      </c>
      <c r="T6" s="46" t="s">
        <v>2429</v>
      </c>
    </row>
    <row r="7" spans="1:20" x14ac:dyDescent="0.2">
      <c r="A7" s="46">
        <v>6402305</v>
      </c>
      <c r="B7" s="46" t="s">
        <v>5044</v>
      </c>
      <c r="C7" s="46" t="s">
        <v>5037</v>
      </c>
      <c r="D7" s="46" t="s">
        <v>2467</v>
      </c>
      <c r="E7" s="46" t="s">
        <v>5043</v>
      </c>
      <c r="F7" s="46" t="s">
        <v>35</v>
      </c>
      <c r="H7" s="48">
        <v>43858</v>
      </c>
      <c r="J7" s="48">
        <v>44021</v>
      </c>
      <c r="K7" s="47">
        <v>15200</v>
      </c>
      <c r="M7" s="46" t="s">
        <v>5042</v>
      </c>
      <c r="N7" s="46" t="s">
        <v>499</v>
      </c>
      <c r="O7" s="47">
        <v>103</v>
      </c>
      <c r="P7" s="46" t="s">
        <v>37</v>
      </c>
      <c r="Q7" s="46" t="s">
        <v>49</v>
      </c>
      <c r="T7" s="46" t="s">
        <v>2429</v>
      </c>
    </row>
    <row r="8" spans="1:20" x14ac:dyDescent="0.2">
      <c r="A8" s="46">
        <v>6403278</v>
      </c>
      <c r="B8" s="46" t="s">
        <v>5041</v>
      </c>
      <c r="C8" s="46" t="s">
        <v>5037</v>
      </c>
      <c r="D8" s="46" t="s">
        <v>2467</v>
      </c>
      <c r="E8" s="46" t="s">
        <v>5040</v>
      </c>
      <c r="F8" s="46" t="s">
        <v>35</v>
      </c>
      <c r="H8" s="48">
        <v>43858</v>
      </c>
      <c r="J8" s="48">
        <v>44021</v>
      </c>
      <c r="K8" s="47">
        <v>15200</v>
      </c>
      <c r="M8" s="46" t="s">
        <v>5039</v>
      </c>
      <c r="N8" s="46" t="s">
        <v>499</v>
      </c>
      <c r="O8" s="47">
        <v>103</v>
      </c>
      <c r="P8" s="46" t="s">
        <v>37</v>
      </c>
      <c r="Q8" s="46" t="s">
        <v>49</v>
      </c>
      <c r="T8" s="46" t="s">
        <v>2429</v>
      </c>
    </row>
    <row r="9" spans="1:20" x14ac:dyDescent="0.2">
      <c r="A9" s="46">
        <v>6404329</v>
      </c>
      <c r="B9" s="46" t="s">
        <v>5038</v>
      </c>
      <c r="C9" s="46" t="s">
        <v>5037</v>
      </c>
      <c r="D9" s="46" t="s">
        <v>2467</v>
      </c>
      <c r="E9" s="46" t="s">
        <v>5036</v>
      </c>
      <c r="F9" s="46" t="s">
        <v>35</v>
      </c>
      <c r="H9" s="48">
        <v>43859</v>
      </c>
      <c r="J9" s="48">
        <v>44021</v>
      </c>
      <c r="K9" s="47">
        <v>15200</v>
      </c>
      <c r="M9" s="46" t="s">
        <v>5035</v>
      </c>
      <c r="N9" s="46" t="s">
        <v>499</v>
      </c>
      <c r="O9" s="47">
        <v>103</v>
      </c>
      <c r="P9" s="46" t="s">
        <v>37</v>
      </c>
      <c r="Q9" s="46" t="s">
        <v>49</v>
      </c>
      <c r="T9" s="46" t="s">
        <v>2429</v>
      </c>
    </row>
    <row r="10" spans="1:20" x14ac:dyDescent="0.2">
      <c r="A10" s="46">
        <v>6393559</v>
      </c>
      <c r="B10" s="46" t="s">
        <v>5034</v>
      </c>
      <c r="C10" s="46" t="s">
        <v>5027</v>
      </c>
      <c r="D10" s="46" t="s">
        <v>2569</v>
      </c>
      <c r="E10" s="46" t="s">
        <v>5033</v>
      </c>
      <c r="F10" s="46" t="s">
        <v>35</v>
      </c>
      <c r="H10" s="48">
        <v>43850</v>
      </c>
      <c r="J10" s="48">
        <v>44021</v>
      </c>
      <c r="K10" s="47">
        <v>18600</v>
      </c>
      <c r="M10" s="46" t="s">
        <v>5032</v>
      </c>
      <c r="N10" s="46" t="s">
        <v>499</v>
      </c>
      <c r="O10" s="47">
        <v>99</v>
      </c>
      <c r="P10" s="46" t="s">
        <v>37</v>
      </c>
      <c r="Q10" s="46" t="s">
        <v>49</v>
      </c>
      <c r="T10" s="46" t="s">
        <v>2429</v>
      </c>
    </row>
    <row r="11" spans="1:20" x14ac:dyDescent="0.2">
      <c r="A11" s="46">
        <v>6396434</v>
      </c>
      <c r="B11" s="46" t="s">
        <v>5031</v>
      </c>
      <c r="C11" s="46" t="s">
        <v>5027</v>
      </c>
      <c r="D11" s="46" t="s">
        <v>2569</v>
      </c>
      <c r="E11" s="46" t="s">
        <v>5030</v>
      </c>
      <c r="F11" s="46" t="s">
        <v>35</v>
      </c>
      <c r="H11" s="48">
        <v>43852</v>
      </c>
      <c r="J11" s="48">
        <v>44021</v>
      </c>
      <c r="K11" s="47">
        <v>18600</v>
      </c>
      <c r="M11" s="46" t="s">
        <v>5029</v>
      </c>
      <c r="N11" s="46" t="s">
        <v>499</v>
      </c>
      <c r="O11" s="47">
        <v>99</v>
      </c>
      <c r="P11" s="46" t="s">
        <v>37</v>
      </c>
      <c r="Q11" s="46" t="s">
        <v>49</v>
      </c>
      <c r="T11" s="46" t="s">
        <v>2429</v>
      </c>
    </row>
    <row r="12" spans="1:20" x14ac:dyDescent="0.2">
      <c r="A12" s="46">
        <v>6399227</v>
      </c>
      <c r="B12" s="46" t="s">
        <v>5028</v>
      </c>
      <c r="C12" s="46" t="s">
        <v>5027</v>
      </c>
      <c r="D12" s="46" t="s">
        <v>2569</v>
      </c>
      <c r="E12" s="46" t="s">
        <v>5026</v>
      </c>
      <c r="F12" s="46" t="s">
        <v>35</v>
      </c>
      <c r="H12" s="48">
        <v>43854</v>
      </c>
      <c r="J12" s="48">
        <v>44021</v>
      </c>
      <c r="K12" s="47">
        <v>238125</v>
      </c>
      <c r="M12" s="46" t="s">
        <v>5025</v>
      </c>
      <c r="N12" s="46" t="s">
        <v>499</v>
      </c>
      <c r="O12" s="47">
        <v>97</v>
      </c>
      <c r="P12" s="46" t="s">
        <v>37</v>
      </c>
      <c r="Q12" s="46" t="s">
        <v>49</v>
      </c>
      <c r="T12" s="46" t="s">
        <v>2429</v>
      </c>
    </row>
    <row r="13" spans="1:20" x14ac:dyDescent="0.2">
      <c r="A13" s="46">
        <v>6401339</v>
      </c>
      <c r="B13" s="46" t="s">
        <v>5024</v>
      </c>
      <c r="C13" s="46" t="s">
        <v>5023</v>
      </c>
      <c r="D13" s="46" t="s">
        <v>2467</v>
      </c>
      <c r="E13" s="46" t="s">
        <v>5022</v>
      </c>
      <c r="F13" s="46" t="s">
        <v>35</v>
      </c>
      <c r="H13" s="48">
        <v>43857</v>
      </c>
      <c r="J13" s="48">
        <v>44021</v>
      </c>
      <c r="K13" s="47">
        <v>15200</v>
      </c>
      <c r="M13" s="46" t="s">
        <v>5021</v>
      </c>
      <c r="N13" s="46" t="s">
        <v>499</v>
      </c>
      <c r="O13" s="47">
        <v>103</v>
      </c>
      <c r="P13" s="46" t="s">
        <v>37</v>
      </c>
      <c r="Q13" s="46" t="s">
        <v>49</v>
      </c>
      <c r="T13" s="46" t="s">
        <v>2429</v>
      </c>
    </row>
    <row r="14" spans="1:20" x14ac:dyDescent="0.2">
      <c r="A14" s="46">
        <v>6379240</v>
      </c>
      <c r="B14" s="46" t="s">
        <v>5020</v>
      </c>
      <c r="C14" s="46" t="s">
        <v>5010</v>
      </c>
      <c r="D14" s="46" t="s">
        <v>2569</v>
      </c>
      <c r="E14" s="46" t="s">
        <v>5019</v>
      </c>
      <c r="F14" s="46" t="s">
        <v>35</v>
      </c>
      <c r="H14" s="48">
        <v>43833</v>
      </c>
      <c r="J14" s="48">
        <v>44021</v>
      </c>
      <c r="K14" s="47">
        <v>18600</v>
      </c>
      <c r="M14" s="46" t="s">
        <v>5018</v>
      </c>
      <c r="N14" s="46" t="s">
        <v>499</v>
      </c>
      <c r="O14" s="47">
        <v>103</v>
      </c>
      <c r="P14" s="46" t="s">
        <v>37</v>
      </c>
      <c r="Q14" s="46" t="s">
        <v>49</v>
      </c>
      <c r="T14" s="46" t="s">
        <v>2429</v>
      </c>
    </row>
    <row r="15" spans="1:20" x14ac:dyDescent="0.2">
      <c r="A15" s="46">
        <v>6382187</v>
      </c>
      <c r="B15" s="46" t="s">
        <v>5017</v>
      </c>
      <c r="C15" s="46" t="s">
        <v>5010</v>
      </c>
      <c r="D15" s="46" t="s">
        <v>2569</v>
      </c>
      <c r="E15" s="46" t="s">
        <v>5016</v>
      </c>
      <c r="F15" s="46" t="s">
        <v>35</v>
      </c>
      <c r="H15" s="48">
        <v>43838</v>
      </c>
      <c r="J15" s="48">
        <v>44021</v>
      </c>
      <c r="K15" s="47">
        <v>18600</v>
      </c>
      <c r="M15" s="46" t="s">
        <v>5015</v>
      </c>
      <c r="N15" s="46" t="s">
        <v>499</v>
      </c>
      <c r="O15" s="47">
        <v>103</v>
      </c>
      <c r="P15" s="46" t="s">
        <v>37</v>
      </c>
      <c r="Q15" s="46" t="s">
        <v>49</v>
      </c>
      <c r="T15" s="46" t="s">
        <v>2429</v>
      </c>
    </row>
    <row r="16" spans="1:20" x14ac:dyDescent="0.2">
      <c r="A16" s="46">
        <v>6383736</v>
      </c>
      <c r="B16" s="46" t="s">
        <v>5014</v>
      </c>
      <c r="C16" s="46" t="s">
        <v>5010</v>
      </c>
      <c r="D16" s="46" t="s">
        <v>2569</v>
      </c>
      <c r="E16" s="46" t="s">
        <v>5013</v>
      </c>
      <c r="F16" s="46" t="s">
        <v>35</v>
      </c>
      <c r="H16" s="48">
        <v>43839</v>
      </c>
      <c r="J16" s="48">
        <v>44021</v>
      </c>
      <c r="K16" s="47">
        <v>3400</v>
      </c>
      <c r="M16" s="46" t="s">
        <v>5012</v>
      </c>
      <c r="N16" s="46" t="s">
        <v>499</v>
      </c>
      <c r="O16" s="47">
        <v>103</v>
      </c>
      <c r="P16" s="46" t="s">
        <v>37</v>
      </c>
      <c r="Q16" s="46" t="s">
        <v>49</v>
      </c>
      <c r="T16" s="46" t="s">
        <v>2429</v>
      </c>
    </row>
    <row r="17" spans="1:20" x14ac:dyDescent="0.2">
      <c r="A17" s="46">
        <v>6390608</v>
      </c>
      <c r="B17" s="46" t="s">
        <v>5011</v>
      </c>
      <c r="C17" s="46" t="s">
        <v>5010</v>
      </c>
      <c r="D17" s="46" t="s">
        <v>2569</v>
      </c>
      <c r="E17" s="46" t="s">
        <v>5009</v>
      </c>
      <c r="F17" s="46" t="s">
        <v>35</v>
      </c>
      <c r="H17" s="48">
        <v>43846</v>
      </c>
      <c r="J17" s="48">
        <v>44021</v>
      </c>
      <c r="K17" s="47">
        <v>18600</v>
      </c>
      <c r="M17" s="46" t="s">
        <v>5008</v>
      </c>
      <c r="N17" s="46" t="s">
        <v>499</v>
      </c>
      <c r="O17" s="47">
        <v>103</v>
      </c>
      <c r="P17" s="46" t="s">
        <v>37</v>
      </c>
      <c r="Q17" s="46" t="s">
        <v>49</v>
      </c>
      <c r="T17" s="46" t="s">
        <v>2429</v>
      </c>
    </row>
    <row r="18" spans="1:20" x14ac:dyDescent="0.2">
      <c r="A18" s="46">
        <v>6402597</v>
      </c>
      <c r="B18" s="46" t="s">
        <v>5007</v>
      </c>
      <c r="C18" s="46" t="s">
        <v>5000</v>
      </c>
      <c r="D18" s="46" t="s">
        <v>2467</v>
      </c>
      <c r="E18" s="46" t="s">
        <v>5006</v>
      </c>
      <c r="F18" s="46" t="s">
        <v>35</v>
      </c>
      <c r="H18" s="48">
        <v>43858</v>
      </c>
      <c r="J18" s="48">
        <v>44021</v>
      </c>
      <c r="K18" s="47">
        <v>1009044</v>
      </c>
      <c r="M18" s="46" t="s">
        <v>5005</v>
      </c>
      <c r="N18" s="46" t="s">
        <v>499</v>
      </c>
      <c r="O18" s="47">
        <v>103</v>
      </c>
      <c r="P18" s="46" t="s">
        <v>37</v>
      </c>
      <c r="Q18" s="46" t="s">
        <v>49</v>
      </c>
      <c r="T18" s="46" t="s">
        <v>2429</v>
      </c>
    </row>
    <row r="19" spans="1:20" x14ac:dyDescent="0.2">
      <c r="A19" s="46">
        <v>6404952</v>
      </c>
      <c r="B19" s="46" t="s">
        <v>5004</v>
      </c>
      <c r="C19" s="46" t="s">
        <v>5000</v>
      </c>
      <c r="D19" s="46" t="s">
        <v>2569</v>
      </c>
      <c r="E19" s="46" t="s">
        <v>5003</v>
      </c>
      <c r="F19" s="46" t="s">
        <v>35</v>
      </c>
      <c r="H19" s="48">
        <v>43860</v>
      </c>
      <c r="J19" s="48">
        <v>44021</v>
      </c>
      <c r="K19" s="47">
        <v>18600</v>
      </c>
      <c r="M19" s="46" t="s">
        <v>5002</v>
      </c>
      <c r="N19" s="46" t="s">
        <v>499</v>
      </c>
      <c r="O19" s="47">
        <v>103</v>
      </c>
      <c r="P19" s="46" t="s">
        <v>37</v>
      </c>
      <c r="Q19" s="46" t="s">
        <v>49</v>
      </c>
      <c r="T19" s="46" t="s">
        <v>2429</v>
      </c>
    </row>
    <row r="20" spans="1:20" x14ac:dyDescent="0.2">
      <c r="A20" s="46">
        <v>6408670</v>
      </c>
      <c r="B20" s="46" t="s">
        <v>5001</v>
      </c>
      <c r="C20" s="46" t="s">
        <v>5000</v>
      </c>
      <c r="D20" s="46" t="s">
        <v>2569</v>
      </c>
      <c r="E20" s="46" t="s">
        <v>4999</v>
      </c>
      <c r="F20" s="46" t="s">
        <v>35</v>
      </c>
      <c r="H20" s="48">
        <v>43864</v>
      </c>
      <c r="J20" s="48">
        <v>44021</v>
      </c>
      <c r="K20" s="47">
        <v>15200</v>
      </c>
      <c r="M20" s="46" t="s">
        <v>4998</v>
      </c>
      <c r="N20" s="46" t="s">
        <v>499</v>
      </c>
      <c r="O20" s="47">
        <v>103</v>
      </c>
      <c r="P20" s="46" t="s">
        <v>37</v>
      </c>
      <c r="Q20" s="46" t="s">
        <v>49</v>
      </c>
      <c r="T20" s="46" t="s">
        <v>2429</v>
      </c>
    </row>
    <row r="21" spans="1:20" x14ac:dyDescent="0.2">
      <c r="A21" s="46">
        <v>6401724</v>
      </c>
      <c r="B21" s="46" t="s">
        <v>4997</v>
      </c>
      <c r="C21" s="46" t="s">
        <v>4963</v>
      </c>
      <c r="D21" s="46" t="s">
        <v>2467</v>
      </c>
      <c r="E21" s="46" t="s">
        <v>4996</v>
      </c>
      <c r="F21" s="46" t="s">
        <v>35</v>
      </c>
      <c r="H21" s="48">
        <v>43857</v>
      </c>
      <c r="J21" s="48">
        <v>44021</v>
      </c>
      <c r="K21" s="47">
        <v>15200</v>
      </c>
      <c r="M21" s="46" t="s">
        <v>4995</v>
      </c>
      <c r="N21" s="46" t="s">
        <v>499</v>
      </c>
      <c r="O21" s="47">
        <v>99</v>
      </c>
      <c r="P21" s="46" t="s">
        <v>37</v>
      </c>
      <c r="Q21" s="46" t="s">
        <v>49</v>
      </c>
      <c r="T21" s="46" t="s">
        <v>2429</v>
      </c>
    </row>
    <row r="22" spans="1:20" x14ac:dyDescent="0.2">
      <c r="A22" s="46">
        <v>6403479</v>
      </c>
      <c r="B22" s="46" t="s">
        <v>4994</v>
      </c>
      <c r="C22" s="46" t="s">
        <v>4963</v>
      </c>
      <c r="D22" s="46" t="s">
        <v>2467</v>
      </c>
      <c r="E22" s="46" t="s">
        <v>4993</v>
      </c>
      <c r="F22" s="46" t="s">
        <v>35</v>
      </c>
      <c r="H22" s="48">
        <v>43859</v>
      </c>
      <c r="J22" s="48">
        <v>44021</v>
      </c>
      <c r="K22" s="47">
        <v>10000</v>
      </c>
      <c r="M22" s="46" t="s">
        <v>4992</v>
      </c>
      <c r="N22" s="46" t="s">
        <v>499</v>
      </c>
      <c r="O22" s="47">
        <v>99</v>
      </c>
      <c r="P22" s="46" t="s">
        <v>37</v>
      </c>
      <c r="Q22" s="46" t="s">
        <v>49</v>
      </c>
      <c r="T22" s="46" t="s">
        <v>2429</v>
      </c>
    </row>
    <row r="23" spans="1:20" x14ac:dyDescent="0.2">
      <c r="A23" s="46">
        <v>6403564</v>
      </c>
      <c r="B23" s="46" t="s">
        <v>4991</v>
      </c>
      <c r="C23" s="46" t="s">
        <v>4963</v>
      </c>
      <c r="D23" s="46" t="s">
        <v>2467</v>
      </c>
      <c r="E23" s="46" t="s">
        <v>4990</v>
      </c>
      <c r="F23" s="46" t="s">
        <v>35</v>
      </c>
      <c r="H23" s="48">
        <v>43859</v>
      </c>
      <c r="J23" s="48">
        <v>44021</v>
      </c>
      <c r="K23" s="47">
        <v>15200</v>
      </c>
      <c r="M23" s="46" t="s">
        <v>4989</v>
      </c>
      <c r="N23" s="46" t="s">
        <v>499</v>
      </c>
      <c r="O23" s="47">
        <v>99</v>
      </c>
      <c r="P23" s="46" t="s">
        <v>37</v>
      </c>
      <c r="Q23" s="46" t="s">
        <v>49</v>
      </c>
      <c r="T23" s="46" t="s">
        <v>2429</v>
      </c>
    </row>
    <row r="24" spans="1:20" x14ac:dyDescent="0.2">
      <c r="A24" s="46">
        <v>6404656</v>
      </c>
      <c r="B24" s="46" t="s">
        <v>4988</v>
      </c>
      <c r="C24" s="46" t="s">
        <v>4963</v>
      </c>
      <c r="D24" s="46" t="s">
        <v>2467</v>
      </c>
      <c r="E24" s="46" t="s">
        <v>4987</v>
      </c>
      <c r="F24" s="46" t="s">
        <v>35</v>
      </c>
      <c r="H24" s="48">
        <v>43859</v>
      </c>
      <c r="J24" s="48">
        <v>44021</v>
      </c>
      <c r="K24" s="47">
        <v>15200</v>
      </c>
      <c r="M24" s="46" t="s">
        <v>4986</v>
      </c>
      <c r="N24" s="46" t="s">
        <v>499</v>
      </c>
      <c r="O24" s="47">
        <v>99</v>
      </c>
      <c r="P24" s="46" t="s">
        <v>37</v>
      </c>
      <c r="Q24" s="46" t="s">
        <v>49</v>
      </c>
      <c r="T24" s="46" t="s">
        <v>2429</v>
      </c>
    </row>
    <row r="25" spans="1:20" x14ac:dyDescent="0.2">
      <c r="A25" s="46">
        <v>6404845</v>
      </c>
      <c r="B25" s="46" t="s">
        <v>4985</v>
      </c>
      <c r="C25" s="46" t="s">
        <v>4963</v>
      </c>
      <c r="D25" s="46" t="s">
        <v>2467</v>
      </c>
      <c r="E25" s="46" t="s">
        <v>4984</v>
      </c>
      <c r="F25" s="46" t="s">
        <v>35</v>
      </c>
      <c r="H25" s="48">
        <v>43860</v>
      </c>
      <c r="J25" s="48">
        <v>44021</v>
      </c>
      <c r="K25" s="47">
        <v>15200</v>
      </c>
      <c r="M25" s="46" t="s">
        <v>4983</v>
      </c>
      <c r="N25" s="46" t="s">
        <v>499</v>
      </c>
      <c r="O25" s="47">
        <v>99</v>
      </c>
      <c r="P25" s="46" t="s">
        <v>37</v>
      </c>
      <c r="Q25" s="46" t="s">
        <v>49</v>
      </c>
      <c r="T25" s="46" t="s">
        <v>2429</v>
      </c>
    </row>
    <row r="26" spans="1:20" x14ac:dyDescent="0.2">
      <c r="A26" s="46">
        <v>6405020</v>
      </c>
      <c r="B26" s="46" t="s">
        <v>4982</v>
      </c>
      <c r="C26" s="46" t="s">
        <v>4963</v>
      </c>
      <c r="D26" s="46" t="s">
        <v>2467</v>
      </c>
      <c r="E26" s="46" t="s">
        <v>4981</v>
      </c>
      <c r="F26" s="46" t="s">
        <v>35</v>
      </c>
      <c r="H26" s="48">
        <v>43860</v>
      </c>
      <c r="J26" s="48">
        <v>44021</v>
      </c>
      <c r="K26" s="47">
        <v>15200</v>
      </c>
      <c r="M26" s="46" t="s">
        <v>4980</v>
      </c>
      <c r="N26" s="46" t="s">
        <v>499</v>
      </c>
      <c r="O26" s="47">
        <v>99</v>
      </c>
      <c r="P26" s="46" t="s">
        <v>37</v>
      </c>
      <c r="Q26" s="46" t="s">
        <v>49</v>
      </c>
      <c r="T26" s="46" t="s">
        <v>2429</v>
      </c>
    </row>
    <row r="27" spans="1:20" x14ac:dyDescent="0.2">
      <c r="A27" s="46">
        <v>6406274</v>
      </c>
      <c r="B27" s="46" t="s">
        <v>4979</v>
      </c>
      <c r="C27" s="46" t="s">
        <v>4963</v>
      </c>
      <c r="D27" s="46" t="s">
        <v>2467</v>
      </c>
      <c r="E27" s="46" t="s">
        <v>4978</v>
      </c>
      <c r="F27" s="46" t="s">
        <v>35</v>
      </c>
      <c r="H27" s="48">
        <v>43861</v>
      </c>
      <c r="J27" s="48">
        <v>44021</v>
      </c>
      <c r="K27" s="47">
        <v>15200</v>
      </c>
      <c r="M27" s="46" t="s">
        <v>4977</v>
      </c>
      <c r="N27" s="46" t="s">
        <v>499</v>
      </c>
      <c r="O27" s="47">
        <v>99</v>
      </c>
      <c r="P27" s="46" t="s">
        <v>37</v>
      </c>
      <c r="Q27" s="46" t="s">
        <v>49</v>
      </c>
      <c r="T27" s="46" t="s">
        <v>2429</v>
      </c>
    </row>
    <row r="28" spans="1:20" x14ac:dyDescent="0.2">
      <c r="A28" s="46">
        <v>6407200</v>
      </c>
      <c r="B28" s="46" t="s">
        <v>4976</v>
      </c>
      <c r="C28" s="46" t="s">
        <v>4963</v>
      </c>
      <c r="D28" s="46" t="s">
        <v>2467</v>
      </c>
      <c r="E28" s="46" t="s">
        <v>4975</v>
      </c>
      <c r="F28" s="46" t="s">
        <v>35</v>
      </c>
      <c r="H28" s="48">
        <v>43861</v>
      </c>
      <c r="J28" s="48">
        <v>44021</v>
      </c>
      <c r="K28" s="47">
        <v>15200</v>
      </c>
      <c r="M28" s="46" t="s">
        <v>4974</v>
      </c>
      <c r="N28" s="46" t="s">
        <v>499</v>
      </c>
      <c r="O28" s="47">
        <v>99</v>
      </c>
      <c r="P28" s="46" t="s">
        <v>37</v>
      </c>
      <c r="Q28" s="46" t="s">
        <v>49</v>
      </c>
      <c r="T28" s="46" t="s">
        <v>2429</v>
      </c>
    </row>
    <row r="29" spans="1:20" x14ac:dyDescent="0.2">
      <c r="A29" s="46">
        <v>6407442</v>
      </c>
      <c r="B29" s="46" t="s">
        <v>4973</v>
      </c>
      <c r="C29" s="46" t="s">
        <v>4963</v>
      </c>
      <c r="D29" s="46" t="s">
        <v>2467</v>
      </c>
      <c r="E29" s="46" t="s">
        <v>4972</v>
      </c>
      <c r="F29" s="46" t="s">
        <v>35</v>
      </c>
      <c r="H29" s="48">
        <v>43861</v>
      </c>
      <c r="J29" s="48">
        <v>44021</v>
      </c>
      <c r="K29" s="47">
        <v>15200</v>
      </c>
      <c r="M29" s="46" t="s">
        <v>4971</v>
      </c>
      <c r="N29" s="46" t="s">
        <v>499</v>
      </c>
      <c r="O29" s="47">
        <v>99</v>
      </c>
      <c r="P29" s="46" t="s">
        <v>37</v>
      </c>
      <c r="Q29" s="46" t="s">
        <v>49</v>
      </c>
      <c r="T29" s="46" t="s">
        <v>2429</v>
      </c>
    </row>
    <row r="30" spans="1:20" x14ac:dyDescent="0.2">
      <c r="A30" s="46">
        <v>6408538</v>
      </c>
      <c r="B30" s="46" t="s">
        <v>4970</v>
      </c>
      <c r="C30" s="46" t="s">
        <v>4963</v>
      </c>
      <c r="D30" s="46" t="s">
        <v>2467</v>
      </c>
      <c r="E30" s="46" t="s">
        <v>4969</v>
      </c>
      <c r="F30" s="46" t="s">
        <v>35</v>
      </c>
      <c r="H30" s="48">
        <v>43864</v>
      </c>
      <c r="J30" s="48">
        <v>44021</v>
      </c>
      <c r="K30" s="47">
        <v>15200</v>
      </c>
      <c r="M30" s="46" t="s">
        <v>4968</v>
      </c>
      <c r="N30" s="46" t="s">
        <v>499</v>
      </c>
      <c r="O30" s="47">
        <v>99</v>
      </c>
      <c r="P30" s="46" t="s">
        <v>37</v>
      </c>
      <c r="Q30" s="46" t="s">
        <v>49</v>
      </c>
      <c r="T30" s="46" t="s">
        <v>2429</v>
      </c>
    </row>
    <row r="31" spans="1:20" x14ac:dyDescent="0.2">
      <c r="A31" s="46">
        <v>6408671</v>
      </c>
      <c r="B31" s="46" t="s">
        <v>4967</v>
      </c>
      <c r="C31" s="46" t="s">
        <v>4963</v>
      </c>
      <c r="D31" s="46" t="s">
        <v>2467</v>
      </c>
      <c r="E31" s="46" t="s">
        <v>4966</v>
      </c>
      <c r="F31" s="46" t="s">
        <v>35</v>
      </c>
      <c r="H31" s="48">
        <v>43864</v>
      </c>
      <c r="J31" s="48">
        <v>44021</v>
      </c>
      <c r="K31" s="47">
        <v>15200</v>
      </c>
      <c r="M31" s="46" t="s">
        <v>4965</v>
      </c>
      <c r="N31" s="46" t="s">
        <v>499</v>
      </c>
      <c r="O31" s="47">
        <v>99</v>
      </c>
      <c r="P31" s="46" t="s">
        <v>37</v>
      </c>
      <c r="Q31" s="46" t="s">
        <v>49</v>
      </c>
      <c r="T31" s="46" t="s">
        <v>2429</v>
      </c>
    </row>
    <row r="32" spans="1:20" x14ac:dyDescent="0.2">
      <c r="A32" s="46">
        <v>6408851</v>
      </c>
      <c r="B32" s="46" t="s">
        <v>4964</v>
      </c>
      <c r="C32" s="46" t="s">
        <v>4963</v>
      </c>
      <c r="D32" s="46" t="s">
        <v>2467</v>
      </c>
      <c r="E32" s="46" t="s">
        <v>4962</v>
      </c>
      <c r="F32" s="46" t="s">
        <v>35</v>
      </c>
      <c r="H32" s="48">
        <v>43864</v>
      </c>
      <c r="J32" s="48">
        <v>44021</v>
      </c>
      <c r="K32" s="47">
        <v>334974</v>
      </c>
      <c r="M32" s="46" t="s">
        <v>4961</v>
      </c>
      <c r="N32" s="46" t="s">
        <v>499</v>
      </c>
      <c r="O32" s="47">
        <v>97</v>
      </c>
      <c r="P32" s="46" t="s">
        <v>37</v>
      </c>
      <c r="Q32" s="46" t="s">
        <v>49</v>
      </c>
      <c r="T32" s="46" t="s">
        <v>2429</v>
      </c>
    </row>
    <row r="33" spans="1:20" x14ac:dyDescent="0.2">
      <c r="A33" s="46">
        <v>6409917</v>
      </c>
      <c r="B33" s="46" t="s">
        <v>4960</v>
      </c>
      <c r="C33" s="46" t="s">
        <v>4953</v>
      </c>
      <c r="D33" s="46" t="s">
        <v>2569</v>
      </c>
      <c r="E33" s="46" t="s">
        <v>4959</v>
      </c>
      <c r="F33" s="46" t="s">
        <v>35</v>
      </c>
      <c r="H33" s="48">
        <v>43865</v>
      </c>
      <c r="J33" s="48">
        <v>44021</v>
      </c>
      <c r="K33" s="47">
        <v>18641</v>
      </c>
      <c r="M33" s="46" t="s">
        <v>4958</v>
      </c>
      <c r="N33" s="46" t="s">
        <v>499</v>
      </c>
      <c r="O33" s="47">
        <v>77</v>
      </c>
      <c r="P33" s="46" t="s">
        <v>37</v>
      </c>
      <c r="Q33" s="46" t="s">
        <v>49</v>
      </c>
      <c r="T33" s="46" t="s">
        <v>2429</v>
      </c>
    </row>
    <row r="34" spans="1:20" x14ac:dyDescent="0.2">
      <c r="A34" s="46">
        <v>6416662</v>
      </c>
      <c r="B34" s="46" t="s">
        <v>4957</v>
      </c>
      <c r="C34" s="46" t="s">
        <v>4953</v>
      </c>
      <c r="D34" s="46" t="s">
        <v>2569</v>
      </c>
      <c r="E34" s="46" t="s">
        <v>4956</v>
      </c>
      <c r="F34" s="46" t="s">
        <v>35</v>
      </c>
      <c r="H34" s="48">
        <v>43872</v>
      </c>
      <c r="J34" s="48">
        <v>44021</v>
      </c>
      <c r="K34" s="47">
        <v>15241</v>
      </c>
      <c r="M34" s="46" t="s">
        <v>4955</v>
      </c>
      <c r="N34" s="46" t="s">
        <v>499</v>
      </c>
      <c r="O34" s="47">
        <v>77</v>
      </c>
      <c r="P34" s="46" t="s">
        <v>37</v>
      </c>
      <c r="Q34" s="46" t="s">
        <v>49</v>
      </c>
      <c r="T34" s="46" t="s">
        <v>2429</v>
      </c>
    </row>
    <row r="35" spans="1:20" x14ac:dyDescent="0.2">
      <c r="A35" s="46">
        <v>6416670</v>
      </c>
      <c r="B35" s="46" t="s">
        <v>4954</v>
      </c>
      <c r="C35" s="46" t="s">
        <v>4953</v>
      </c>
      <c r="D35" s="46" t="s">
        <v>2569</v>
      </c>
      <c r="E35" s="46" t="s">
        <v>4952</v>
      </c>
      <c r="F35" s="46" t="s">
        <v>35</v>
      </c>
      <c r="H35" s="48">
        <v>43872</v>
      </c>
      <c r="J35" s="48">
        <v>44021</v>
      </c>
      <c r="K35" s="47">
        <v>15241</v>
      </c>
      <c r="M35" s="46" t="s">
        <v>4951</v>
      </c>
      <c r="N35" s="46" t="s">
        <v>499</v>
      </c>
      <c r="O35" s="47">
        <v>77</v>
      </c>
      <c r="P35" s="46" t="s">
        <v>37</v>
      </c>
      <c r="Q35" s="46" t="s">
        <v>49</v>
      </c>
      <c r="T35" s="46" t="s">
        <v>2429</v>
      </c>
    </row>
    <row r="36" spans="1:20" x14ac:dyDescent="0.2">
      <c r="A36" s="46">
        <v>6413508</v>
      </c>
      <c r="B36" s="46" t="s">
        <v>4950</v>
      </c>
      <c r="C36" s="46" t="s">
        <v>4946</v>
      </c>
      <c r="D36" s="46" t="s">
        <v>2569</v>
      </c>
      <c r="E36" s="46" t="s">
        <v>4949</v>
      </c>
      <c r="F36" s="46" t="s">
        <v>35</v>
      </c>
      <c r="H36" s="48">
        <v>43868</v>
      </c>
      <c r="J36" s="48">
        <v>44021</v>
      </c>
      <c r="K36" s="47">
        <v>3400</v>
      </c>
      <c r="M36" s="46" t="s">
        <v>4948</v>
      </c>
      <c r="N36" s="46" t="s">
        <v>499</v>
      </c>
      <c r="O36" s="47">
        <v>76</v>
      </c>
      <c r="P36" s="46" t="s">
        <v>37</v>
      </c>
      <c r="Q36" s="46" t="s">
        <v>49</v>
      </c>
      <c r="T36" s="46" t="s">
        <v>2429</v>
      </c>
    </row>
    <row r="37" spans="1:20" x14ac:dyDescent="0.2">
      <c r="A37" s="46">
        <v>6414645</v>
      </c>
      <c r="B37" s="46" t="s">
        <v>4947</v>
      </c>
      <c r="C37" s="46" t="s">
        <v>4946</v>
      </c>
      <c r="D37" s="46" t="s">
        <v>2467</v>
      </c>
      <c r="E37" s="46" t="s">
        <v>4945</v>
      </c>
      <c r="F37" s="46" t="s">
        <v>35</v>
      </c>
      <c r="H37" s="48">
        <v>43869</v>
      </c>
      <c r="J37" s="48">
        <v>44021</v>
      </c>
      <c r="K37" s="47">
        <v>15421</v>
      </c>
      <c r="M37" s="46" t="s">
        <v>4944</v>
      </c>
      <c r="N37" s="46" t="s">
        <v>499</v>
      </c>
      <c r="O37" s="47">
        <v>76</v>
      </c>
      <c r="P37" s="46" t="s">
        <v>37</v>
      </c>
      <c r="Q37" s="46" t="s">
        <v>49</v>
      </c>
      <c r="T37" s="46" t="s">
        <v>2429</v>
      </c>
    </row>
    <row r="38" spans="1:20" x14ac:dyDescent="0.2">
      <c r="A38" s="46">
        <v>6429693</v>
      </c>
      <c r="B38" s="46" t="s">
        <v>4943</v>
      </c>
      <c r="C38" s="46" t="s">
        <v>2635</v>
      </c>
      <c r="D38" s="46" t="s">
        <v>2467</v>
      </c>
      <c r="E38" s="46" t="s">
        <v>4942</v>
      </c>
      <c r="F38" s="46" t="s">
        <v>35</v>
      </c>
      <c r="H38" s="48">
        <v>43883</v>
      </c>
      <c r="J38" s="48">
        <v>44021</v>
      </c>
      <c r="K38" s="47">
        <v>667276</v>
      </c>
      <c r="M38" s="46" t="s">
        <v>4941</v>
      </c>
      <c r="N38" s="46" t="s">
        <v>499</v>
      </c>
      <c r="O38" s="47">
        <v>74</v>
      </c>
      <c r="P38" s="46" t="s">
        <v>37</v>
      </c>
      <c r="Q38" s="46" t="s">
        <v>49</v>
      </c>
      <c r="T38" s="46" t="s">
        <v>2429</v>
      </c>
    </row>
    <row r="39" spans="1:20" x14ac:dyDescent="0.2">
      <c r="A39" s="46">
        <v>6429706</v>
      </c>
      <c r="B39" s="46" t="s">
        <v>4940</v>
      </c>
      <c r="C39" s="46" t="s">
        <v>2635</v>
      </c>
      <c r="D39" s="46" t="s">
        <v>2467</v>
      </c>
      <c r="E39" s="46" t="s">
        <v>4939</v>
      </c>
      <c r="F39" s="46" t="s">
        <v>35</v>
      </c>
      <c r="H39" s="48">
        <v>43883</v>
      </c>
      <c r="J39" s="48">
        <v>44021</v>
      </c>
      <c r="K39" s="47">
        <v>361921</v>
      </c>
      <c r="M39" s="46" t="s">
        <v>4938</v>
      </c>
      <c r="N39" s="46" t="s">
        <v>499</v>
      </c>
      <c r="O39" s="47">
        <v>74</v>
      </c>
      <c r="P39" s="46" t="s">
        <v>37</v>
      </c>
      <c r="Q39" s="46" t="s">
        <v>49</v>
      </c>
      <c r="T39" s="46" t="s">
        <v>2429</v>
      </c>
    </row>
    <row r="40" spans="1:20" x14ac:dyDescent="0.2">
      <c r="A40" s="46">
        <v>6430724</v>
      </c>
      <c r="B40" s="46" t="s">
        <v>4937</v>
      </c>
      <c r="C40" s="46" t="s">
        <v>2635</v>
      </c>
      <c r="D40" s="46" t="s">
        <v>2467</v>
      </c>
      <c r="E40" s="46" t="s">
        <v>4936</v>
      </c>
      <c r="F40" s="46" t="s">
        <v>35</v>
      </c>
      <c r="H40" s="48">
        <v>43885</v>
      </c>
      <c r="J40" s="48">
        <v>44021</v>
      </c>
      <c r="K40" s="47">
        <v>855792</v>
      </c>
      <c r="M40" s="46" t="s">
        <v>4935</v>
      </c>
      <c r="N40" s="46" t="s">
        <v>499</v>
      </c>
      <c r="O40" s="47">
        <v>74</v>
      </c>
      <c r="P40" s="46" t="s">
        <v>37</v>
      </c>
      <c r="Q40" s="46" t="s">
        <v>49</v>
      </c>
      <c r="T40" s="46" t="s">
        <v>2429</v>
      </c>
    </row>
    <row r="41" spans="1:20" x14ac:dyDescent="0.2">
      <c r="A41" s="46">
        <v>6429791</v>
      </c>
      <c r="B41" s="46" t="s">
        <v>4934</v>
      </c>
      <c r="C41" s="46" t="s">
        <v>2635</v>
      </c>
      <c r="D41" s="46" t="s">
        <v>2467</v>
      </c>
      <c r="E41" s="46" t="s">
        <v>4933</v>
      </c>
      <c r="F41" s="46" t="s">
        <v>35</v>
      </c>
      <c r="H41" s="48">
        <v>43883</v>
      </c>
      <c r="J41" s="48">
        <v>44021</v>
      </c>
      <c r="K41" s="47">
        <v>34346</v>
      </c>
      <c r="M41" s="46" t="s">
        <v>4932</v>
      </c>
      <c r="N41" s="46" t="s">
        <v>499</v>
      </c>
      <c r="O41" s="47">
        <v>84</v>
      </c>
      <c r="P41" s="46" t="s">
        <v>37</v>
      </c>
      <c r="Q41" s="46" t="s">
        <v>49</v>
      </c>
      <c r="T41" s="46" t="s">
        <v>2429</v>
      </c>
    </row>
    <row r="42" spans="1:20" x14ac:dyDescent="0.2">
      <c r="A42" s="46">
        <v>6429909</v>
      </c>
      <c r="B42" s="46" t="s">
        <v>4931</v>
      </c>
      <c r="C42" s="46" t="s">
        <v>2635</v>
      </c>
      <c r="D42" s="46" t="s">
        <v>2467</v>
      </c>
      <c r="E42" s="46" t="s">
        <v>4930</v>
      </c>
      <c r="F42" s="46" t="s">
        <v>35</v>
      </c>
      <c r="H42" s="48">
        <v>43884</v>
      </c>
      <c r="J42" s="48">
        <v>44021</v>
      </c>
      <c r="K42" s="47">
        <v>248168</v>
      </c>
      <c r="M42" s="46" t="s">
        <v>4929</v>
      </c>
      <c r="N42" s="46" t="s">
        <v>499</v>
      </c>
      <c r="O42" s="47">
        <v>84</v>
      </c>
      <c r="P42" s="46" t="s">
        <v>37</v>
      </c>
      <c r="Q42" s="46" t="s">
        <v>49</v>
      </c>
      <c r="T42" s="46" t="s">
        <v>2429</v>
      </c>
    </row>
    <row r="43" spans="1:20" x14ac:dyDescent="0.2">
      <c r="A43" s="46">
        <v>6430344</v>
      </c>
      <c r="B43" s="46" t="s">
        <v>4928</v>
      </c>
      <c r="C43" s="46" t="s">
        <v>2635</v>
      </c>
      <c r="D43" s="46" t="s">
        <v>2467</v>
      </c>
      <c r="E43" s="46" t="s">
        <v>4927</v>
      </c>
      <c r="F43" s="46" t="s">
        <v>35</v>
      </c>
      <c r="H43" s="48">
        <v>43885</v>
      </c>
      <c r="J43" s="48">
        <v>44021</v>
      </c>
      <c r="K43" s="47">
        <v>151355</v>
      </c>
      <c r="M43" s="46" t="s">
        <v>4926</v>
      </c>
      <c r="N43" s="46" t="s">
        <v>499</v>
      </c>
      <c r="O43" s="47">
        <v>84</v>
      </c>
      <c r="P43" s="46" t="s">
        <v>37</v>
      </c>
      <c r="Q43" s="46" t="s">
        <v>49</v>
      </c>
      <c r="T43" s="46" t="s">
        <v>2429</v>
      </c>
    </row>
    <row r="44" spans="1:20" x14ac:dyDescent="0.2">
      <c r="A44" s="46">
        <v>6430450</v>
      </c>
      <c r="B44" s="46" t="s">
        <v>4925</v>
      </c>
      <c r="C44" s="46" t="s">
        <v>2635</v>
      </c>
      <c r="D44" s="46" t="s">
        <v>2467</v>
      </c>
      <c r="E44" s="46" t="s">
        <v>4924</v>
      </c>
      <c r="F44" s="46" t="s">
        <v>35</v>
      </c>
      <c r="H44" s="48">
        <v>43885</v>
      </c>
      <c r="J44" s="48">
        <v>44021</v>
      </c>
      <c r="K44" s="47">
        <v>15200</v>
      </c>
      <c r="M44" s="46" t="s">
        <v>4923</v>
      </c>
      <c r="N44" s="46" t="s">
        <v>499</v>
      </c>
      <c r="O44" s="47">
        <v>84</v>
      </c>
      <c r="P44" s="46" t="s">
        <v>37</v>
      </c>
      <c r="Q44" s="46" t="s">
        <v>49</v>
      </c>
      <c r="T44" s="46" t="s">
        <v>2429</v>
      </c>
    </row>
    <row r="45" spans="1:20" x14ac:dyDescent="0.2">
      <c r="A45" s="46">
        <v>6430780</v>
      </c>
      <c r="B45" s="46" t="s">
        <v>4922</v>
      </c>
      <c r="C45" s="46" t="s">
        <v>2635</v>
      </c>
      <c r="D45" s="46" t="s">
        <v>2467</v>
      </c>
      <c r="E45" s="46" t="s">
        <v>4921</v>
      </c>
      <c r="F45" s="46" t="s">
        <v>35</v>
      </c>
      <c r="H45" s="48">
        <v>43885</v>
      </c>
      <c r="J45" s="48">
        <v>44021</v>
      </c>
      <c r="K45" s="47">
        <v>10000</v>
      </c>
      <c r="M45" s="46" t="s">
        <v>4920</v>
      </c>
      <c r="N45" s="46" t="s">
        <v>499</v>
      </c>
      <c r="O45" s="47">
        <v>84</v>
      </c>
      <c r="P45" s="46" t="s">
        <v>37</v>
      </c>
      <c r="Q45" s="46" t="s">
        <v>49</v>
      </c>
      <c r="T45" s="46" t="s">
        <v>2429</v>
      </c>
    </row>
    <row r="46" spans="1:20" x14ac:dyDescent="0.2">
      <c r="A46" s="46">
        <v>6416198</v>
      </c>
      <c r="B46" s="46" t="s">
        <v>4919</v>
      </c>
      <c r="C46" s="46" t="s">
        <v>4870</v>
      </c>
      <c r="D46" s="46" t="s">
        <v>2467</v>
      </c>
      <c r="E46" s="46" t="s">
        <v>4918</v>
      </c>
      <c r="F46" s="46" t="s">
        <v>35</v>
      </c>
      <c r="H46" s="48">
        <v>43871</v>
      </c>
      <c r="J46" s="48">
        <v>44021</v>
      </c>
      <c r="K46" s="47">
        <v>823393</v>
      </c>
      <c r="M46" s="46" t="s">
        <v>4917</v>
      </c>
      <c r="N46" s="46" t="s">
        <v>499</v>
      </c>
      <c r="O46" s="47">
        <v>74</v>
      </c>
      <c r="P46" s="46" t="s">
        <v>37</v>
      </c>
      <c r="Q46" s="46" t="s">
        <v>49</v>
      </c>
      <c r="T46" s="46" t="s">
        <v>2429</v>
      </c>
    </row>
    <row r="47" spans="1:20" x14ac:dyDescent="0.2">
      <c r="A47" s="46">
        <v>6417764</v>
      </c>
      <c r="B47" s="46" t="s">
        <v>4916</v>
      </c>
      <c r="C47" s="46" t="s">
        <v>4870</v>
      </c>
      <c r="D47" s="46" t="s">
        <v>2467</v>
      </c>
      <c r="E47" s="46" t="s">
        <v>4915</v>
      </c>
      <c r="F47" s="46" t="s">
        <v>35</v>
      </c>
      <c r="H47" s="48">
        <v>43872</v>
      </c>
      <c r="J47" s="48">
        <v>44021</v>
      </c>
      <c r="K47" s="47">
        <v>132266</v>
      </c>
      <c r="M47" s="46" t="s">
        <v>4914</v>
      </c>
      <c r="N47" s="46" t="s">
        <v>499</v>
      </c>
      <c r="O47" s="47">
        <v>74</v>
      </c>
      <c r="P47" s="46" t="s">
        <v>37</v>
      </c>
      <c r="Q47" s="46" t="s">
        <v>49</v>
      </c>
      <c r="T47" s="46" t="s">
        <v>2429</v>
      </c>
    </row>
    <row r="48" spans="1:20" x14ac:dyDescent="0.2">
      <c r="A48" s="46">
        <v>6410061</v>
      </c>
      <c r="B48" s="46" t="s">
        <v>4913</v>
      </c>
      <c r="C48" s="46" t="s">
        <v>4870</v>
      </c>
      <c r="D48" s="46" t="s">
        <v>2467</v>
      </c>
      <c r="E48" s="46" t="s">
        <v>4912</v>
      </c>
      <c r="F48" s="46" t="s">
        <v>35</v>
      </c>
      <c r="H48" s="48">
        <v>43865</v>
      </c>
      <c r="J48" s="48">
        <v>44021</v>
      </c>
      <c r="K48" s="47">
        <v>20744</v>
      </c>
      <c r="M48" s="46" t="s">
        <v>4911</v>
      </c>
      <c r="N48" s="46" t="s">
        <v>499</v>
      </c>
      <c r="O48" s="47">
        <v>84</v>
      </c>
      <c r="P48" s="46" t="s">
        <v>37</v>
      </c>
      <c r="Q48" s="46" t="s">
        <v>49</v>
      </c>
      <c r="T48" s="46" t="s">
        <v>2429</v>
      </c>
    </row>
    <row r="49" spans="1:20" x14ac:dyDescent="0.2">
      <c r="A49" s="46">
        <v>6413509</v>
      </c>
      <c r="B49" s="46" t="s">
        <v>4910</v>
      </c>
      <c r="C49" s="46" t="s">
        <v>4870</v>
      </c>
      <c r="D49" s="46" t="s">
        <v>2467</v>
      </c>
      <c r="E49" s="46" t="s">
        <v>4909</v>
      </c>
      <c r="F49" s="46" t="s">
        <v>35</v>
      </c>
      <c r="H49" s="48">
        <v>43868</v>
      </c>
      <c r="J49" s="48">
        <v>44021</v>
      </c>
      <c r="K49" s="47">
        <v>15244</v>
      </c>
      <c r="M49" s="46" t="s">
        <v>4908</v>
      </c>
      <c r="N49" s="46" t="s">
        <v>499</v>
      </c>
      <c r="O49" s="47">
        <v>84</v>
      </c>
      <c r="P49" s="46" t="s">
        <v>37</v>
      </c>
      <c r="Q49" s="46" t="s">
        <v>49</v>
      </c>
      <c r="T49" s="46" t="s">
        <v>2429</v>
      </c>
    </row>
    <row r="50" spans="1:20" x14ac:dyDescent="0.2">
      <c r="A50" s="46">
        <v>6413825</v>
      </c>
      <c r="B50" s="46" t="s">
        <v>4907</v>
      </c>
      <c r="C50" s="46" t="s">
        <v>4870</v>
      </c>
      <c r="D50" s="46" t="s">
        <v>2569</v>
      </c>
      <c r="E50" s="46" t="s">
        <v>4906</v>
      </c>
      <c r="F50" s="46" t="s">
        <v>35</v>
      </c>
      <c r="H50" s="48">
        <v>43868</v>
      </c>
      <c r="J50" s="48">
        <v>44021</v>
      </c>
      <c r="K50" s="47">
        <v>18644</v>
      </c>
      <c r="M50" s="46" t="s">
        <v>4905</v>
      </c>
      <c r="N50" s="46" t="s">
        <v>499</v>
      </c>
      <c r="O50" s="47">
        <v>84</v>
      </c>
      <c r="P50" s="46" t="s">
        <v>37</v>
      </c>
      <c r="Q50" s="46" t="s">
        <v>49</v>
      </c>
      <c r="T50" s="46" t="s">
        <v>2429</v>
      </c>
    </row>
    <row r="51" spans="1:20" x14ac:dyDescent="0.2">
      <c r="A51" s="46">
        <v>6415213</v>
      </c>
      <c r="B51" s="46" t="s">
        <v>4904</v>
      </c>
      <c r="C51" s="46" t="s">
        <v>4870</v>
      </c>
      <c r="D51" s="46" t="s">
        <v>2467</v>
      </c>
      <c r="E51" s="46" t="s">
        <v>4903</v>
      </c>
      <c r="F51" s="46" t="s">
        <v>35</v>
      </c>
      <c r="H51" s="48">
        <v>43871</v>
      </c>
      <c r="J51" s="48">
        <v>44021</v>
      </c>
      <c r="K51" s="47">
        <v>15241</v>
      </c>
      <c r="M51" s="46" t="s">
        <v>4902</v>
      </c>
      <c r="N51" s="46" t="s">
        <v>499</v>
      </c>
      <c r="O51" s="47">
        <v>84</v>
      </c>
      <c r="P51" s="46" t="s">
        <v>37</v>
      </c>
      <c r="Q51" s="46" t="s">
        <v>49</v>
      </c>
      <c r="T51" s="46" t="s">
        <v>2429</v>
      </c>
    </row>
    <row r="52" spans="1:20" x14ac:dyDescent="0.2">
      <c r="A52" s="46">
        <v>6415577</v>
      </c>
      <c r="B52" s="46" t="s">
        <v>4901</v>
      </c>
      <c r="C52" s="46" t="s">
        <v>4870</v>
      </c>
      <c r="D52" s="46" t="s">
        <v>2467</v>
      </c>
      <c r="E52" s="46" t="s">
        <v>4900</v>
      </c>
      <c r="F52" s="46" t="s">
        <v>35</v>
      </c>
      <c r="H52" s="48">
        <v>43871</v>
      </c>
      <c r="J52" s="48">
        <v>44021</v>
      </c>
      <c r="K52" s="47">
        <v>15241</v>
      </c>
      <c r="M52" s="46" t="s">
        <v>4899</v>
      </c>
      <c r="N52" s="46" t="s">
        <v>499</v>
      </c>
      <c r="O52" s="47">
        <v>84</v>
      </c>
      <c r="P52" s="46" t="s">
        <v>37</v>
      </c>
      <c r="Q52" s="46" t="s">
        <v>49</v>
      </c>
      <c r="T52" s="46" t="s">
        <v>2429</v>
      </c>
    </row>
    <row r="53" spans="1:20" x14ac:dyDescent="0.2">
      <c r="A53" s="46">
        <v>6416516</v>
      </c>
      <c r="B53" s="46" t="s">
        <v>4898</v>
      </c>
      <c r="C53" s="46" t="s">
        <v>4870</v>
      </c>
      <c r="D53" s="46" t="s">
        <v>2569</v>
      </c>
      <c r="E53" s="46" t="s">
        <v>4897</v>
      </c>
      <c r="F53" s="46" t="s">
        <v>35</v>
      </c>
      <c r="H53" s="48">
        <v>43872</v>
      </c>
      <c r="J53" s="48">
        <v>44021</v>
      </c>
      <c r="K53" s="47">
        <v>15241</v>
      </c>
      <c r="M53" s="46" t="s">
        <v>4896</v>
      </c>
      <c r="N53" s="46" t="s">
        <v>499</v>
      </c>
      <c r="O53" s="47">
        <v>83</v>
      </c>
      <c r="P53" s="46" t="s">
        <v>37</v>
      </c>
      <c r="Q53" s="46" t="s">
        <v>49</v>
      </c>
      <c r="T53" s="46" t="s">
        <v>2429</v>
      </c>
    </row>
    <row r="54" spans="1:20" x14ac:dyDescent="0.2">
      <c r="A54" s="46">
        <v>6417132</v>
      </c>
      <c r="B54" s="46" t="s">
        <v>4895</v>
      </c>
      <c r="C54" s="46" t="s">
        <v>4870</v>
      </c>
      <c r="D54" s="46" t="s">
        <v>2569</v>
      </c>
      <c r="E54" s="46" t="s">
        <v>4894</v>
      </c>
      <c r="F54" s="46" t="s">
        <v>35</v>
      </c>
      <c r="H54" s="48">
        <v>43872</v>
      </c>
      <c r="J54" s="48">
        <v>44021</v>
      </c>
      <c r="K54" s="47">
        <v>15241</v>
      </c>
      <c r="M54" s="46" t="s">
        <v>4893</v>
      </c>
      <c r="N54" s="46" t="s">
        <v>499</v>
      </c>
      <c r="O54" s="47">
        <v>83</v>
      </c>
      <c r="P54" s="46" t="s">
        <v>37</v>
      </c>
      <c r="Q54" s="46" t="s">
        <v>49</v>
      </c>
      <c r="T54" s="46" t="s">
        <v>2429</v>
      </c>
    </row>
    <row r="55" spans="1:20" x14ac:dyDescent="0.2">
      <c r="A55" s="46">
        <v>6417959</v>
      </c>
      <c r="B55" s="46" t="s">
        <v>4892</v>
      </c>
      <c r="C55" s="46" t="s">
        <v>4870</v>
      </c>
      <c r="D55" s="46" t="s">
        <v>2569</v>
      </c>
      <c r="E55" s="46" t="s">
        <v>4891</v>
      </c>
      <c r="F55" s="46" t="s">
        <v>35</v>
      </c>
      <c r="H55" s="48">
        <v>43873</v>
      </c>
      <c r="J55" s="48">
        <v>44021</v>
      </c>
      <c r="K55" s="47">
        <v>15241</v>
      </c>
      <c r="M55" s="46" t="s">
        <v>4890</v>
      </c>
      <c r="N55" s="46" t="s">
        <v>499</v>
      </c>
      <c r="O55" s="47">
        <v>83</v>
      </c>
      <c r="P55" s="46" t="s">
        <v>37</v>
      </c>
      <c r="Q55" s="46" t="s">
        <v>49</v>
      </c>
      <c r="T55" s="46" t="s">
        <v>2429</v>
      </c>
    </row>
    <row r="56" spans="1:20" x14ac:dyDescent="0.2">
      <c r="A56" s="46">
        <v>6418055</v>
      </c>
      <c r="B56" s="46" t="s">
        <v>4889</v>
      </c>
      <c r="C56" s="46" t="s">
        <v>4870</v>
      </c>
      <c r="D56" s="46" t="s">
        <v>2569</v>
      </c>
      <c r="E56" s="46" t="s">
        <v>4888</v>
      </c>
      <c r="F56" s="46" t="s">
        <v>35</v>
      </c>
      <c r="H56" s="48">
        <v>43873</v>
      </c>
      <c r="J56" s="48">
        <v>44021</v>
      </c>
      <c r="K56" s="47">
        <v>10000</v>
      </c>
      <c r="M56" s="46" t="s">
        <v>4887</v>
      </c>
      <c r="N56" s="46" t="s">
        <v>499</v>
      </c>
      <c r="O56" s="47">
        <v>83</v>
      </c>
      <c r="P56" s="46" t="s">
        <v>37</v>
      </c>
      <c r="Q56" s="46" t="s">
        <v>49</v>
      </c>
      <c r="T56" s="46" t="s">
        <v>2429</v>
      </c>
    </row>
    <row r="57" spans="1:20" x14ac:dyDescent="0.2">
      <c r="A57" s="46">
        <v>6420295</v>
      </c>
      <c r="B57" s="46" t="s">
        <v>4886</v>
      </c>
      <c r="C57" s="46" t="s">
        <v>4870</v>
      </c>
      <c r="D57" s="46" t="s">
        <v>2569</v>
      </c>
      <c r="E57" s="46" t="s">
        <v>4885</v>
      </c>
      <c r="F57" s="46" t="s">
        <v>35</v>
      </c>
      <c r="H57" s="48">
        <v>43874</v>
      </c>
      <c r="J57" s="48">
        <v>44021</v>
      </c>
      <c r="K57" s="47">
        <v>10000</v>
      </c>
      <c r="M57" s="46" t="s">
        <v>4884</v>
      </c>
      <c r="N57" s="46" t="s">
        <v>499</v>
      </c>
      <c r="O57" s="47">
        <v>83</v>
      </c>
      <c r="P57" s="46" t="s">
        <v>37</v>
      </c>
      <c r="Q57" s="46" t="s">
        <v>49</v>
      </c>
      <c r="T57" s="46" t="s">
        <v>2429</v>
      </c>
    </row>
    <row r="58" spans="1:20" x14ac:dyDescent="0.2">
      <c r="A58" s="46">
        <v>6420899</v>
      </c>
      <c r="B58" s="46" t="s">
        <v>4883</v>
      </c>
      <c r="C58" s="46" t="s">
        <v>4870</v>
      </c>
      <c r="D58" s="46" t="s">
        <v>2569</v>
      </c>
      <c r="E58" s="46" t="s">
        <v>4882</v>
      </c>
      <c r="F58" s="46" t="s">
        <v>35</v>
      </c>
      <c r="H58" s="48">
        <v>43875</v>
      </c>
      <c r="J58" s="48">
        <v>44021</v>
      </c>
      <c r="K58" s="47">
        <v>15241</v>
      </c>
      <c r="M58" s="46" t="s">
        <v>4881</v>
      </c>
      <c r="N58" s="46" t="s">
        <v>499</v>
      </c>
      <c r="O58" s="47">
        <v>83</v>
      </c>
      <c r="P58" s="46" t="s">
        <v>37</v>
      </c>
      <c r="Q58" s="46" t="s">
        <v>49</v>
      </c>
      <c r="T58" s="46" t="s">
        <v>2429</v>
      </c>
    </row>
    <row r="59" spans="1:20" x14ac:dyDescent="0.2">
      <c r="A59" s="46">
        <v>6421022</v>
      </c>
      <c r="B59" s="46" t="s">
        <v>4880</v>
      </c>
      <c r="C59" s="46" t="s">
        <v>4870</v>
      </c>
      <c r="D59" s="46" t="s">
        <v>2569</v>
      </c>
      <c r="E59" s="46" t="s">
        <v>4879</v>
      </c>
      <c r="F59" s="46" t="s">
        <v>35</v>
      </c>
      <c r="H59" s="48">
        <v>43875</v>
      </c>
      <c r="J59" s="48">
        <v>44021</v>
      </c>
      <c r="K59" s="47">
        <v>15241</v>
      </c>
      <c r="M59" s="46" t="s">
        <v>4878</v>
      </c>
      <c r="N59" s="46" t="s">
        <v>499</v>
      </c>
      <c r="O59" s="47">
        <v>83</v>
      </c>
      <c r="P59" s="46" t="s">
        <v>37</v>
      </c>
      <c r="Q59" s="46" t="s">
        <v>49</v>
      </c>
      <c r="T59" s="46" t="s">
        <v>2429</v>
      </c>
    </row>
    <row r="60" spans="1:20" x14ac:dyDescent="0.2">
      <c r="A60" s="46">
        <v>6421562</v>
      </c>
      <c r="B60" s="46" t="s">
        <v>4877</v>
      </c>
      <c r="C60" s="46" t="s">
        <v>4870</v>
      </c>
      <c r="D60" s="46" t="s">
        <v>2569</v>
      </c>
      <c r="E60" s="46" t="s">
        <v>4876</v>
      </c>
      <c r="F60" s="46" t="s">
        <v>35</v>
      </c>
      <c r="H60" s="48">
        <v>43875</v>
      </c>
      <c r="J60" s="48">
        <v>44021</v>
      </c>
      <c r="K60" s="47">
        <v>15241</v>
      </c>
      <c r="M60" s="46" t="s">
        <v>4875</v>
      </c>
      <c r="N60" s="46" t="s">
        <v>499</v>
      </c>
      <c r="O60" s="47">
        <v>83</v>
      </c>
      <c r="P60" s="46" t="s">
        <v>37</v>
      </c>
      <c r="Q60" s="46" t="s">
        <v>49</v>
      </c>
      <c r="T60" s="46" t="s">
        <v>2429</v>
      </c>
    </row>
    <row r="61" spans="1:20" x14ac:dyDescent="0.2">
      <c r="A61" s="46">
        <v>6421988</v>
      </c>
      <c r="B61" s="46" t="s">
        <v>4874</v>
      </c>
      <c r="C61" s="46" t="s">
        <v>4870</v>
      </c>
      <c r="D61" s="46" t="s">
        <v>2569</v>
      </c>
      <c r="E61" s="46" t="s">
        <v>4873</v>
      </c>
      <c r="F61" s="46" t="s">
        <v>35</v>
      </c>
      <c r="H61" s="48">
        <v>43876</v>
      </c>
      <c r="J61" s="48">
        <v>44021</v>
      </c>
      <c r="K61" s="47">
        <v>15241</v>
      </c>
      <c r="M61" s="46" t="s">
        <v>4872</v>
      </c>
      <c r="N61" s="46" t="s">
        <v>499</v>
      </c>
      <c r="O61" s="47">
        <v>83</v>
      </c>
      <c r="P61" s="46" t="s">
        <v>37</v>
      </c>
      <c r="Q61" s="46" t="s">
        <v>49</v>
      </c>
      <c r="T61" s="46" t="s">
        <v>2429</v>
      </c>
    </row>
    <row r="62" spans="1:20" x14ac:dyDescent="0.2">
      <c r="A62" s="46">
        <v>6422510</v>
      </c>
      <c r="B62" s="46" t="s">
        <v>4871</v>
      </c>
      <c r="C62" s="46" t="s">
        <v>4870</v>
      </c>
      <c r="D62" s="46" t="s">
        <v>2569</v>
      </c>
      <c r="E62" s="46" t="s">
        <v>4869</v>
      </c>
      <c r="F62" s="46" t="s">
        <v>35</v>
      </c>
      <c r="H62" s="48">
        <v>43878</v>
      </c>
      <c r="J62" s="48">
        <v>44021</v>
      </c>
      <c r="K62" s="47">
        <v>15241</v>
      </c>
      <c r="M62" s="46" t="s">
        <v>4868</v>
      </c>
      <c r="N62" s="46" t="s">
        <v>499</v>
      </c>
      <c r="O62" s="47">
        <v>83</v>
      </c>
      <c r="P62" s="46" t="s">
        <v>37</v>
      </c>
      <c r="Q62" s="46" t="s">
        <v>49</v>
      </c>
      <c r="T62" s="46" t="s">
        <v>2429</v>
      </c>
    </row>
    <row r="63" spans="1:20" x14ac:dyDescent="0.2">
      <c r="A63" s="46">
        <v>6425201</v>
      </c>
      <c r="B63" s="46" t="s">
        <v>4867</v>
      </c>
      <c r="C63" s="46" t="s">
        <v>2612</v>
      </c>
      <c r="D63" s="46" t="s">
        <v>2467</v>
      </c>
      <c r="E63" s="46" t="s">
        <v>4866</v>
      </c>
      <c r="F63" s="46" t="s">
        <v>35</v>
      </c>
      <c r="H63" s="48">
        <v>43880</v>
      </c>
      <c r="J63" s="48">
        <v>44021</v>
      </c>
      <c r="K63" s="47">
        <v>10979</v>
      </c>
      <c r="M63" s="46" t="s">
        <v>4865</v>
      </c>
      <c r="N63" s="46" t="s">
        <v>499</v>
      </c>
      <c r="O63" s="47">
        <v>46</v>
      </c>
      <c r="P63" s="46" t="s">
        <v>65</v>
      </c>
      <c r="Q63" s="46" t="s">
        <v>49</v>
      </c>
      <c r="T63" s="46" t="s">
        <v>2429</v>
      </c>
    </row>
    <row r="64" spans="1:20" x14ac:dyDescent="0.2">
      <c r="A64" s="46">
        <v>6405612</v>
      </c>
      <c r="B64" s="46" t="s">
        <v>4864</v>
      </c>
      <c r="C64" s="46" t="s">
        <v>4809</v>
      </c>
      <c r="D64" s="46" t="s">
        <v>2467</v>
      </c>
      <c r="E64" s="46" t="s">
        <v>4863</v>
      </c>
      <c r="F64" s="46" t="s">
        <v>35</v>
      </c>
      <c r="H64" s="48">
        <v>43860</v>
      </c>
      <c r="J64" s="48">
        <v>44021</v>
      </c>
      <c r="K64" s="47">
        <v>15241</v>
      </c>
      <c r="M64" s="46" t="s">
        <v>4862</v>
      </c>
      <c r="N64" s="46" t="s">
        <v>499</v>
      </c>
      <c r="O64" s="47">
        <v>80</v>
      </c>
      <c r="P64" s="46" t="s">
        <v>37</v>
      </c>
      <c r="Q64" s="46" t="s">
        <v>49</v>
      </c>
      <c r="T64" s="46" t="s">
        <v>2429</v>
      </c>
    </row>
    <row r="65" spans="1:20" x14ac:dyDescent="0.2">
      <c r="A65" s="46">
        <v>6408369</v>
      </c>
      <c r="B65" s="46" t="s">
        <v>4861</v>
      </c>
      <c r="C65" s="46" t="s">
        <v>4809</v>
      </c>
      <c r="D65" s="46" t="s">
        <v>2467</v>
      </c>
      <c r="E65" s="46" t="s">
        <v>4860</v>
      </c>
      <c r="F65" s="46" t="s">
        <v>35</v>
      </c>
      <c r="H65" s="48">
        <v>43864</v>
      </c>
      <c r="J65" s="48">
        <v>44021</v>
      </c>
      <c r="K65" s="47">
        <v>15241</v>
      </c>
      <c r="M65" s="46" t="s">
        <v>4859</v>
      </c>
      <c r="N65" s="46" t="s">
        <v>499</v>
      </c>
      <c r="O65" s="47">
        <v>80</v>
      </c>
      <c r="P65" s="46" t="s">
        <v>37</v>
      </c>
      <c r="Q65" s="46" t="s">
        <v>49</v>
      </c>
      <c r="T65" s="46" t="s">
        <v>2429</v>
      </c>
    </row>
    <row r="66" spans="1:20" x14ac:dyDescent="0.2">
      <c r="A66" s="46">
        <v>6409176</v>
      </c>
      <c r="B66" s="46" t="s">
        <v>4858</v>
      </c>
      <c r="C66" s="46" t="s">
        <v>4809</v>
      </c>
      <c r="D66" s="46" t="s">
        <v>2467</v>
      </c>
      <c r="E66" s="46" t="s">
        <v>4857</v>
      </c>
      <c r="F66" s="46" t="s">
        <v>35</v>
      </c>
      <c r="H66" s="48">
        <v>43865</v>
      </c>
      <c r="J66" s="48">
        <v>44021</v>
      </c>
      <c r="K66" s="47">
        <v>15241</v>
      </c>
      <c r="M66" s="46" t="s">
        <v>4856</v>
      </c>
      <c r="N66" s="46" t="s">
        <v>499</v>
      </c>
      <c r="O66" s="47">
        <v>80</v>
      </c>
      <c r="P66" s="46" t="s">
        <v>37</v>
      </c>
      <c r="Q66" s="46" t="s">
        <v>49</v>
      </c>
      <c r="T66" s="46" t="s">
        <v>2429</v>
      </c>
    </row>
    <row r="67" spans="1:20" x14ac:dyDescent="0.2">
      <c r="A67" s="46">
        <v>6409531</v>
      </c>
      <c r="B67" s="46" t="s">
        <v>4855</v>
      </c>
      <c r="C67" s="46" t="s">
        <v>4809</v>
      </c>
      <c r="D67" s="46" t="s">
        <v>2467</v>
      </c>
      <c r="E67" s="46" t="s">
        <v>4854</v>
      </c>
      <c r="F67" s="46" t="s">
        <v>35</v>
      </c>
      <c r="H67" s="48">
        <v>43865</v>
      </c>
      <c r="J67" s="48">
        <v>44021</v>
      </c>
      <c r="K67" s="47">
        <v>15241</v>
      </c>
      <c r="M67" s="46" t="s">
        <v>4853</v>
      </c>
      <c r="N67" s="46" t="s">
        <v>499</v>
      </c>
      <c r="O67" s="47">
        <v>80</v>
      </c>
      <c r="P67" s="46" t="s">
        <v>37</v>
      </c>
      <c r="Q67" s="46" t="s">
        <v>49</v>
      </c>
      <c r="T67" s="46" t="s">
        <v>2429</v>
      </c>
    </row>
    <row r="68" spans="1:20" x14ac:dyDescent="0.2">
      <c r="A68" s="46">
        <v>6409605</v>
      </c>
      <c r="B68" s="46" t="s">
        <v>4852</v>
      </c>
      <c r="C68" s="46" t="s">
        <v>4809</v>
      </c>
      <c r="D68" s="46" t="s">
        <v>2467</v>
      </c>
      <c r="E68" s="46" t="s">
        <v>4851</v>
      </c>
      <c r="F68" s="46" t="s">
        <v>35</v>
      </c>
      <c r="H68" s="48">
        <v>43865</v>
      </c>
      <c r="J68" s="48">
        <v>44021</v>
      </c>
      <c r="K68" s="47">
        <v>15241</v>
      </c>
      <c r="M68" s="46" t="s">
        <v>4850</v>
      </c>
      <c r="N68" s="46" t="s">
        <v>499</v>
      </c>
      <c r="O68" s="47">
        <v>80</v>
      </c>
      <c r="P68" s="46" t="s">
        <v>37</v>
      </c>
      <c r="Q68" s="46" t="s">
        <v>49</v>
      </c>
      <c r="T68" s="46" t="s">
        <v>2429</v>
      </c>
    </row>
    <row r="69" spans="1:20" x14ac:dyDescent="0.2">
      <c r="A69" s="46">
        <v>6409845</v>
      </c>
      <c r="B69" s="46" t="s">
        <v>4849</v>
      </c>
      <c r="C69" s="46" t="s">
        <v>4809</v>
      </c>
      <c r="D69" s="46" t="s">
        <v>2467</v>
      </c>
      <c r="E69" s="46" t="s">
        <v>4848</v>
      </c>
      <c r="F69" s="46" t="s">
        <v>35</v>
      </c>
      <c r="H69" s="48">
        <v>43865</v>
      </c>
      <c r="J69" s="48">
        <v>44021</v>
      </c>
      <c r="K69" s="47">
        <v>15241</v>
      </c>
      <c r="M69" s="46" t="s">
        <v>4847</v>
      </c>
      <c r="N69" s="46" t="s">
        <v>499</v>
      </c>
      <c r="O69" s="47">
        <v>80</v>
      </c>
      <c r="P69" s="46" t="s">
        <v>37</v>
      </c>
      <c r="Q69" s="46" t="s">
        <v>49</v>
      </c>
      <c r="T69" s="46" t="s">
        <v>2429</v>
      </c>
    </row>
    <row r="70" spans="1:20" x14ac:dyDescent="0.2">
      <c r="A70" s="46">
        <v>6409893</v>
      </c>
      <c r="B70" s="46" t="s">
        <v>4846</v>
      </c>
      <c r="C70" s="46" t="s">
        <v>4809</v>
      </c>
      <c r="D70" s="46" t="s">
        <v>2467</v>
      </c>
      <c r="E70" s="46" t="s">
        <v>4845</v>
      </c>
      <c r="F70" s="46" t="s">
        <v>35</v>
      </c>
      <c r="H70" s="48">
        <v>43865</v>
      </c>
      <c r="J70" s="48">
        <v>44021</v>
      </c>
      <c r="K70" s="47">
        <v>15241</v>
      </c>
      <c r="M70" s="46" t="s">
        <v>4844</v>
      </c>
      <c r="N70" s="46" t="s">
        <v>499</v>
      </c>
      <c r="O70" s="47">
        <v>80</v>
      </c>
      <c r="P70" s="46" t="s">
        <v>37</v>
      </c>
      <c r="Q70" s="46" t="s">
        <v>49</v>
      </c>
      <c r="T70" s="46" t="s">
        <v>2429</v>
      </c>
    </row>
    <row r="71" spans="1:20" x14ac:dyDescent="0.2">
      <c r="A71" s="46">
        <v>6410321</v>
      </c>
      <c r="B71" s="46" t="s">
        <v>4843</v>
      </c>
      <c r="C71" s="46" t="s">
        <v>4809</v>
      </c>
      <c r="D71" s="46" t="s">
        <v>2467</v>
      </c>
      <c r="E71" s="46" t="s">
        <v>4842</v>
      </c>
      <c r="F71" s="46" t="s">
        <v>35</v>
      </c>
      <c r="H71" s="48">
        <v>43865</v>
      </c>
      <c r="J71" s="48">
        <v>44021</v>
      </c>
      <c r="K71" s="47">
        <v>15241</v>
      </c>
      <c r="M71" s="46" t="s">
        <v>4841</v>
      </c>
      <c r="N71" s="46" t="s">
        <v>499</v>
      </c>
      <c r="O71" s="47">
        <v>80</v>
      </c>
      <c r="P71" s="46" t="s">
        <v>37</v>
      </c>
      <c r="Q71" s="46" t="s">
        <v>49</v>
      </c>
      <c r="T71" s="46" t="s">
        <v>2429</v>
      </c>
    </row>
    <row r="72" spans="1:20" x14ac:dyDescent="0.2">
      <c r="A72" s="46">
        <v>6410685</v>
      </c>
      <c r="B72" s="46" t="s">
        <v>4840</v>
      </c>
      <c r="C72" s="46" t="s">
        <v>4809</v>
      </c>
      <c r="D72" s="46" t="s">
        <v>2467</v>
      </c>
      <c r="E72" s="46" t="s">
        <v>4839</v>
      </c>
      <c r="F72" s="46" t="s">
        <v>35</v>
      </c>
      <c r="H72" s="48">
        <v>43866</v>
      </c>
      <c r="J72" s="48">
        <v>44021</v>
      </c>
      <c r="K72" s="47">
        <v>15241</v>
      </c>
      <c r="M72" s="46" t="s">
        <v>4838</v>
      </c>
      <c r="N72" s="46" t="s">
        <v>499</v>
      </c>
      <c r="O72" s="47">
        <v>80</v>
      </c>
      <c r="P72" s="46" t="s">
        <v>37</v>
      </c>
      <c r="Q72" s="46" t="s">
        <v>49</v>
      </c>
      <c r="T72" s="46" t="s">
        <v>2429</v>
      </c>
    </row>
    <row r="73" spans="1:20" x14ac:dyDescent="0.2">
      <c r="A73" s="46">
        <v>6410715</v>
      </c>
      <c r="B73" s="46" t="s">
        <v>4837</v>
      </c>
      <c r="C73" s="46" t="s">
        <v>4809</v>
      </c>
      <c r="D73" s="46" t="s">
        <v>2467</v>
      </c>
      <c r="E73" s="46" t="s">
        <v>4836</v>
      </c>
      <c r="F73" s="46" t="s">
        <v>35</v>
      </c>
      <c r="H73" s="48">
        <v>43866</v>
      </c>
      <c r="J73" s="48">
        <v>44021</v>
      </c>
      <c r="K73" s="47">
        <v>15241</v>
      </c>
      <c r="M73" s="46" t="s">
        <v>4835</v>
      </c>
      <c r="N73" s="46" t="s">
        <v>499</v>
      </c>
      <c r="O73" s="47">
        <v>80</v>
      </c>
      <c r="P73" s="46" t="s">
        <v>37</v>
      </c>
      <c r="Q73" s="46" t="s">
        <v>49</v>
      </c>
      <c r="T73" s="46" t="s">
        <v>2429</v>
      </c>
    </row>
    <row r="74" spans="1:20" x14ac:dyDescent="0.2">
      <c r="A74" s="46">
        <v>6411253</v>
      </c>
      <c r="B74" s="46" t="s">
        <v>4834</v>
      </c>
      <c r="C74" s="46" t="s">
        <v>4809</v>
      </c>
      <c r="D74" s="46" t="s">
        <v>2467</v>
      </c>
      <c r="E74" s="46" t="s">
        <v>4833</v>
      </c>
      <c r="F74" s="46" t="s">
        <v>35</v>
      </c>
      <c r="H74" s="48">
        <v>43866</v>
      </c>
      <c r="J74" s="48">
        <v>44021</v>
      </c>
      <c r="K74" s="47">
        <v>10000</v>
      </c>
      <c r="M74" s="46" t="s">
        <v>4832</v>
      </c>
      <c r="N74" s="46" t="s">
        <v>499</v>
      </c>
      <c r="O74" s="47">
        <v>80</v>
      </c>
      <c r="P74" s="46" t="s">
        <v>37</v>
      </c>
      <c r="Q74" s="46" t="s">
        <v>49</v>
      </c>
      <c r="T74" s="46" t="s">
        <v>2429</v>
      </c>
    </row>
    <row r="75" spans="1:20" x14ac:dyDescent="0.2">
      <c r="A75" s="46">
        <v>6412016</v>
      </c>
      <c r="B75" s="46" t="s">
        <v>4831</v>
      </c>
      <c r="C75" s="46" t="s">
        <v>4809</v>
      </c>
      <c r="D75" s="46" t="s">
        <v>2467</v>
      </c>
      <c r="E75" s="46" t="s">
        <v>4830</v>
      </c>
      <c r="F75" s="46" t="s">
        <v>35</v>
      </c>
      <c r="H75" s="48">
        <v>43867</v>
      </c>
      <c r="J75" s="48">
        <v>44021</v>
      </c>
      <c r="K75" s="47">
        <v>15241</v>
      </c>
      <c r="M75" s="46" t="s">
        <v>4829</v>
      </c>
      <c r="N75" s="46" t="s">
        <v>499</v>
      </c>
      <c r="O75" s="47">
        <v>80</v>
      </c>
      <c r="P75" s="46" t="s">
        <v>37</v>
      </c>
      <c r="Q75" s="46" t="s">
        <v>49</v>
      </c>
      <c r="T75" s="46" t="s">
        <v>2429</v>
      </c>
    </row>
    <row r="76" spans="1:20" x14ac:dyDescent="0.2">
      <c r="A76" s="46">
        <v>6412317</v>
      </c>
      <c r="B76" s="46" t="s">
        <v>4828</v>
      </c>
      <c r="C76" s="46" t="s">
        <v>4809</v>
      </c>
      <c r="D76" s="46" t="s">
        <v>2467</v>
      </c>
      <c r="E76" s="46" t="s">
        <v>4827</v>
      </c>
      <c r="F76" s="46" t="s">
        <v>35</v>
      </c>
      <c r="H76" s="48">
        <v>43867</v>
      </c>
      <c r="J76" s="48">
        <v>44021</v>
      </c>
      <c r="K76" s="47">
        <v>15241</v>
      </c>
      <c r="M76" s="46" t="s">
        <v>4826</v>
      </c>
      <c r="N76" s="46" t="s">
        <v>499</v>
      </c>
      <c r="O76" s="47">
        <v>80</v>
      </c>
      <c r="P76" s="46" t="s">
        <v>37</v>
      </c>
      <c r="Q76" s="46" t="s">
        <v>49</v>
      </c>
      <c r="T76" s="46" t="s">
        <v>2429</v>
      </c>
    </row>
    <row r="77" spans="1:20" x14ac:dyDescent="0.2">
      <c r="A77" s="46">
        <v>6412318</v>
      </c>
      <c r="B77" s="46" t="s">
        <v>4825</v>
      </c>
      <c r="C77" s="46" t="s">
        <v>4809</v>
      </c>
      <c r="D77" s="46" t="s">
        <v>2467</v>
      </c>
      <c r="E77" s="46" t="s">
        <v>4824</v>
      </c>
      <c r="F77" s="46" t="s">
        <v>35</v>
      </c>
      <c r="H77" s="48">
        <v>43867</v>
      </c>
      <c r="J77" s="48">
        <v>44021</v>
      </c>
      <c r="K77" s="47">
        <v>15241</v>
      </c>
      <c r="M77" s="46" t="s">
        <v>4823</v>
      </c>
      <c r="N77" s="46" t="s">
        <v>499</v>
      </c>
      <c r="O77" s="47">
        <v>80</v>
      </c>
      <c r="P77" s="46" t="s">
        <v>37</v>
      </c>
      <c r="Q77" s="46" t="s">
        <v>49</v>
      </c>
      <c r="T77" s="46" t="s">
        <v>2429</v>
      </c>
    </row>
    <row r="78" spans="1:20" x14ac:dyDescent="0.2">
      <c r="A78" s="46">
        <v>6412816</v>
      </c>
      <c r="B78" s="46" t="s">
        <v>4822</v>
      </c>
      <c r="C78" s="46" t="s">
        <v>4809</v>
      </c>
      <c r="D78" s="46" t="s">
        <v>2467</v>
      </c>
      <c r="E78" s="46" t="s">
        <v>4821</v>
      </c>
      <c r="F78" s="46" t="s">
        <v>35</v>
      </c>
      <c r="H78" s="48">
        <v>43867</v>
      </c>
      <c r="J78" s="48">
        <v>44021</v>
      </c>
      <c r="K78" s="47">
        <v>15241</v>
      </c>
      <c r="M78" s="46" t="s">
        <v>4820</v>
      </c>
      <c r="N78" s="46" t="s">
        <v>499</v>
      </c>
      <c r="O78" s="47">
        <v>80</v>
      </c>
      <c r="P78" s="46" t="s">
        <v>37</v>
      </c>
      <c r="Q78" s="46" t="s">
        <v>49</v>
      </c>
      <c r="T78" s="46" t="s">
        <v>2429</v>
      </c>
    </row>
    <row r="79" spans="1:20" x14ac:dyDescent="0.2">
      <c r="A79" s="46">
        <v>6413398</v>
      </c>
      <c r="B79" s="46" t="s">
        <v>4819</v>
      </c>
      <c r="C79" s="46" t="s">
        <v>4809</v>
      </c>
      <c r="D79" s="46" t="s">
        <v>2467</v>
      </c>
      <c r="E79" s="46" t="s">
        <v>4818</v>
      </c>
      <c r="F79" s="46" t="s">
        <v>35</v>
      </c>
      <c r="H79" s="48">
        <v>43868</v>
      </c>
      <c r="J79" s="48">
        <v>44021</v>
      </c>
      <c r="K79" s="47">
        <v>15241</v>
      </c>
      <c r="M79" s="46" t="s">
        <v>4817</v>
      </c>
      <c r="N79" s="46" t="s">
        <v>499</v>
      </c>
      <c r="O79" s="47">
        <v>80</v>
      </c>
      <c r="P79" s="46" t="s">
        <v>37</v>
      </c>
      <c r="Q79" s="46" t="s">
        <v>49</v>
      </c>
      <c r="T79" s="46" t="s">
        <v>2429</v>
      </c>
    </row>
    <row r="80" spans="1:20" x14ac:dyDescent="0.2">
      <c r="A80" s="46">
        <v>6414059</v>
      </c>
      <c r="B80" s="46" t="s">
        <v>4816</v>
      </c>
      <c r="C80" s="46" t="s">
        <v>4809</v>
      </c>
      <c r="D80" s="46" t="s">
        <v>2467</v>
      </c>
      <c r="E80" s="46" t="s">
        <v>4815</v>
      </c>
      <c r="F80" s="46" t="s">
        <v>35</v>
      </c>
      <c r="H80" s="48">
        <v>43868</v>
      </c>
      <c r="J80" s="48">
        <v>44021</v>
      </c>
      <c r="K80" s="47">
        <v>15241</v>
      </c>
      <c r="M80" s="46" t="s">
        <v>4814</v>
      </c>
      <c r="N80" s="46" t="s">
        <v>499</v>
      </c>
      <c r="O80" s="47">
        <v>80</v>
      </c>
      <c r="P80" s="46" t="s">
        <v>37</v>
      </c>
      <c r="Q80" s="46" t="s">
        <v>49</v>
      </c>
      <c r="T80" s="46" t="s">
        <v>2429</v>
      </c>
    </row>
    <row r="81" spans="1:20" x14ac:dyDescent="0.2">
      <c r="A81" s="46">
        <v>6414391</v>
      </c>
      <c r="B81" s="46" t="s">
        <v>4813</v>
      </c>
      <c r="C81" s="46" t="s">
        <v>4809</v>
      </c>
      <c r="D81" s="46" t="s">
        <v>2467</v>
      </c>
      <c r="E81" s="46" t="s">
        <v>4812</v>
      </c>
      <c r="F81" s="46" t="s">
        <v>35</v>
      </c>
      <c r="H81" s="48">
        <v>43868</v>
      </c>
      <c r="J81" s="48">
        <v>44021</v>
      </c>
      <c r="K81" s="47">
        <v>15241</v>
      </c>
      <c r="M81" s="46" t="s">
        <v>4811</v>
      </c>
      <c r="N81" s="46" t="s">
        <v>499</v>
      </c>
      <c r="O81" s="47">
        <v>80</v>
      </c>
      <c r="P81" s="46" t="s">
        <v>37</v>
      </c>
      <c r="Q81" s="46" t="s">
        <v>49</v>
      </c>
      <c r="T81" s="46" t="s">
        <v>2429</v>
      </c>
    </row>
    <row r="82" spans="1:20" x14ac:dyDescent="0.2">
      <c r="A82" s="46">
        <v>6414432</v>
      </c>
      <c r="B82" s="46" t="s">
        <v>4810</v>
      </c>
      <c r="C82" s="46" t="s">
        <v>4809</v>
      </c>
      <c r="D82" s="46" t="s">
        <v>2467</v>
      </c>
      <c r="E82" s="46" t="s">
        <v>4808</v>
      </c>
      <c r="F82" s="46" t="s">
        <v>35</v>
      </c>
      <c r="H82" s="48">
        <v>43868</v>
      </c>
      <c r="J82" s="48">
        <v>44021</v>
      </c>
      <c r="K82" s="47">
        <v>15241</v>
      </c>
      <c r="M82" s="46" t="s">
        <v>4807</v>
      </c>
      <c r="N82" s="46" t="s">
        <v>499</v>
      </c>
      <c r="O82" s="47">
        <v>80</v>
      </c>
      <c r="P82" s="46" t="s">
        <v>37</v>
      </c>
      <c r="Q82" s="46" t="s">
        <v>49</v>
      </c>
      <c r="T82" s="46" t="s">
        <v>2429</v>
      </c>
    </row>
    <row r="83" spans="1:20" x14ac:dyDescent="0.2">
      <c r="A83" s="46">
        <v>6297163</v>
      </c>
      <c r="B83" s="46" t="s">
        <v>4806</v>
      </c>
      <c r="C83" s="46" t="s">
        <v>4805</v>
      </c>
      <c r="D83" s="46" t="s">
        <v>2569</v>
      </c>
      <c r="E83" s="46" t="s">
        <v>4804</v>
      </c>
      <c r="F83" s="46" t="s">
        <v>35</v>
      </c>
      <c r="H83" s="48">
        <v>43747</v>
      </c>
      <c r="J83" s="48">
        <v>44021</v>
      </c>
      <c r="K83" s="47">
        <v>15241</v>
      </c>
      <c r="M83" s="46" t="s">
        <v>4803</v>
      </c>
      <c r="N83" s="46" t="s">
        <v>499</v>
      </c>
      <c r="O83" s="47">
        <v>81</v>
      </c>
      <c r="P83" s="46" t="s">
        <v>37</v>
      </c>
      <c r="Q83" s="46" t="s">
        <v>49</v>
      </c>
      <c r="T83" s="46" t="s">
        <v>2429</v>
      </c>
    </row>
    <row r="84" spans="1:20" x14ac:dyDescent="0.2">
      <c r="A84" s="46">
        <v>6427345</v>
      </c>
      <c r="B84" s="46" t="s">
        <v>4802</v>
      </c>
      <c r="C84" s="46" t="s">
        <v>4696</v>
      </c>
      <c r="D84" s="46" t="s">
        <v>2467</v>
      </c>
      <c r="E84" s="46" t="s">
        <v>4801</v>
      </c>
      <c r="F84" s="46" t="s">
        <v>35</v>
      </c>
      <c r="H84" s="48">
        <v>43881</v>
      </c>
      <c r="J84" s="48">
        <v>44021</v>
      </c>
      <c r="K84" s="47">
        <v>15241</v>
      </c>
      <c r="M84" s="46" t="s">
        <v>4800</v>
      </c>
      <c r="N84" s="46" t="s">
        <v>499</v>
      </c>
      <c r="O84" s="47">
        <v>75</v>
      </c>
      <c r="P84" s="46" t="s">
        <v>37</v>
      </c>
      <c r="Q84" s="46" t="s">
        <v>49</v>
      </c>
      <c r="T84" s="46" t="s">
        <v>2429</v>
      </c>
    </row>
    <row r="85" spans="1:20" x14ac:dyDescent="0.2">
      <c r="A85" s="46">
        <v>6424349</v>
      </c>
      <c r="B85" s="46" t="s">
        <v>4799</v>
      </c>
      <c r="C85" s="46" t="s">
        <v>4696</v>
      </c>
      <c r="D85" s="46" t="s">
        <v>2467</v>
      </c>
      <c r="E85" s="46" t="s">
        <v>4798</v>
      </c>
      <c r="F85" s="46" t="s">
        <v>35</v>
      </c>
      <c r="H85" s="48">
        <v>43879</v>
      </c>
      <c r="J85" s="48">
        <v>44021</v>
      </c>
      <c r="K85" s="47">
        <v>15241</v>
      </c>
      <c r="M85" s="46" t="s">
        <v>4797</v>
      </c>
      <c r="N85" s="46" t="s">
        <v>499</v>
      </c>
      <c r="O85" s="47">
        <v>75</v>
      </c>
      <c r="P85" s="46" t="s">
        <v>37</v>
      </c>
      <c r="Q85" s="46" t="s">
        <v>49</v>
      </c>
      <c r="T85" s="46" t="s">
        <v>2429</v>
      </c>
    </row>
    <row r="86" spans="1:20" x14ac:dyDescent="0.2">
      <c r="A86" s="46">
        <v>6424352</v>
      </c>
      <c r="B86" s="46" t="s">
        <v>4796</v>
      </c>
      <c r="C86" s="46" t="s">
        <v>4696</v>
      </c>
      <c r="D86" s="46" t="s">
        <v>2467</v>
      </c>
      <c r="E86" s="46" t="s">
        <v>4795</v>
      </c>
      <c r="F86" s="46" t="s">
        <v>35</v>
      </c>
      <c r="H86" s="48">
        <v>43879</v>
      </c>
      <c r="J86" s="48">
        <v>44021</v>
      </c>
      <c r="K86" s="47">
        <v>15241</v>
      </c>
      <c r="M86" s="46" t="s">
        <v>4794</v>
      </c>
      <c r="N86" s="46" t="s">
        <v>499</v>
      </c>
      <c r="O86" s="47">
        <v>75</v>
      </c>
      <c r="P86" s="46" t="s">
        <v>37</v>
      </c>
      <c r="Q86" s="46" t="s">
        <v>49</v>
      </c>
      <c r="T86" s="46" t="s">
        <v>2429</v>
      </c>
    </row>
    <row r="87" spans="1:20" x14ac:dyDescent="0.2">
      <c r="A87" s="46">
        <v>6424364</v>
      </c>
      <c r="B87" s="46" t="s">
        <v>4793</v>
      </c>
      <c r="C87" s="46" t="s">
        <v>4696</v>
      </c>
      <c r="D87" s="46" t="s">
        <v>2467</v>
      </c>
      <c r="E87" s="46" t="s">
        <v>4792</v>
      </c>
      <c r="F87" s="46" t="s">
        <v>35</v>
      </c>
      <c r="H87" s="48">
        <v>43879</v>
      </c>
      <c r="J87" s="48">
        <v>44021</v>
      </c>
      <c r="K87" s="47">
        <v>15241</v>
      </c>
      <c r="M87" s="46" t="s">
        <v>4791</v>
      </c>
      <c r="N87" s="46" t="s">
        <v>499</v>
      </c>
      <c r="O87" s="47">
        <v>75</v>
      </c>
      <c r="P87" s="46" t="s">
        <v>37</v>
      </c>
      <c r="Q87" s="46" t="s">
        <v>49</v>
      </c>
      <c r="T87" s="46" t="s">
        <v>2429</v>
      </c>
    </row>
    <row r="88" spans="1:20" x14ac:dyDescent="0.2">
      <c r="A88" s="46">
        <v>6425287</v>
      </c>
      <c r="B88" s="46" t="s">
        <v>4790</v>
      </c>
      <c r="C88" s="46" t="s">
        <v>4696</v>
      </c>
      <c r="D88" s="46" t="s">
        <v>2467</v>
      </c>
      <c r="E88" s="46" t="s">
        <v>4789</v>
      </c>
      <c r="F88" s="46" t="s">
        <v>35</v>
      </c>
      <c r="H88" s="48">
        <v>43880</v>
      </c>
      <c r="J88" s="48">
        <v>44021</v>
      </c>
      <c r="K88" s="47">
        <v>15241</v>
      </c>
      <c r="M88" s="46" t="s">
        <v>4788</v>
      </c>
      <c r="N88" s="46" t="s">
        <v>499</v>
      </c>
      <c r="O88" s="47">
        <v>75</v>
      </c>
      <c r="P88" s="46" t="s">
        <v>37</v>
      </c>
      <c r="Q88" s="46" t="s">
        <v>49</v>
      </c>
      <c r="T88" s="46" t="s">
        <v>2429</v>
      </c>
    </row>
    <row r="89" spans="1:20" x14ac:dyDescent="0.2">
      <c r="A89" s="46">
        <v>6425332</v>
      </c>
      <c r="B89" s="46" t="s">
        <v>4787</v>
      </c>
      <c r="C89" s="46" t="s">
        <v>4696</v>
      </c>
      <c r="D89" s="46" t="s">
        <v>2467</v>
      </c>
      <c r="E89" s="46" t="s">
        <v>4786</v>
      </c>
      <c r="F89" s="46" t="s">
        <v>35</v>
      </c>
      <c r="H89" s="48">
        <v>43880</v>
      </c>
      <c r="J89" s="48">
        <v>44021</v>
      </c>
      <c r="K89" s="47">
        <v>15241</v>
      </c>
      <c r="M89" s="46" t="s">
        <v>4785</v>
      </c>
      <c r="N89" s="46" t="s">
        <v>499</v>
      </c>
      <c r="O89" s="47">
        <v>75</v>
      </c>
      <c r="P89" s="46" t="s">
        <v>37</v>
      </c>
      <c r="Q89" s="46" t="s">
        <v>49</v>
      </c>
      <c r="T89" s="46" t="s">
        <v>2429</v>
      </c>
    </row>
    <row r="90" spans="1:20" x14ac:dyDescent="0.2">
      <c r="A90" s="46">
        <v>6425348</v>
      </c>
      <c r="B90" s="46" t="s">
        <v>4784</v>
      </c>
      <c r="C90" s="46" t="s">
        <v>4696</v>
      </c>
      <c r="D90" s="46" t="s">
        <v>2467</v>
      </c>
      <c r="E90" s="46" t="s">
        <v>4783</v>
      </c>
      <c r="F90" s="46" t="s">
        <v>35</v>
      </c>
      <c r="H90" s="48">
        <v>43880</v>
      </c>
      <c r="J90" s="48">
        <v>44021</v>
      </c>
      <c r="K90" s="47">
        <v>20741</v>
      </c>
      <c r="M90" s="46" t="s">
        <v>4782</v>
      </c>
      <c r="N90" s="46" t="s">
        <v>499</v>
      </c>
      <c r="O90" s="47">
        <v>75</v>
      </c>
      <c r="P90" s="46" t="s">
        <v>37</v>
      </c>
      <c r="Q90" s="46" t="s">
        <v>49</v>
      </c>
      <c r="T90" s="46" t="s">
        <v>2429</v>
      </c>
    </row>
    <row r="91" spans="1:20" x14ac:dyDescent="0.2">
      <c r="A91" s="46">
        <v>6425629</v>
      </c>
      <c r="B91" s="46" t="s">
        <v>4781</v>
      </c>
      <c r="C91" s="46" t="s">
        <v>4696</v>
      </c>
      <c r="D91" s="46" t="s">
        <v>2467</v>
      </c>
      <c r="E91" s="46" t="s">
        <v>4780</v>
      </c>
      <c r="F91" s="46" t="s">
        <v>35</v>
      </c>
      <c r="H91" s="48">
        <v>43880</v>
      </c>
      <c r="J91" s="48">
        <v>44021</v>
      </c>
      <c r="K91" s="47">
        <v>15241</v>
      </c>
      <c r="M91" s="46" t="s">
        <v>4779</v>
      </c>
      <c r="N91" s="46" t="s">
        <v>499</v>
      </c>
      <c r="O91" s="47">
        <v>75</v>
      </c>
      <c r="P91" s="46" t="s">
        <v>37</v>
      </c>
      <c r="Q91" s="46" t="s">
        <v>49</v>
      </c>
      <c r="T91" s="46" t="s">
        <v>2429</v>
      </c>
    </row>
    <row r="92" spans="1:20" x14ac:dyDescent="0.2">
      <c r="A92" s="46">
        <v>6425933</v>
      </c>
      <c r="B92" s="46" t="s">
        <v>4778</v>
      </c>
      <c r="C92" s="46" t="s">
        <v>4696</v>
      </c>
      <c r="D92" s="46" t="s">
        <v>2467</v>
      </c>
      <c r="E92" s="46" t="s">
        <v>4777</v>
      </c>
      <c r="F92" s="46" t="s">
        <v>35</v>
      </c>
      <c r="H92" s="48">
        <v>43880</v>
      </c>
      <c r="J92" s="48">
        <v>44021</v>
      </c>
      <c r="K92" s="47">
        <v>15241</v>
      </c>
      <c r="M92" s="46" t="s">
        <v>4776</v>
      </c>
      <c r="N92" s="46" t="s">
        <v>499</v>
      </c>
      <c r="O92" s="47">
        <v>75</v>
      </c>
      <c r="P92" s="46" t="s">
        <v>37</v>
      </c>
      <c r="Q92" s="46" t="s">
        <v>49</v>
      </c>
      <c r="T92" s="46" t="s">
        <v>2429</v>
      </c>
    </row>
    <row r="93" spans="1:20" x14ac:dyDescent="0.2">
      <c r="A93" s="46">
        <v>6425975</v>
      </c>
      <c r="B93" s="46" t="s">
        <v>4775</v>
      </c>
      <c r="C93" s="46" t="s">
        <v>4696</v>
      </c>
      <c r="D93" s="46" t="s">
        <v>2467</v>
      </c>
      <c r="E93" s="46" t="s">
        <v>4774</v>
      </c>
      <c r="F93" s="46" t="s">
        <v>35</v>
      </c>
      <c r="H93" s="48">
        <v>43880</v>
      </c>
      <c r="J93" s="48">
        <v>44021</v>
      </c>
      <c r="K93" s="47">
        <v>15241</v>
      </c>
      <c r="M93" s="46" t="s">
        <v>4773</v>
      </c>
      <c r="N93" s="46" t="s">
        <v>499</v>
      </c>
      <c r="O93" s="47">
        <v>75</v>
      </c>
      <c r="P93" s="46" t="s">
        <v>37</v>
      </c>
      <c r="Q93" s="46" t="s">
        <v>49</v>
      </c>
      <c r="T93" s="46" t="s">
        <v>2429</v>
      </c>
    </row>
    <row r="94" spans="1:20" x14ac:dyDescent="0.2">
      <c r="A94" s="46">
        <v>6426686</v>
      </c>
      <c r="B94" s="46" t="s">
        <v>4772</v>
      </c>
      <c r="C94" s="46" t="s">
        <v>4696</v>
      </c>
      <c r="D94" s="46" t="s">
        <v>2467</v>
      </c>
      <c r="E94" s="46" t="s">
        <v>4771</v>
      </c>
      <c r="F94" s="46" t="s">
        <v>35</v>
      </c>
      <c r="H94" s="48">
        <v>43881</v>
      </c>
      <c r="J94" s="48">
        <v>44021</v>
      </c>
      <c r="K94" s="47">
        <v>15241</v>
      </c>
      <c r="M94" s="46" t="s">
        <v>4770</v>
      </c>
      <c r="N94" s="46" t="s">
        <v>499</v>
      </c>
      <c r="O94" s="47">
        <v>75</v>
      </c>
      <c r="P94" s="46" t="s">
        <v>37</v>
      </c>
      <c r="Q94" s="46" t="s">
        <v>49</v>
      </c>
      <c r="T94" s="46" t="s">
        <v>2429</v>
      </c>
    </row>
    <row r="95" spans="1:20" x14ac:dyDescent="0.2">
      <c r="A95" s="46">
        <v>6427136</v>
      </c>
      <c r="B95" s="46" t="s">
        <v>4769</v>
      </c>
      <c r="C95" s="46" t="s">
        <v>4696</v>
      </c>
      <c r="D95" s="46" t="s">
        <v>2467</v>
      </c>
      <c r="E95" s="46" t="s">
        <v>4768</v>
      </c>
      <c r="F95" s="46" t="s">
        <v>35</v>
      </c>
      <c r="H95" s="48">
        <v>43881</v>
      </c>
      <c r="J95" s="48">
        <v>44021</v>
      </c>
      <c r="K95" s="47">
        <v>15241</v>
      </c>
      <c r="M95" s="46" t="s">
        <v>4767</v>
      </c>
      <c r="N95" s="46" t="s">
        <v>499</v>
      </c>
      <c r="O95" s="47">
        <v>75</v>
      </c>
      <c r="P95" s="46" t="s">
        <v>37</v>
      </c>
      <c r="Q95" s="46" t="s">
        <v>49</v>
      </c>
      <c r="T95" s="46" t="s">
        <v>2429</v>
      </c>
    </row>
    <row r="96" spans="1:20" x14ac:dyDescent="0.2">
      <c r="A96" s="46">
        <v>6427452</v>
      </c>
      <c r="B96" s="46" t="s">
        <v>4766</v>
      </c>
      <c r="C96" s="46" t="s">
        <v>4696</v>
      </c>
      <c r="D96" s="46" t="s">
        <v>2467</v>
      </c>
      <c r="E96" s="46" t="s">
        <v>4765</v>
      </c>
      <c r="F96" s="46" t="s">
        <v>35</v>
      </c>
      <c r="H96" s="48">
        <v>43881</v>
      </c>
      <c r="J96" s="48">
        <v>44021</v>
      </c>
      <c r="K96" s="47">
        <v>20741</v>
      </c>
      <c r="M96" s="46" t="s">
        <v>4764</v>
      </c>
      <c r="N96" s="46" t="s">
        <v>499</v>
      </c>
      <c r="O96" s="47">
        <v>75</v>
      </c>
      <c r="P96" s="46" t="s">
        <v>37</v>
      </c>
      <c r="Q96" s="46" t="s">
        <v>49</v>
      </c>
      <c r="T96" s="46" t="s">
        <v>2429</v>
      </c>
    </row>
    <row r="97" spans="1:20" x14ac:dyDescent="0.2">
      <c r="A97" s="46">
        <v>6427757</v>
      </c>
      <c r="B97" s="46" t="s">
        <v>4763</v>
      </c>
      <c r="C97" s="46" t="s">
        <v>4696</v>
      </c>
      <c r="D97" s="46" t="s">
        <v>2467</v>
      </c>
      <c r="E97" s="46" t="s">
        <v>4762</v>
      </c>
      <c r="F97" s="46" t="s">
        <v>35</v>
      </c>
      <c r="H97" s="48">
        <v>43881</v>
      </c>
      <c r="J97" s="48">
        <v>44021</v>
      </c>
      <c r="K97" s="47">
        <v>15241</v>
      </c>
      <c r="M97" s="46" t="s">
        <v>4761</v>
      </c>
      <c r="N97" s="46" t="s">
        <v>499</v>
      </c>
      <c r="O97" s="47">
        <v>75</v>
      </c>
      <c r="P97" s="46" t="s">
        <v>37</v>
      </c>
      <c r="Q97" s="46" t="s">
        <v>49</v>
      </c>
      <c r="T97" s="46" t="s">
        <v>2429</v>
      </c>
    </row>
    <row r="98" spans="1:20" x14ac:dyDescent="0.2">
      <c r="A98" s="46">
        <v>6429119</v>
      </c>
      <c r="B98" s="46" t="s">
        <v>4760</v>
      </c>
      <c r="C98" s="46" t="s">
        <v>4696</v>
      </c>
      <c r="D98" s="46" t="s">
        <v>2467</v>
      </c>
      <c r="E98" s="46" t="s">
        <v>4759</v>
      </c>
      <c r="F98" s="46" t="s">
        <v>35</v>
      </c>
      <c r="H98" s="48">
        <v>43882</v>
      </c>
      <c r="J98" s="48">
        <v>44021</v>
      </c>
      <c r="K98" s="47">
        <v>15241</v>
      </c>
      <c r="M98" s="46" t="s">
        <v>4758</v>
      </c>
      <c r="N98" s="46" t="s">
        <v>499</v>
      </c>
      <c r="O98" s="47">
        <v>75</v>
      </c>
      <c r="P98" s="46" t="s">
        <v>37</v>
      </c>
      <c r="Q98" s="46" t="s">
        <v>49</v>
      </c>
      <c r="T98" s="46" t="s">
        <v>2429</v>
      </c>
    </row>
    <row r="99" spans="1:20" x14ac:dyDescent="0.2">
      <c r="A99" s="46">
        <v>6430151</v>
      </c>
      <c r="B99" s="46" t="s">
        <v>4757</v>
      </c>
      <c r="C99" s="46" t="s">
        <v>4696</v>
      </c>
      <c r="D99" s="46" t="s">
        <v>2467</v>
      </c>
      <c r="E99" s="46" t="s">
        <v>4756</v>
      </c>
      <c r="F99" s="46" t="s">
        <v>35</v>
      </c>
      <c r="H99" s="48">
        <v>43885</v>
      </c>
      <c r="J99" s="48">
        <v>44021</v>
      </c>
      <c r="K99" s="47">
        <v>15241</v>
      </c>
      <c r="M99" s="46" t="s">
        <v>4755</v>
      </c>
      <c r="N99" s="46" t="s">
        <v>499</v>
      </c>
      <c r="O99" s="47">
        <v>75</v>
      </c>
      <c r="P99" s="46" t="s">
        <v>37</v>
      </c>
      <c r="Q99" s="46" t="s">
        <v>49</v>
      </c>
      <c r="T99" s="46" t="s">
        <v>2429</v>
      </c>
    </row>
    <row r="100" spans="1:20" x14ac:dyDescent="0.2">
      <c r="A100" s="46">
        <v>6430201</v>
      </c>
      <c r="B100" s="46" t="s">
        <v>4754</v>
      </c>
      <c r="C100" s="46" t="s">
        <v>4696</v>
      </c>
      <c r="D100" s="46" t="s">
        <v>2467</v>
      </c>
      <c r="E100" s="46" t="s">
        <v>4753</v>
      </c>
      <c r="F100" s="46" t="s">
        <v>35</v>
      </c>
      <c r="H100" s="48">
        <v>43885</v>
      </c>
      <c r="J100" s="48">
        <v>44021</v>
      </c>
      <c r="K100" s="47">
        <v>15421</v>
      </c>
      <c r="M100" s="46" t="s">
        <v>4752</v>
      </c>
      <c r="N100" s="46" t="s">
        <v>499</v>
      </c>
      <c r="O100" s="47">
        <v>75</v>
      </c>
      <c r="P100" s="46" t="s">
        <v>37</v>
      </c>
      <c r="Q100" s="46" t="s">
        <v>49</v>
      </c>
      <c r="T100" s="46" t="s">
        <v>2429</v>
      </c>
    </row>
    <row r="101" spans="1:20" x14ac:dyDescent="0.2">
      <c r="A101" s="46">
        <v>6430420</v>
      </c>
      <c r="B101" s="46" t="s">
        <v>4751</v>
      </c>
      <c r="C101" s="46" t="s">
        <v>4696</v>
      </c>
      <c r="D101" s="46" t="s">
        <v>2467</v>
      </c>
      <c r="E101" s="46" t="s">
        <v>4750</v>
      </c>
      <c r="F101" s="46" t="s">
        <v>35</v>
      </c>
      <c r="H101" s="48">
        <v>43885</v>
      </c>
      <c r="J101" s="48">
        <v>44021</v>
      </c>
      <c r="K101" s="47">
        <v>15241</v>
      </c>
      <c r="M101" s="46" t="s">
        <v>4749</v>
      </c>
      <c r="N101" s="46" t="s">
        <v>499</v>
      </c>
      <c r="O101" s="47">
        <v>75</v>
      </c>
      <c r="P101" s="46" t="s">
        <v>37</v>
      </c>
      <c r="Q101" s="46" t="s">
        <v>49</v>
      </c>
      <c r="T101" s="46" t="s">
        <v>2429</v>
      </c>
    </row>
    <row r="102" spans="1:20" x14ac:dyDescent="0.2">
      <c r="A102" s="46">
        <v>6430850</v>
      </c>
      <c r="B102" s="46" t="s">
        <v>4748</v>
      </c>
      <c r="C102" s="46" t="s">
        <v>4696</v>
      </c>
      <c r="D102" s="46" t="s">
        <v>2467</v>
      </c>
      <c r="E102" s="46" t="s">
        <v>4747</v>
      </c>
      <c r="F102" s="46" t="s">
        <v>35</v>
      </c>
      <c r="H102" s="48">
        <v>43885</v>
      </c>
      <c r="J102" s="48">
        <v>44021</v>
      </c>
      <c r="K102" s="47">
        <v>15241</v>
      </c>
      <c r="M102" s="46" t="s">
        <v>4746</v>
      </c>
      <c r="N102" s="46" t="s">
        <v>499</v>
      </c>
      <c r="O102" s="47">
        <v>75</v>
      </c>
      <c r="P102" s="46" t="s">
        <v>37</v>
      </c>
      <c r="Q102" s="46" t="s">
        <v>49</v>
      </c>
      <c r="T102" s="46" t="s">
        <v>2429</v>
      </c>
    </row>
    <row r="103" spans="1:20" x14ac:dyDescent="0.2">
      <c r="A103" s="46">
        <v>6430875</v>
      </c>
      <c r="B103" s="46" t="s">
        <v>4745</v>
      </c>
      <c r="C103" s="46" t="s">
        <v>4696</v>
      </c>
      <c r="D103" s="46" t="s">
        <v>2467</v>
      </c>
      <c r="E103" s="46" t="s">
        <v>4744</v>
      </c>
      <c r="F103" s="46" t="s">
        <v>35</v>
      </c>
      <c r="H103" s="48">
        <v>43885</v>
      </c>
      <c r="J103" s="48">
        <v>44021</v>
      </c>
      <c r="K103" s="47">
        <v>15241</v>
      </c>
      <c r="M103" s="46" t="s">
        <v>4743</v>
      </c>
      <c r="N103" s="46" t="s">
        <v>499</v>
      </c>
      <c r="O103" s="47">
        <v>75</v>
      </c>
      <c r="P103" s="46" t="s">
        <v>37</v>
      </c>
      <c r="Q103" s="46" t="s">
        <v>49</v>
      </c>
      <c r="T103" s="46" t="s">
        <v>2429</v>
      </c>
    </row>
    <row r="104" spans="1:20" x14ac:dyDescent="0.2">
      <c r="A104" s="46">
        <v>6431397</v>
      </c>
      <c r="B104" s="46" t="s">
        <v>4742</v>
      </c>
      <c r="C104" s="46" t="s">
        <v>4696</v>
      </c>
      <c r="D104" s="46" t="s">
        <v>2467</v>
      </c>
      <c r="E104" s="46" t="s">
        <v>4741</v>
      </c>
      <c r="F104" s="46" t="s">
        <v>35</v>
      </c>
      <c r="H104" s="48">
        <v>43886</v>
      </c>
      <c r="J104" s="48">
        <v>44021</v>
      </c>
      <c r="K104" s="47">
        <v>15241</v>
      </c>
      <c r="M104" s="46" t="s">
        <v>4740</v>
      </c>
      <c r="N104" s="46" t="s">
        <v>499</v>
      </c>
      <c r="O104" s="47">
        <v>75</v>
      </c>
      <c r="P104" s="46" t="s">
        <v>37</v>
      </c>
      <c r="Q104" s="46" t="s">
        <v>49</v>
      </c>
      <c r="T104" s="46" t="s">
        <v>2429</v>
      </c>
    </row>
    <row r="105" spans="1:20" x14ac:dyDescent="0.2">
      <c r="A105" s="46">
        <v>6431546</v>
      </c>
      <c r="B105" s="46" t="s">
        <v>4739</v>
      </c>
      <c r="C105" s="46" t="s">
        <v>4696</v>
      </c>
      <c r="D105" s="46" t="s">
        <v>2467</v>
      </c>
      <c r="E105" s="46" t="s">
        <v>4738</v>
      </c>
      <c r="F105" s="46" t="s">
        <v>35</v>
      </c>
      <c r="H105" s="48">
        <v>43886</v>
      </c>
      <c r="J105" s="48">
        <v>44021</v>
      </c>
      <c r="K105" s="47">
        <v>15421</v>
      </c>
      <c r="M105" s="46" t="s">
        <v>4737</v>
      </c>
      <c r="N105" s="46" t="s">
        <v>499</v>
      </c>
      <c r="O105" s="47">
        <v>75</v>
      </c>
      <c r="P105" s="46" t="s">
        <v>37</v>
      </c>
      <c r="Q105" s="46" t="s">
        <v>49</v>
      </c>
      <c r="T105" s="46" t="s">
        <v>2429</v>
      </c>
    </row>
    <row r="106" spans="1:20" x14ac:dyDescent="0.2">
      <c r="A106" s="46">
        <v>6432139</v>
      </c>
      <c r="B106" s="46" t="s">
        <v>4736</v>
      </c>
      <c r="C106" s="46" t="s">
        <v>4696</v>
      </c>
      <c r="D106" s="46" t="s">
        <v>2467</v>
      </c>
      <c r="E106" s="46" t="s">
        <v>4735</v>
      </c>
      <c r="F106" s="46" t="s">
        <v>35</v>
      </c>
      <c r="H106" s="48">
        <v>43886</v>
      </c>
      <c r="J106" s="48">
        <v>44021</v>
      </c>
      <c r="K106" s="47">
        <v>15241</v>
      </c>
      <c r="M106" s="46" t="s">
        <v>4734</v>
      </c>
      <c r="N106" s="46" t="s">
        <v>499</v>
      </c>
      <c r="O106" s="47">
        <v>75</v>
      </c>
      <c r="P106" s="46" t="s">
        <v>37</v>
      </c>
      <c r="Q106" s="46" t="s">
        <v>49</v>
      </c>
      <c r="T106" s="46" t="s">
        <v>2429</v>
      </c>
    </row>
    <row r="107" spans="1:20" x14ac:dyDescent="0.2">
      <c r="A107" s="46">
        <v>6432568</v>
      </c>
      <c r="B107" s="46" t="s">
        <v>4733</v>
      </c>
      <c r="C107" s="46" t="s">
        <v>4696</v>
      </c>
      <c r="D107" s="46" t="s">
        <v>2467</v>
      </c>
      <c r="E107" s="46" t="s">
        <v>4732</v>
      </c>
      <c r="F107" s="46" t="s">
        <v>35</v>
      </c>
      <c r="H107" s="48">
        <v>43887</v>
      </c>
      <c r="J107" s="48">
        <v>44021</v>
      </c>
      <c r="K107" s="47">
        <v>15241</v>
      </c>
      <c r="M107" s="46" t="s">
        <v>4731</v>
      </c>
      <c r="N107" s="46" t="s">
        <v>499</v>
      </c>
      <c r="O107" s="47">
        <v>75</v>
      </c>
      <c r="P107" s="46" t="s">
        <v>37</v>
      </c>
      <c r="Q107" s="46" t="s">
        <v>49</v>
      </c>
      <c r="T107" s="46" t="s">
        <v>2429</v>
      </c>
    </row>
    <row r="108" spans="1:20" x14ac:dyDescent="0.2">
      <c r="A108" s="46">
        <v>6434098</v>
      </c>
      <c r="B108" s="46" t="s">
        <v>4730</v>
      </c>
      <c r="C108" s="46" t="s">
        <v>4696</v>
      </c>
      <c r="D108" s="46" t="s">
        <v>2467</v>
      </c>
      <c r="E108" s="46" t="s">
        <v>4729</v>
      </c>
      <c r="F108" s="46" t="s">
        <v>35</v>
      </c>
      <c r="H108" s="48">
        <v>43888</v>
      </c>
      <c r="J108" s="48">
        <v>44021</v>
      </c>
      <c r="K108" s="47">
        <v>10000</v>
      </c>
      <c r="M108" s="46" t="s">
        <v>4728</v>
      </c>
      <c r="N108" s="46" t="s">
        <v>499</v>
      </c>
      <c r="O108" s="47">
        <v>75</v>
      </c>
      <c r="P108" s="46" t="s">
        <v>37</v>
      </c>
      <c r="Q108" s="46" t="s">
        <v>49</v>
      </c>
      <c r="T108" s="46" t="s">
        <v>2429</v>
      </c>
    </row>
    <row r="109" spans="1:20" x14ac:dyDescent="0.2">
      <c r="A109" s="46">
        <v>6434896</v>
      </c>
      <c r="B109" s="46" t="s">
        <v>4727</v>
      </c>
      <c r="C109" s="46" t="s">
        <v>4696</v>
      </c>
      <c r="D109" s="46" t="s">
        <v>2467</v>
      </c>
      <c r="E109" s="46" t="s">
        <v>4726</v>
      </c>
      <c r="F109" s="46" t="s">
        <v>35</v>
      </c>
      <c r="H109" s="48">
        <v>43888</v>
      </c>
      <c r="J109" s="48">
        <v>44021</v>
      </c>
      <c r="K109" s="47">
        <v>15241</v>
      </c>
      <c r="M109" s="46" t="s">
        <v>4725</v>
      </c>
      <c r="N109" s="46" t="s">
        <v>499</v>
      </c>
      <c r="O109" s="47">
        <v>75</v>
      </c>
      <c r="P109" s="46" t="s">
        <v>37</v>
      </c>
      <c r="Q109" s="46" t="s">
        <v>49</v>
      </c>
      <c r="T109" s="46" t="s">
        <v>2429</v>
      </c>
    </row>
    <row r="110" spans="1:20" x14ac:dyDescent="0.2">
      <c r="A110" s="46">
        <v>6434981</v>
      </c>
      <c r="B110" s="46" t="s">
        <v>4724</v>
      </c>
      <c r="C110" s="46" t="s">
        <v>4696</v>
      </c>
      <c r="D110" s="46" t="s">
        <v>2467</v>
      </c>
      <c r="E110" s="46" t="s">
        <v>4723</v>
      </c>
      <c r="F110" s="46" t="s">
        <v>35</v>
      </c>
      <c r="H110" s="48">
        <v>43888</v>
      </c>
      <c r="J110" s="48">
        <v>44021</v>
      </c>
      <c r="K110" s="47">
        <v>15241</v>
      </c>
      <c r="M110" s="46" t="s">
        <v>4722</v>
      </c>
      <c r="N110" s="46" t="s">
        <v>499</v>
      </c>
      <c r="O110" s="47">
        <v>75</v>
      </c>
      <c r="P110" s="46" t="s">
        <v>37</v>
      </c>
      <c r="Q110" s="46" t="s">
        <v>49</v>
      </c>
      <c r="T110" s="46" t="s">
        <v>2429</v>
      </c>
    </row>
    <row r="111" spans="1:20" x14ac:dyDescent="0.2">
      <c r="A111" s="46">
        <v>6431385</v>
      </c>
      <c r="B111" s="46" t="s">
        <v>4721</v>
      </c>
      <c r="C111" s="46" t="s">
        <v>4696</v>
      </c>
      <c r="D111" s="46" t="s">
        <v>2467</v>
      </c>
      <c r="E111" s="46" t="s">
        <v>4720</v>
      </c>
      <c r="F111" s="46" t="s">
        <v>35</v>
      </c>
      <c r="H111" s="48">
        <v>43886</v>
      </c>
      <c r="J111" s="48">
        <v>44022</v>
      </c>
      <c r="K111" s="47">
        <v>15241</v>
      </c>
      <c r="M111" s="46" t="s">
        <v>4719</v>
      </c>
      <c r="N111" s="46" t="s">
        <v>499</v>
      </c>
      <c r="O111" s="47">
        <v>46</v>
      </c>
      <c r="P111" s="46" t="s">
        <v>65</v>
      </c>
      <c r="Q111" s="46" t="s">
        <v>49</v>
      </c>
      <c r="T111" s="46" t="s">
        <v>2429</v>
      </c>
    </row>
    <row r="112" spans="1:20" x14ac:dyDescent="0.2">
      <c r="A112" s="46">
        <v>6433333</v>
      </c>
      <c r="B112" s="46" t="s">
        <v>4718</v>
      </c>
      <c r="C112" s="46" t="s">
        <v>4696</v>
      </c>
      <c r="D112" s="46" t="s">
        <v>2467</v>
      </c>
      <c r="E112" s="46" t="s">
        <v>4717</v>
      </c>
      <c r="F112" s="46" t="s">
        <v>35</v>
      </c>
      <c r="H112" s="48">
        <v>43887</v>
      </c>
      <c r="J112" s="48">
        <v>44022</v>
      </c>
      <c r="K112" s="47">
        <v>15241</v>
      </c>
      <c r="M112" s="46" t="s">
        <v>4716</v>
      </c>
      <c r="N112" s="46" t="s">
        <v>499</v>
      </c>
      <c r="O112" s="47">
        <v>46</v>
      </c>
      <c r="P112" s="46" t="s">
        <v>65</v>
      </c>
      <c r="Q112" s="46" t="s">
        <v>49</v>
      </c>
      <c r="T112" s="46" t="s">
        <v>2429</v>
      </c>
    </row>
    <row r="113" spans="1:20" x14ac:dyDescent="0.2">
      <c r="A113" s="46">
        <v>6433386</v>
      </c>
      <c r="B113" s="46" t="s">
        <v>4715</v>
      </c>
      <c r="C113" s="46" t="s">
        <v>4696</v>
      </c>
      <c r="D113" s="46" t="s">
        <v>2467</v>
      </c>
      <c r="E113" s="46" t="s">
        <v>4714</v>
      </c>
      <c r="F113" s="46" t="s">
        <v>35</v>
      </c>
      <c r="H113" s="48">
        <v>43887</v>
      </c>
      <c r="J113" s="48">
        <v>44022</v>
      </c>
      <c r="K113" s="47">
        <v>15241</v>
      </c>
      <c r="M113" s="46" t="s">
        <v>4713</v>
      </c>
      <c r="N113" s="46" t="s">
        <v>499</v>
      </c>
      <c r="O113" s="47">
        <v>46</v>
      </c>
      <c r="P113" s="46" t="s">
        <v>65</v>
      </c>
      <c r="Q113" s="46" t="s">
        <v>49</v>
      </c>
      <c r="T113" s="46" t="s">
        <v>2429</v>
      </c>
    </row>
    <row r="114" spans="1:20" x14ac:dyDescent="0.2">
      <c r="A114" s="46">
        <v>6434016</v>
      </c>
      <c r="B114" s="46" t="s">
        <v>4712</v>
      </c>
      <c r="C114" s="46" t="s">
        <v>4696</v>
      </c>
      <c r="D114" s="46" t="s">
        <v>2467</v>
      </c>
      <c r="E114" s="46" t="s">
        <v>4711</v>
      </c>
      <c r="F114" s="46" t="s">
        <v>35</v>
      </c>
      <c r="H114" s="48">
        <v>43888</v>
      </c>
      <c r="J114" s="48">
        <v>44022</v>
      </c>
      <c r="K114" s="47">
        <v>15241</v>
      </c>
      <c r="M114" s="46" t="s">
        <v>4710</v>
      </c>
      <c r="N114" s="46" t="s">
        <v>499</v>
      </c>
      <c r="O114" s="47">
        <v>46</v>
      </c>
      <c r="P114" s="46" t="s">
        <v>65</v>
      </c>
      <c r="Q114" s="46" t="s">
        <v>49</v>
      </c>
      <c r="T114" s="46" t="s">
        <v>2429</v>
      </c>
    </row>
    <row r="115" spans="1:20" x14ac:dyDescent="0.2">
      <c r="A115" s="46">
        <v>6435812</v>
      </c>
      <c r="B115" s="46" t="s">
        <v>4709</v>
      </c>
      <c r="C115" s="46" t="s">
        <v>4696</v>
      </c>
      <c r="D115" s="46" t="s">
        <v>2467</v>
      </c>
      <c r="E115" s="46" t="s">
        <v>4708</v>
      </c>
      <c r="F115" s="46" t="s">
        <v>35</v>
      </c>
      <c r="H115" s="48">
        <v>43889</v>
      </c>
      <c r="J115" s="48">
        <v>44022</v>
      </c>
      <c r="K115" s="47">
        <v>15241</v>
      </c>
      <c r="M115" s="46" t="s">
        <v>4707</v>
      </c>
      <c r="N115" s="46" t="s">
        <v>499</v>
      </c>
      <c r="O115" s="47">
        <v>46</v>
      </c>
      <c r="P115" s="46" t="s">
        <v>65</v>
      </c>
      <c r="Q115" s="46" t="s">
        <v>49</v>
      </c>
      <c r="T115" s="46" t="s">
        <v>2429</v>
      </c>
    </row>
    <row r="116" spans="1:20" x14ac:dyDescent="0.2">
      <c r="A116" s="46">
        <v>6435917</v>
      </c>
      <c r="B116" s="46" t="s">
        <v>4706</v>
      </c>
      <c r="C116" s="46" t="s">
        <v>4696</v>
      </c>
      <c r="D116" s="46" t="s">
        <v>2467</v>
      </c>
      <c r="E116" s="46" t="s">
        <v>4705</v>
      </c>
      <c r="F116" s="46" t="s">
        <v>35</v>
      </c>
      <c r="H116" s="48">
        <v>43889</v>
      </c>
      <c r="J116" s="48">
        <v>44022</v>
      </c>
      <c r="K116" s="47">
        <v>15241</v>
      </c>
      <c r="M116" s="46" t="s">
        <v>4704</v>
      </c>
      <c r="N116" s="46" t="s">
        <v>499</v>
      </c>
      <c r="O116" s="47">
        <v>46</v>
      </c>
      <c r="P116" s="46" t="s">
        <v>65</v>
      </c>
      <c r="Q116" s="46" t="s">
        <v>49</v>
      </c>
      <c r="T116" s="46" t="s">
        <v>2429</v>
      </c>
    </row>
    <row r="117" spans="1:20" x14ac:dyDescent="0.2">
      <c r="A117" s="46">
        <v>6436448</v>
      </c>
      <c r="B117" s="46" t="s">
        <v>4703</v>
      </c>
      <c r="C117" s="46" t="s">
        <v>4696</v>
      </c>
      <c r="D117" s="46" t="s">
        <v>2467</v>
      </c>
      <c r="E117" s="46" t="s">
        <v>4702</v>
      </c>
      <c r="F117" s="46" t="s">
        <v>35</v>
      </c>
      <c r="H117" s="48">
        <v>43889</v>
      </c>
      <c r="J117" s="48">
        <v>44022</v>
      </c>
      <c r="K117" s="47">
        <v>15241</v>
      </c>
      <c r="M117" s="46" t="s">
        <v>4701</v>
      </c>
      <c r="N117" s="46" t="s">
        <v>499</v>
      </c>
      <c r="O117" s="47">
        <v>46</v>
      </c>
      <c r="P117" s="46" t="s">
        <v>65</v>
      </c>
      <c r="Q117" s="46" t="s">
        <v>49</v>
      </c>
      <c r="T117" s="46" t="s">
        <v>2429</v>
      </c>
    </row>
    <row r="118" spans="1:20" x14ac:dyDescent="0.2">
      <c r="A118" s="46">
        <v>6436688</v>
      </c>
      <c r="B118" s="46" t="s">
        <v>4700</v>
      </c>
      <c r="C118" s="46" t="s">
        <v>4696</v>
      </c>
      <c r="D118" s="46" t="s">
        <v>2467</v>
      </c>
      <c r="E118" s="46" t="s">
        <v>4699</v>
      </c>
      <c r="F118" s="46" t="s">
        <v>35</v>
      </c>
      <c r="H118" s="48">
        <v>43889</v>
      </c>
      <c r="J118" s="48">
        <v>44022</v>
      </c>
      <c r="K118" s="47">
        <v>15241</v>
      </c>
      <c r="M118" s="46" t="s">
        <v>4698</v>
      </c>
      <c r="N118" s="46" t="s">
        <v>499</v>
      </c>
      <c r="O118" s="47">
        <v>46</v>
      </c>
      <c r="P118" s="46" t="s">
        <v>65</v>
      </c>
      <c r="Q118" s="46" t="s">
        <v>49</v>
      </c>
      <c r="T118" s="46" t="s">
        <v>2429</v>
      </c>
    </row>
    <row r="119" spans="1:20" x14ac:dyDescent="0.2">
      <c r="A119" s="46">
        <v>6424078</v>
      </c>
      <c r="B119" s="46" t="s">
        <v>4697</v>
      </c>
      <c r="C119" s="46" t="s">
        <v>4696</v>
      </c>
      <c r="D119" s="46" t="s">
        <v>2467</v>
      </c>
      <c r="E119" s="46" t="s">
        <v>4695</v>
      </c>
      <c r="F119" s="46" t="s">
        <v>35</v>
      </c>
      <c r="H119" s="48">
        <v>43889</v>
      </c>
      <c r="J119" s="48">
        <v>44022</v>
      </c>
      <c r="K119" s="47">
        <v>15241</v>
      </c>
      <c r="M119" s="46" t="s">
        <v>4694</v>
      </c>
      <c r="N119" s="46" t="s">
        <v>499</v>
      </c>
      <c r="O119" s="47">
        <v>46</v>
      </c>
      <c r="P119" s="46" t="s">
        <v>65</v>
      </c>
      <c r="Q119" s="46" t="s">
        <v>49</v>
      </c>
      <c r="T119" s="46" t="s">
        <v>2429</v>
      </c>
    </row>
    <row r="120" spans="1:20" x14ac:dyDescent="0.2">
      <c r="A120" s="46">
        <v>6438548</v>
      </c>
      <c r="B120" s="46" t="s">
        <v>4693</v>
      </c>
      <c r="C120" s="46" t="s">
        <v>4692</v>
      </c>
      <c r="D120" s="46" t="s">
        <v>2467</v>
      </c>
      <c r="E120" s="46" t="s">
        <v>4691</v>
      </c>
      <c r="F120" s="46" t="s">
        <v>35</v>
      </c>
      <c r="H120" s="48">
        <v>43892</v>
      </c>
      <c r="J120" s="48">
        <v>44021</v>
      </c>
      <c r="K120" s="47">
        <v>15200</v>
      </c>
      <c r="M120" s="46" t="s">
        <v>4690</v>
      </c>
      <c r="N120" s="46" t="s">
        <v>499</v>
      </c>
      <c r="O120" s="47">
        <v>78</v>
      </c>
      <c r="P120" s="46" t="s">
        <v>37</v>
      </c>
      <c r="Q120" s="46" t="s">
        <v>49</v>
      </c>
      <c r="T120" s="46" t="s">
        <v>2429</v>
      </c>
    </row>
    <row r="121" spans="1:20" x14ac:dyDescent="0.2">
      <c r="A121" s="46">
        <v>6431544</v>
      </c>
      <c r="B121" s="46" t="s">
        <v>4689</v>
      </c>
      <c r="C121" s="46" t="s">
        <v>4682</v>
      </c>
      <c r="D121" s="46" t="s">
        <v>2467</v>
      </c>
      <c r="E121" s="46" t="s">
        <v>4688</v>
      </c>
      <c r="F121" s="46" t="s">
        <v>35</v>
      </c>
      <c r="H121" s="48">
        <v>43886</v>
      </c>
      <c r="J121" s="48">
        <v>44021</v>
      </c>
      <c r="K121" s="47">
        <v>21730</v>
      </c>
      <c r="M121" s="46" t="s">
        <v>4687</v>
      </c>
      <c r="N121" s="46" t="s">
        <v>499</v>
      </c>
      <c r="O121" s="47">
        <v>84</v>
      </c>
      <c r="P121" s="46" t="s">
        <v>37</v>
      </c>
      <c r="Q121" s="46" t="s">
        <v>49</v>
      </c>
      <c r="T121" s="46" t="s">
        <v>2429</v>
      </c>
    </row>
    <row r="122" spans="1:20" x14ac:dyDescent="0.2">
      <c r="A122" s="46">
        <v>6432529</v>
      </c>
      <c r="B122" s="46" t="s">
        <v>4686</v>
      </c>
      <c r="C122" s="46" t="s">
        <v>4682</v>
      </c>
      <c r="D122" s="46" t="s">
        <v>2467</v>
      </c>
      <c r="E122" s="46" t="s">
        <v>4685</v>
      </c>
      <c r="F122" s="46" t="s">
        <v>35</v>
      </c>
      <c r="H122" s="48">
        <v>43887</v>
      </c>
      <c r="J122" s="48">
        <v>44021</v>
      </c>
      <c r="K122" s="47">
        <v>16900</v>
      </c>
      <c r="M122" s="46" t="s">
        <v>4684</v>
      </c>
      <c r="N122" s="46" t="s">
        <v>499</v>
      </c>
      <c r="O122" s="47">
        <v>84</v>
      </c>
      <c r="P122" s="46" t="s">
        <v>37</v>
      </c>
      <c r="Q122" s="46" t="s">
        <v>49</v>
      </c>
      <c r="T122" s="46" t="s">
        <v>2429</v>
      </c>
    </row>
    <row r="123" spans="1:20" x14ac:dyDescent="0.2">
      <c r="A123" s="46">
        <v>6438705</v>
      </c>
      <c r="B123" s="46" t="s">
        <v>4683</v>
      </c>
      <c r="C123" s="46" t="s">
        <v>4682</v>
      </c>
      <c r="D123" s="46" t="s">
        <v>2467</v>
      </c>
      <c r="E123" s="46" t="s">
        <v>4681</v>
      </c>
      <c r="F123" s="46" t="s">
        <v>35</v>
      </c>
      <c r="H123" s="48">
        <v>43892</v>
      </c>
      <c r="J123" s="48">
        <v>44021</v>
      </c>
      <c r="K123" s="47">
        <v>15200</v>
      </c>
      <c r="M123" s="46" t="s">
        <v>4680</v>
      </c>
      <c r="N123" s="46" t="s">
        <v>499</v>
      </c>
      <c r="O123" s="47">
        <v>84</v>
      </c>
      <c r="P123" s="46" t="s">
        <v>37</v>
      </c>
      <c r="Q123" s="46" t="s">
        <v>49</v>
      </c>
      <c r="T123" s="46" t="s">
        <v>2429</v>
      </c>
    </row>
    <row r="124" spans="1:20" x14ac:dyDescent="0.2">
      <c r="A124" s="46">
        <v>6440426</v>
      </c>
      <c r="B124" s="46" t="s">
        <v>4679</v>
      </c>
      <c r="C124" s="46" t="s">
        <v>4666</v>
      </c>
      <c r="D124" s="46" t="s">
        <v>2467</v>
      </c>
      <c r="E124" s="46" t="s">
        <v>4678</v>
      </c>
      <c r="F124" s="46" t="s">
        <v>35</v>
      </c>
      <c r="H124" s="48">
        <v>43893</v>
      </c>
      <c r="J124" s="48">
        <v>44022</v>
      </c>
      <c r="K124" s="47">
        <v>15241</v>
      </c>
      <c r="M124" s="46" t="s">
        <v>4677</v>
      </c>
      <c r="N124" s="46" t="s">
        <v>499</v>
      </c>
      <c r="O124" s="47">
        <v>58</v>
      </c>
      <c r="P124" s="46" t="s">
        <v>37</v>
      </c>
      <c r="Q124" s="46" t="s">
        <v>49</v>
      </c>
      <c r="T124" s="46" t="s">
        <v>2429</v>
      </c>
    </row>
    <row r="125" spans="1:20" x14ac:dyDescent="0.2">
      <c r="A125" s="46">
        <v>6441671</v>
      </c>
      <c r="B125" s="46" t="s">
        <v>4676</v>
      </c>
      <c r="C125" s="46" t="s">
        <v>4666</v>
      </c>
      <c r="D125" s="46" t="s">
        <v>2467</v>
      </c>
      <c r="E125" s="46" t="s">
        <v>4675</v>
      </c>
      <c r="F125" s="46" t="s">
        <v>35</v>
      </c>
      <c r="H125" s="48">
        <v>43894</v>
      </c>
      <c r="J125" s="48">
        <v>44022</v>
      </c>
      <c r="K125" s="47">
        <v>15241</v>
      </c>
      <c r="M125" s="46" t="s">
        <v>4674</v>
      </c>
      <c r="N125" s="46" t="s">
        <v>499</v>
      </c>
      <c r="O125" s="47">
        <v>58</v>
      </c>
      <c r="P125" s="46" t="s">
        <v>37</v>
      </c>
      <c r="Q125" s="46" t="s">
        <v>49</v>
      </c>
      <c r="T125" s="46" t="s">
        <v>2429</v>
      </c>
    </row>
    <row r="126" spans="1:20" x14ac:dyDescent="0.2">
      <c r="A126" s="46">
        <v>6441823</v>
      </c>
      <c r="B126" s="46" t="s">
        <v>4673</v>
      </c>
      <c r="C126" s="46" t="s">
        <v>4666</v>
      </c>
      <c r="D126" s="46" t="s">
        <v>2467</v>
      </c>
      <c r="E126" s="46" t="s">
        <v>4672</v>
      </c>
      <c r="F126" s="46" t="s">
        <v>35</v>
      </c>
      <c r="H126" s="48">
        <v>43894</v>
      </c>
      <c r="J126" s="48">
        <v>44022</v>
      </c>
      <c r="K126" s="47">
        <v>15241</v>
      </c>
      <c r="M126" s="46" t="s">
        <v>4671</v>
      </c>
      <c r="N126" s="46" t="s">
        <v>499</v>
      </c>
      <c r="O126" s="47">
        <v>58</v>
      </c>
      <c r="P126" s="46" t="s">
        <v>37</v>
      </c>
      <c r="Q126" s="46" t="s">
        <v>49</v>
      </c>
      <c r="T126" s="46" t="s">
        <v>2429</v>
      </c>
    </row>
    <row r="127" spans="1:20" x14ac:dyDescent="0.2">
      <c r="A127" s="46">
        <v>6442252</v>
      </c>
      <c r="B127" s="46" t="s">
        <v>4670</v>
      </c>
      <c r="C127" s="46" t="s">
        <v>4666</v>
      </c>
      <c r="D127" s="46" t="s">
        <v>2467</v>
      </c>
      <c r="E127" s="46" t="s">
        <v>4669</v>
      </c>
      <c r="F127" s="46" t="s">
        <v>35</v>
      </c>
      <c r="H127" s="48">
        <v>43895</v>
      </c>
      <c r="J127" s="48">
        <v>44022</v>
      </c>
      <c r="K127" s="47">
        <v>3251</v>
      </c>
      <c r="M127" s="46" t="s">
        <v>4668</v>
      </c>
      <c r="N127" s="46" t="s">
        <v>499</v>
      </c>
      <c r="O127" s="47">
        <v>58</v>
      </c>
      <c r="P127" s="46" t="s">
        <v>37</v>
      </c>
      <c r="Q127" s="46" t="s">
        <v>49</v>
      </c>
      <c r="T127" s="46" t="s">
        <v>2429</v>
      </c>
    </row>
    <row r="128" spans="1:20" x14ac:dyDescent="0.2">
      <c r="A128" s="46">
        <v>6442510</v>
      </c>
      <c r="B128" s="46" t="s">
        <v>4667</v>
      </c>
      <c r="C128" s="46" t="s">
        <v>4666</v>
      </c>
      <c r="D128" s="46" t="s">
        <v>2467</v>
      </c>
      <c r="E128" s="46" t="s">
        <v>4665</v>
      </c>
      <c r="F128" s="46" t="s">
        <v>35</v>
      </c>
      <c r="H128" s="48">
        <v>43895</v>
      </c>
      <c r="J128" s="48">
        <v>44022</v>
      </c>
      <c r="K128" s="47">
        <v>15241</v>
      </c>
      <c r="M128" s="46" t="s">
        <v>4664</v>
      </c>
      <c r="N128" s="46" t="s">
        <v>499</v>
      </c>
      <c r="O128" s="47">
        <v>58</v>
      </c>
      <c r="P128" s="46" t="s">
        <v>37</v>
      </c>
      <c r="Q128" s="46" t="s">
        <v>49</v>
      </c>
      <c r="T128" s="46" t="s">
        <v>2429</v>
      </c>
    </row>
    <row r="129" spans="1:20" x14ac:dyDescent="0.2">
      <c r="A129" s="46">
        <v>6422956</v>
      </c>
      <c r="B129" s="46" t="s">
        <v>4663</v>
      </c>
      <c r="C129" s="46" t="s">
        <v>4662</v>
      </c>
      <c r="D129" s="46" t="s">
        <v>2467</v>
      </c>
      <c r="E129" s="46" t="s">
        <v>4661</v>
      </c>
      <c r="F129" s="46" t="s">
        <v>35</v>
      </c>
      <c r="H129" s="48">
        <v>43878</v>
      </c>
      <c r="J129" s="48">
        <v>44022</v>
      </c>
      <c r="K129" s="47">
        <v>285384</v>
      </c>
      <c r="M129" s="46" t="s">
        <v>4660</v>
      </c>
      <c r="N129" s="46" t="s">
        <v>499</v>
      </c>
      <c r="O129" s="47">
        <v>41</v>
      </c>
      <c r="P129" s="46" t="s">
        <v>37</v>
      </c>
      <c r="Q129" s="46" t="s">
        <v>49</v>
      </c>
      <c r="T129" s="46" t="s">
        <v>2429</v>
      </c>
    </row>
    <row r="130" spans="1:20" x14ac:dyDescent="0.2">
      <c r="A130" s="46">
        <v>6424794</v>
      </c>
      <c r="B130" s="46" t="s">
        <v>4659</v>
      </c>
      <c r="C130" s="46" t="s">
        <v>4652</v>
      </c>
      <c r="D130" s="46" t="s">
        <v>2467</v>
      </c>
      <c r="E130" s="46" t="s">
        <v>4658</v>
      </c>
      <c r="F130" s="46" t="s">
        <v>35</v>
      </c>
      <c r="H130" s="48">
        <v>43879</v>
      </c>
      <c r="J130" s="48">
        <v>44022</v>
      </c>
      <c r="K130" s="47">
        <v>72891</v>
      </c>
      <c r="M130" s="46" t="s">
        <v>4657</v>
      </c>
      <c r="N130" s="46" t="s">
        <v>499</v>
      </c>
      <c r="O130" s="47">
        <v>53</v>
      </c>
      <c r="P130" s="46" t="s">
        <v>37</v>
      </c>
      <c r="Q130" s="46" t="s">
        <v>49</v>
      </c>
      <c r="T130" s="46" t="s">
        <v>2429</v>
      </c>
    </row>
    <row r="131" spans="1:20" x14ac:dyDescent="0.2">
      <c r="A131" s="46">
        <v>6439403</v>
      </c>
      <c r="B131" s="46" t="s">
        <v>4656</v>
      </c>
      <c r="C131" s="46" t="s">
        <v>4652</v>
      </c>
      <c r="D131" s="46" t="s">
        <v>2467</v>
      </c>
      <c r="E131" s="46" t="s">
        <v>4655</v>
      </c>
      <c r="F131" s="46" t="s">
        <v>35</v>
      </c>
      <c r="H131" s="48">
        <v>43893</v>
      </c>
      <c r="J131" s="48">
        <v>44022</v>
      </c>
      <c r="K131" s="47">
        <v>10979</v>
      </c>
      <c r="M131" s="46" t="s">
        <v>4654</v>
      </c>
      <c r="N131" s="46" t="s">
        <v>499</v>
      </c>
      <c r="O131" s="47">
        <v>53</v>
      </c>
      <c r="P131" s="46" t="s">
        <v>37</v>
      </c>
      <c r="Q131" s="46" t="s">
        <v>49</v>
      </c>
      <c r="T131" s="46" t="s">
        <v>2429</v>
      </c>
    </row>
    <row r="132" spans="1:20" x14ac:dyDescent="0.2">
      <c r="A132" s="46">
        <v>6446356</v>
      </c>
      <c r="B132" s="46" t="s">
        <v>4653</v>
      </c>
      <c r="C132" s="46" t="s">
        <v>4652</v>
      </c>
      <c r="D132" s="46" t="s">
        <v>2467</v>
      </c>
      <c r="E132" s="46" t="s">
        <v>4651</v>
      </c>
      <c r="F132" s="46" t="s">
        <v>35</v>
      </c>
      <c r="H132" s="48">
        <v>43899</v>
      </c>
      <c r="J132" s="48">
        <v>44022</v>
      </c>
      <c r="K132" s="47">
        <v>15241</v>
      </c>
      <c r="M132" s="46" t="s">
        <v>4650</v>
      </c>
      <c r="N132" s="46" t="s">
        <v>499</v>
      </c>
      <c r="O132" s="47">
        <v>22</v>
      </c>
      <c r="P132" s="46" t="s">
        <v>65</v>
      </c>
      <c r="Q132" s="46" t="s">
        <v>49</v>
      </c>
      <c r="T132" s="46" t="s">
        <v>2429</v>
      </c>
    </row>
    <row r="133" spans="1:20" x14ac:dyDescent="0.2">
      <c r="A133" s="46">
        <v>6437678</v>
      </c>
      <c r="B133" s="46" t="s">
        <v>4649</v>
      </c>
      <c r="C133" s="46" t="s">
        <v>4648</v>
      </c>
      <c r="D133" s="46" t="s">
        <v>2467</v>
      </c>
      <c r="E133" s="46" t="s">
        <v>4647</v>
      </c>
      <c r="F133" s="46" t="s">
        <v>35</v>
      </c>
      <c r="H133" s="48">
        <v>43890</v>
      </c>
      <c r="J133" s="48">
        <v>44022</v>
      </c>
      <c r="K133" s="47">
        <v>746404</v>
      </c>
      <c r="M133" s="46" t="s">
        <v>4646</v>
      </c>
      <c r="N133" s="46" t="s">
        <v>499</v>
      </c>
      <c r="O133" s="47">
        <v>41</v>
      </c>
      <c r="P133" s="46" t="s">
        <v>37</v>
      </c>
      <c r="Q133" s="46" t="s">
        <v>49</v>
      </c>
      <c r="T133" s="46" t="s">
        <v>2429</v>
      </c>
    </row>
    <row r="134" spans="1:20" x14ac:dyDescent="0.2">
      <c r="A134" s="46">
        <v>6443185</v>
      </c>
      <c r="B134" s="46" t="s">
        <v>4645</v>
      </c>
      <c r="C134" s="46" t="s">
        <v>4590</v>
      </c>
      <c r="D134" s="46" t="s">
        <v>2467</v>
      </c>
      <c r="E134" s="46" t="s">
        <v>4644</v>
      </c>
      <c r="F134" s="46" t="s">
        <v>35</v>
      </c>
      <c r="H134" s="48">
        <v>43895</v>
      </c>
      <c r="J134" s="48">
        <v>44022</v>
      </c>
      <c r="K134" s="47">
        <v>15241</v>
      </c>
      <c r="M134" s="46" t="s">
        <v>4643</v>
      </c>
      <c r="N134" s="46" t="s">
        <v>499</v>
      </c>
      <c r="O134" s="47">
        <v>51</v>
      </c>
      <c r="P134" s="46" t="s">
        <v>37</v>
      </c>
      <c r="Q134" s="46" t="s">
        <v>49</v>
      </c>
      <c r="T134" s="46" t="s">
        <v>2429</v>
      </c>
    </row>
    <row r="135" spans="1:20" x14ac:dyDescent="0.2">
      <c r="A135" s="46">
        <v>6443765</v>
      </c>
      <c r="B135" s="46" t="s">
        <v>4642</v>
      </c>
      <c r="C135" s="46" t="s">
        <v>4590</v>
      </c>
      <c r="D135" s="46" t="s">
        <v>2467</v>
      </c>
      <c r="E135" s="46" t="s">
        <v>4641</v>
      </c>
      <c r="F135" s="46" t="s">
        <v>35</v>
      </c>
      <c r="H135" s="48">
        <v>43896</v>
      </c>
      <c r="J135" s="48">
        <v>44022</v>
      </c>
      <c r="K135" s="47">
        <v>15241</v>
      </c>
      <c r="M135" s="46" t="s">
        <v>4640</v>
      </c>
      <c r="N135" s="46" t="s">
        <v>499</v>
      </c>
      <c r="O135" s="47">
        <v>51</v>
      </c>
      <c r="P135" s="46" t="s">
        <v>37</v>
      </c>
      <c r="Q135" s="46" t="s">
        <v>49</v>
      </c>
      <c r="T135" s="46" t="s">
        <v>2429</v>
      </c>
    </row>
    <row r="136" spans="1:20" x14ac:dyDescent="0.2">
      <c r="A136" s="46">
        <v>6443790</v>
      </c>
      <c r="B136" s="46" t="s">
        <v>4639</v>
      </c>
      <c r="C136" s="46" t="s">
        <v>4590</v>
      </c>
      <c r="D136" s="46" t="s">
        <v>2467</v>
      </c>
      <c r="E136" s="46" t="s">
        <v>4638</v>
      </c>
      <c r="F136" s="46" t="s">
        <v>35</v>
      </c>
      <c r="H136" s="48">
        <v>43896</v>
      </c>
      <c r="J136" s="48">
        <v>44022</v>
      </c>
      <c r="K136" s="47">
        <v>15241</v>
      </c>
      <c r="M136" s="46" t="s">
        <v>4637</v>
      </c>
      <c r="N136" s="46" t="s">
        <v>499</v>
      </c>
      <c r="O136" s="47">
        <v>51</v>
      </c>
      <c r="P136" s="46" t="s">
        <v>37</v>
      </c>
      <c r="Q136" s="46" t="s">
        <v>49</v>
      </c>
      <c r="T136" s="46" t="s">
        <v>2429</v>
      </c>
    </row>
    <row r="137" spans="1:20" x14ac:dyDescent="0.2">
      <c r="A137" s="46">
        <v>6444039</v>
      </c>
      <c r="B137" s="46" t="s">
        <v>4636</v>
      </c>
      <c r="C137" s="46" t="s">
        <v>4590</v>
      </c>
      <c r="D137" s="46" t="s">
        <v>2467</v>
      </c>
      <c r="E137" s="46" t="s">
        <v>4635</v>
      </c>
      <c r="F137" s="46" t="s">
        <v>35</v>
      </c>
      <c r="H137" s="48">
        <v>43896</v>
      </c>
      <c r="J137" s="48">
        <v>44022</v>
      </c>
      <c r="K137" s="47">
        <v>15241</v>
      </c>
      <c r="M137" s="46" t="s">
        <v>4634</v>
      </c>
      <c r="N137" s="46" t="s">
        <v>499</v>
      </c>
      <c r="O137" s="47">
        <v>51</v>
      </c>
      <c r="P137" s="46" t="s">
        <v>37</v>
      </c>
      <c r="Q137" s="46" t="s">
        <v>49</v>
      </c>
      <c r="T137" s="46" t="s">
        <v>2429</v>
      </c>
    </row>
    <row r="138" spans="1:20" x14ac:dyDescent="0.2">
      <c r="A138" s="46">
        <v>6444233</v>
      </c>
      <c r="B138" s="46" t="s">
        <v>4633</v>
      </c>
      <c r="C138" s="46" t="s">
        <v>4590</v>
      </c>
      <c r="D138" s="46" t="s">
        <v>2467</v>
      </c>
      <c r="E138" s="46" t="s">
        <v>4632</v>
      </c>
      <c r="F138" s="46" t="s">
        <v>35</v>
      </c>
      <c r="H138" s="48">
        <v>43896</v>
      </c>
      <c r="J138" s="48">
        <v>44022</v>
      </c>
      <c r="K138" s="47">
        <v>15241</v>
      </c>
      <c r="M138" s="46" t="s">
        <v>4631</v>
      </c>
      <c r="N138" s="46" t="s">
        <v>499</v>
      </c>
      <c r="O138" s="47">
        <v>51</v>
      </c>
      <c r="P138" s="46" t="s">
        <v>37</v>
      </c>
      <c r="Q138" s="46" t="s">
        <v>49</v>
      </c>
      <c r="T138" s="46" t="s">
        <v>2429</v>
      </c>
    </row>
    <row r="139" spans="1:20" x14ac:dyDescent="0.2">
      <c r="A139" s="46">
        <v>6444555</v>
      </c>
      <c r="B139" s="46" t="s">
        <v>4630</v>
      </c>
      <c r="C139" s="46" t="s">
        <v>4590</v>
      </c>
      <c r="D139" s="46" t="s">
        <v>2467</v>
      </c>
      <c r="E139" s="46" t="s">
        <v>4629</v>
      </c>
      <c r="F139" s="46" t="s">
        <v>35</v>
      </c>
      <c r="H139" s="48">
        <v>43896</v>
      </c>
      <c r="J139" s="48">
        <v>44022</v>
      </c>
      <c r="K139" s="47">
        <v>15241</v>
      </c>
      <c r="M139" s="46" t="s">
        <v>4628</v>
      </c>
      <c r="N139" s="46" t="s">
        <v>499</v>
      </c>
      <c r="O139" s="47">
        <v>51</v>
      </c>
      <c r="P139" s="46" t="s">
        <v>37</v>
      </c>
      <c r="Q139" s="46" t="s">
        <v>49</v>
      </c>
      <c r="T139" s="46" t="s">
        <v>2429</v>
      </c>
    </row>
    <row r="140" spans="1:20" x14ac:dyDescent="0.2">
      <c r="A140" s="46">
        <v>6444627</v>
      </c>
      <c r="B140" s="46" t="s">
        <v>4627</v>
      </c>
      <c r="C140" s="46" t="s">
        <v>4590</v>
      </c>
      <c r="D140" s="46" t="s">
        <v>2467</v>
      </c>
      <c r="E140" s="46" t="s">
        <v>4626</v>
      </c>
      <c r="F140" s="46" t="s">
        <v>35</v>
      </c>
      <c r="H140" s="48">
        <v>43896</v>
      </c>
      <c r="J140" s="48">
        <v>44022</v>
      </c>
      <c r="K140" s="47">
        <v>15241</v>
      </c>
      <c r="M140" s="46" t="s">
        <v>4625</v>
      </c>
      <c r="N140" s="46" t="s">
        <v>499</v>
      </c>
      <c r="O140" s="47">
        <v>51</v>
      </c>
      <c r="P140" s="46" t="s">
        <v>37</v>
      </c>
      <c r="Q140" s="46" t="s">
        <v>49</v>
      </c>
      <c r="T140" s="46" t="s">
        <v>2429</v>
      </c>
    </row>
    <row r="141" spans="1:20" x14ac:dyDescent="0.2">
      <c r="A141" s="46">
        <v>6445943</v>
      </c>
      <c r="B141" s="46" t="s">
        <v>4624</v>
      </c>
      <c r="C141" s="46" t="s">
        <v>4590</v>
      </c>
      <c r="D141" s="46" t="s">
        <v>2467</v>
      </c>
      <c r="E141" s="46" t="s">
        <v>4623</v>
      </c>
      <c r="F141" s="46" t="s">
        <v>35</v>
      </c>
      <c r="H141" s="48">
        <v>43899</v>
      </c>
      <c r="J141" s="48">
        <v>44022</v>
      </c>
      <c r="K141" s="47">
        <v>15241</v>
      </c>
      <c r="M141" s="46" t="s">
        <v>4622</v>
      </c>
      <c r="N141" s="46" t="s">
        <v>499</v>
      </c>
      <c r="O141" s="47">
        <v>50</v>
      </c>
      <c r="P141" s="46" t="s">
        <v>37</v>
      </c>
      <c r="Q141" s="46" t="s">
        <v>49</v>
      </c>
      <c r="T141" s="46" t="s">
        <v>2429</v>
      </c>
    </row>
    <row r="142" spans="1:20" x14ac:dyDescent="0.2">
      <c r="A142" s="46">
        <v>6447314</v>
      </c>
      <c r="B142" s="46" t="s">
        <v>4621</v>
      </c>
      <c r="C142" s="46" t="s">
        <v>4590</v>
      </c>
      <c r="D142" s="46" t="s">
        <v>2467</v>
      </c>
      <c r="E142" s="46" t="s">
        <v>4620</v>
      </c>
      <c r="F142" s="46" t="s">
        <v>35</v>
      </c>
      <c r="H142" s="48">
        <v>43900</v>
      </c>
      <c r="J142" s="48">
        <v>44022</v>
      </c>
      <c r="K142" s="47">
        <v>10000</v>
      </c>
      <c r="M142" s="46" t="s">
        <v>4619</v>
      </c>
      <c r="N142" s="46" t="s">
        <v>499</v>
      </c>
      <c r="O142" s="47">
        <v>50</v>
      </c>
      <c r="P142" s="46" t="s">
        <v>37</v>
      </c>
      <c r="Q142" s="46" t="s">
        <v>49</v>
      </c>
      <c r="T142" s="46" t="s">
        <v>2429</v>
      </c>
    </row>
    <row r="143" spans="1:20" x14ac:dyDescent="0.2">
      <c r="A143" s="46">
        <v>6447363</v>
      </c>
      <c r="B143" s="46" t="s">
        <v>4618</v>
      </c>
      <c r="C143" s="46" t="s">
        <v>4590</v>
      </c>
      <c r="D143" s="46" t="s">
        <v>2467</v>
      </c>
      <c r="E143" s="46" t="s">
        <v>4617</v>
      </c>
      <c r="F143" s="46" t="s">
        <v>35</v>
      </c>
      <c r="H143" s="48">
        <v>43900</v>
      </c>
      <c r="J143" s="48">
        <v>44022</v>
      </c>
      <c r="K143" s="47">
        <v>20741</v>
      </c>
      <c r="M143" s="46" t="s">
        <v>4616</v>
      </c>
      <c r="N143" s="46" t="s">
        <v>499</v>
      </c>
      <c r="O143" s="47">
        <v>50</v>
      </c>
      <c r="P143" s="46" t="s">
        <v>37</v>
      </c>
      <c r="Q143" s="46" t="s">
        <v>49</v>
      </c>
      <c r="T143" s="46" t="s">
        <v>2429</v>
      </c>
    </row>
    <row r="144" spans="1:20" x14ac:dyDescent="0.2">
      <c r="A144" s="46">
        <v>6447386</v>
      </c>
      <c r="B144" s="46" t="s">
        <v>4615</v>
      </c>
      <c r="C144" s="46" t="s">
        <v>4590</v>
      </c>
      <c r="D144" s="46" t="s">
        <v>2467</v>
      </c>
      <c r="E144" s="46" t="s">
        <v>4614</v>
      </c>
      <c r="F144" s="46" t="s">
        <v>35</v>
      </c>
      <c r="H144" s="48">
        <v>43900</v>
      </c>
      <c r="J144" s="48">
        <v>44022</v>
      </c>
      <c r="K144" s="47">
        <v>15241</v>
      </c>
      <c r="M144" s="46" t="s">
        <v>4613</v>
      </c>
      <c r="N144" s="46" t="s">
        <v>499</v>
      </c>
      <c r="O144" s="47">
        <v>50</v>
      </c>
      <c r="P144" s="46" t="s">
        <v>37</v>
      </c>
      <c r="Q144" s="46" t="s">
        <v>49</v>
      </c>
      <c r="T144" s="46" t="s">
        <v>2429</v>
      </c>
    </row>
    <row r="145" spans="1:20" x14ac:dyDescent="0.2">
      <c r="A145" s="46">
        <v>6447471</v>
      </c>
      <c r="B145" s="46" t="s">
        <v>4612</v>
      </c>
      <c r="C145" s="46" t="s">
        <v>4590</v>
      </c>
      <c r="D145" s="46" t="s">
        <v>2467</v>
      </c>
      <c r="E145" s="46" t="s">
        <v>4611</v>
      </c>
      <c r="F145" s="46" t="s">
        <v>35</v>
      </c>
      <c r="H145" s="48">
        <v>43900</v>
      </c>
      <c r="J145" s="48">
        <v>44022</v>
      </c>
      <c r="K145" s="47">
        <v>15241</v>
      </c>
      <c r="M145" s="46" t="s">
        <v>4610</v>
      </c>
      <c r="N145" s="46" t="s">
        <v>499</v>
      </c>
      <c r="O145" s="47">
        <v>50</v>
      </c>
      <c r="P145" s="46" t="s">
        <v>37</v>
      </c>
      <c r="Q145" s="46" t="s">
        <v>49</v>
      </c>
      <c r="T145" s="46" t="s">
        <v>2429</v>
      </c>
    </row>
    <row r="146" spans="1:20" x14ac:dyDescent="0.2">
      <c r="A146" s="46">
        <v>6448392</v>
      </c>
      <c r="B146" s="46" t="s">
        <v>4609</v>
      </c>
      <c r="C146" s="46" t="s">
        <v>4590</v>
      </c>
      <c r="D146" s="46" t="s">
        <v>2467</v>
      </c>
      <c r="E146" s="46" t="s">
        <v>4608</v>
      </c>
      <c r="F146" s="46" t="s">
        <v>35</v>
      </c>
      <c r="H146" s="48">
        <v>43900</v>
      </c>
      <c r="J146" s="48">
        <v>44022</v>
      </c>
      <c r="K146" s="47">
        <v>15241</v>
      </c>
      <c r="M146" s="46" t="s">
        <v>4607</v>
      </c>
      <c r="N146" s="46" t="s">
        <v>499</v>
      </c>
      <c r="O146" s="47">
        <v>50</v>
      </c>
      <c r="P146" s="46" t="s">
        <v>37</v>
      </c>
      <c r="Q146" s="46" t="s">
        <v>49</v>
      </c>
      <c r="T146" s="46" t="s">
        <v>2429</v>
      </c>
    </row>
    <row r="147" spans="1:20" x14ac:dyDescent="0.2">
      <c r="A147" s="46">
        <v>6448603</v>
      </c>
      <c r="B147" s="46" t="s">
        <v>4606</v>
      </c>
      <c r="C147" s="46" t="s">
        <v>4590</v>
      </c>
      <c r="D147" s="46" t="s">
        <v>2467</v>
      </c>
      <c r="E147" s="46" t="s">
        <v>4605</v>
      </c>
      <c r="F147" s="46" t="s">
        <v>35</v>
      </c>
      <c r="H147" s="48">
        <v>43900</v>
      </c>
      <c r="J147" s="48">
        <v>44022</v>
      </c>
      <c r="K147" s="47">
        <v>15241</v>
      </c>
      <c r="M147" s="46" t="s">
        <v>4604</v>
      </c>
      <c r="N147" s="46" t="s">
        <v>499</v>
      </c>
      <c r="O147" s="47">
        <v>50</v>
      </c>
      <c r="P147" s="46" t="s">
        <v>37</v>
      </c>
      <c r="Q147" s="46" t="s">
        <v>49</v>
      </c>
      <c r="T147" s="46" t="s">
        <v>2429</v>
      </c>
    </row>
    <row r="148" spans="1:20" x14ac:dyDescent="0.2">
      <c r="A148" s="46">
        <v>6449833</v>
      </c>
      <c r="B148" s="46" t="s">
        <v>4603</v>
      </c>
      <c r="C148" s="46" t="s">
        <v>4590</v>
      </c>
      <c r="D148" s="46" t="s">
        <v>2467</v>
      </c>
      <c r="E148" s="46" t="s">
        <v>4602</v>
      </c>
      <c r="F148" s="46" t="s">
        <v>35</v>
      </c>
      <c r="H148" s="48">
        <v>43901</v>
      </c>
      <c r="J148" s="48">
        <v>44022</v>
      </c>
      <c r="K148" s="47">
        <v>15241</v>
      </c>
      <c r="M148" s="46" t="s">
        <v>4601</v>
      </c>
      <c r="N148" s="46" t="s">
        <v>499</v>
      </c>
      <c r="O148" s="47">
        <v>50</v>
      </c>
      <c r="P148" s="46" t="s">
        <v>37</v>
      </c>
      <c r="Q148" s="46" t="s">
        <v>49</v>
      </c>
      <c r="T148" s="46" t="s">
        <v>2429</v>
      </c>
    </row>
    <row r="149" spans="1:20" x14ac:dyDescent="0.2">
      <c r="A149" s="46">
        <v>6451610</v>
      </c>
      <c r="B149" s="46" t="s">
        <v>4600</v>
      </c>
      <c r="C149" s="46" t="s">
        <v>4590</v>
      </c>
      <c r="D149" s="46" t="s">
        <v>2467</v>
      </c>
      <c r="E149" s="46" t="s">
        <v>4599</v>
      </c>
      <c r="F149" s="46" t="s">
        <v>35</v>
      </c>
      <c r="H149" s="48">
        <v>43902</v>
      </c>
      <c r="J149" s="48">
        <v>44022</v>
      </c>
      <c r="K149" s="47">
        <v>15241</v>
      </c>
      <c r="M149" s="46" t="s">
        <v>4598</v>
      </c>
      <c r="N149" s="46" t="s">
        <v>499</v>
      </c>
      <c r="O149" s="47">
        <v>50</v>
      </c>
      <c r="P149" s="46" t="s">
        <v>37</v>
      </c>
      <c r="Q149" s="46" t="s">
        <v>49</v>
      </c>
      <c r="T149" s="46" t="s">
        <v>2429</v>
      </c>
    </row>
    <row r="150" spans="1:20" x14ac:dyDescent="0.2">
      <c r="A150" s="46">
        <v>6451926</v>
      </c>
      <c r="B150" s="46" t="s">
        <v>4597</v>
      </c>
      <c r="C150" s="46" t="s">
        <v>4590</v>
      </c>
      <c r="D150" s="46" t="s">
        <v>2467</v>
      </c>
      <c r="E150" s="46" t="s">
        <v>4596</v>
      </c>
      <c r="F150" s="46" t="s">
        <v>35</v>
      </c>
      <c r="H150" s="48">
        <v>43903</v>
      </c>
      <c r="J150" s="48">
        <v>44022</v>
      </c>
      <c r="K150" s="47">
        <v>15241</v>
      </c>
      <c r="M150" s="46" t="s">
        <v>4595</v>
      </c>
      <c r="N150" s="46" t="s">
        <v>499</v>
      </c>
      <c r="O150" s="47">
        <v>50</v>
      </c>
      <c r="P150" s="46" t="s">
        <v>37</v>
      </c>
      <c r="Q150" s="46" t="s">
        <v>49</v>
      </c>
      <c r="T150" s="46" t="s">
        <v>2429</v>
      </c>
    </row>
    <row r="151" spans="1:20" x14ac:dyDescent="0.2">
      <c r="A151" s="46">
        <v>6451927</v>
      </c>
      <c r="B151" s="46" t="s">
        <v>4594</v>
      </c>
      <c r="C151" s="46" t="s">
        <v>4590</v>
      </c>
      <c r="D151" s="46" t="s">
        <v>2569</v>
      </c>
      <c r="E151" s="46" t="s">
        <v>4593</v>
      </c>
      <c r="F151" s="46" t="s">
        <v>35</v>
      </c>
      <c r="H151" s="48">
        <v>43903</v>
      </c>
      <c r="J151" s="48">
        <v>44022</v>
      </c>
      <c r="K151" s="47">
        <v>15241</v>
      </c>
      <c r="M151" s="46" t="s">
        <v>4592</v>
      </c>
      <c r="N151" s="46" t="s">
        <v>499</v>
      </c>
      <c r="O151" s="47">
        <v>50</v>
      </c>
      <c r="P151" s="46" t="s">
        <v>37</v>
      </c>
      <c r="Q151" s="46" t="s">
        <v>49</v>
      </c>
      <c r="T151" s="46" t="s">
        <v>2429</v>
      </c>
    </row>
    <row r="152" spans="1:20" x14ac:dyDescent="0.2">
      <c r="A152" s="46">
        <v>6452746</v>
      </c>
      <c r="B152" s="46" t="s">
        <v>4591</v>
      </c>
      <c r="C152" s="46" t="s">
        <v>4590</v>
      </c>
      <c r="D152" s="46" t="s">
        <v>2467</v>
      </c>
      <c r="E152" s="46" t="s">
        <v>4589</v>
      </c>
      <c r="F152" s="46" t="s">
        <v>35</v>
      </c>
      <c r="H152" s="48">
        <v>43903</v>
      </c>
      <c r="J152" s="48">
        <v>44022</v>
      </c>
      <c r="K152" s="47">
        <v>15241</v>
      </c>
      <c r="M152" s="46" t="s">
        <v>4588</v>
      </c>
      <c r="N152" s="46" t="s">
        <v>499</v>
      </c>
      <c r="O152" s="47">
        <v>50</v>
      </c>
      <c r="P152" s="46" t="s">
        <v>37</v>
      </c>
      <c r="Q152" s="46" t="s">
        <v>49</v>
      </c>
      <c r="T152" s="46" t="s">
        <v>2429</v>
      </c>
    </row>
    <row r="153" spans="1:20" x14ac:dyDescent="0.2">
      <c r="A153" s="46">
        <v>6444941</v>
      </c>
      <c r="B153" s="46" t="s">
        <v>4587</v>
      </c>
      <c r="C153" s="46" t="s">
        <v>4586</v>
      </c>
      <c r="D153" s="46" t="s">
        <v>2569</v>
      </c>
      <c r="E153" s="46" t="s">
        <v>4585</v>
      </c>
      <c r="F153" s="46" t="s">
        <v>35</v>
      </c>
      <c r="H153" s="48">
        <v>43896</v>
      </c>
      <c r="J153" s="48">
        <v>44022</v>
      </c>
      <c r="K153" s="47">
        <v>1452287</v>
      </c>
      <c r="M153" s="46" t="s">
        <v>4584</v>
      </c>
      <c r="N153" s="46" t="s">
        <v>499</v>
      </c>
      <c r="O153" s="47">
        <v>42</v>
      </c>
      <c r="P153" s="46" t="s">
        <v>37</v>
      </c>
      <c r="Q153" s="46" t="s">
        <v>49</v>
      </c>
      <c r="T153" s="46" t="s">
        <v>2429</v>
      </c>
    </row>
    <row r="154" spans="1:20" x14ac:dyDescent="0.2">
      <c r="A154" s="46">
        <v>6455366</v>
      </c>
      <c r="B154" s="46" t="s">
        <v>4583</v>
      </c>
      <c r="C154" s="46" t="s">
        <v>4582</v>
      </c>
      <c r="D154" s="46" t="s">
        <v>2569</v>
      </c>
      <c r="E154" s="46" t="s">
        <v>4581</v>
      </c>
      <c r="F154" s="46" t="s">
        <v>35</v>
      </c>
      <c r="H154" s="48">
        <v>43907</v>
      </c>
      <c r="J154" s="48">
        <v>44022</v>
      </c>
      <c r="K154" s="47">
        <v>3400</v>
      </c>
      <c r="M154" s="46" t="s">
        <v>4580</v>
      </c>
      <c r="N154" s="46" t="s">
        <v>499</v>
      </c>
      <c r="O154" s="47">
        <v>50</v>
      </c>
      <c r="P154" s="46" t="s">
        <v>37</v>
      </c>
      <c r="Q154" s="46" t="s">
        <v>49</v>
      </c>
      <c r="T154" s="46" t="s">
        <v>2429</v>
      </c>
    </row>
    <row r="155" spans="1:20" x14ac:dyDescent="0.2">
      <c r="A155" s="46">
        <v>6453717</v>
      </c>
      <c r="B155" s="46" t="s">
        <v>4579</v>
      </c>
      <c r="C155" s="46" t="s">
        <v>4572</v>
      </c>
      <c r="D155" s="46" t="s">
        <v>2467</v>
      </c>
      <c r="E155" s="46" t="s">
        <v>4578</v>
      </c>
      <c r="F155" s="46" t="s">
        <v>35</v>
      </c>
      <c r="H155" s="48">
        <v>43906</v>
      </c>
      <c r="J155" s="48">
        <v>44022</v>
      </c>
      <c r="K155" s="47">
        <v>15241</v>
      </c>
      <c r="M155" s="46" t="s">
        <v>4577</v>
      </c>
      <c r="N155" s="46" t="s">
        <v>499</v>
      </c>
      <c r="O155" s="47">
        <v>50</v>
      </c>
      <c r="P155" s="46" t="s">
        <v>37</v>
      </c>
      <c r="Q155" s="46" t="s">
        <v>49</v>
      </c>
      <c r="T155" s="46" t="s">
        <v>2429</v>
      </c>
    </row>
    <row r="156" spans="1:20" x14ac:dyDescent="0.2">
      <c r="A156" s="46">
        <v>6455536</v>
      </c>
      <c r="B156" s="46" t="s">
        <v>4576</v>
      </c>
      <c r="C156" s="46" t="s">
        <v>4572</v>
      </c>
      <c r="D156" s="46" t="s">
        <v>2467</v>
      </c>
      <c r="E156" s="46" t="s">
        <v>4575</v>
      </c>
      <c r="F156" s="46" t="s">
        <v>35</v>
      </c>
      <c r="H156" s="48">
        <v>43907</v>
      </c>
      <c r="J156" s="48">
        <v>44022</v>
      </c>
      <c r="K156" s="47">
        <v>15241</v>
      </c>
      <c r="M156" s="46" t="s">
        <v>4574</v>
      </c>
      <c r="N156" s="46" t="s">
        <v>499</v>
      </c>
      <c r="O156" s="47">
        <v>50</v>
      </c>
      <c r="P156" s="46" t="s">
        <v>37</v>
      </c>
      <c r="Q156" s="46" t="s">
        <v>49</v>
      </c>
      <c r="T156" s="46" t="s">
        <v>2429</v>
      </c>
    </row>
    <row r="157" spans="1:20" x14ac:dyDescent="0.2">
      <c r="A157" s="46">
        <v>6455817</v>
      </c>
      <c r="B157" s="46" t="s">
        <v>4573</v>
      </c>
      <c r="C157" s="46" t="s">
        <v>4572</v>
      </c>
      <c r="D157" s="46" t="s">
        <v>2467</v>
      </c>
      <c r="E157" s="46" t="s">
        <v>4571</v>
      </c>
      <c r="F157" s="46" t="s">
        <v>35</v>
      </c>
      <c r="H157" s="48">
        <v>43907</v>
      </c>
      <c r="J157" s="48">
        <v>44022</v>
      </c>
      <c r="K157" s="47">
        <v>15241</v>
      </c>
      <c r="M157" s="46" t="s">
        <v>4570</v>
      </c>
      <c r="N157" s="46" t="s">
        <v>499</v>
      </c>
      <c r="O157" s="47">
        <v>50</v>
      </c>
      <c r="P157" s="46" t="s">
        <v>37</v>
      </c>
      <c r="Q157" s="46" t="s">
        <v>49</v>
      </c>
      <c r="T157" s="46" t="s">
        <v>2429</v>
      </c>
    </row>
    <row r="158" spans="1:20" x14ac:dyDescent="0.2">
      <c r="A158" s="46">
        <v>6453843</v>
      </c>
      <c r="B158" s="46" t="s">
        <v>4569</v>
      </c>
      <c r="C158" s="46" t="s">
        <v>4532</v>
      </c>
      <c r="D158" s="46" t="s">
        <v>2467</v>
      </c>
      <c r="E158" s="46" t="s">
        <v>4568</v>
      </c>
      <c r="F158" s="46" t="s">
        <v>35</v>
      </c>
      <c r="H158" s="48">
        <v>43906</v>
      </c>
      <c r="J158" s="48">
        <v>44022</v>
      </c>
      <c r="K158" s="47">
        <v>15241</v>
      </c>
      <c r="M158" s="46" t="s">
        <v>4567</v>
      </c>
      <c r="N158" s="46" t="s">
        <v>499</v>
      </c>
      <c r="O158" s="47">
        <v>53</v>
      </c>
      <c r="P158" s="46" t="s">
        <v>37</v>
      </c>
      <c r="Q158" s="46" t="s">
        <v>49</v>
      </c>
      <c r="T158" s="46" t="s">
        <v>2429</v>
      </c>
    </row>
    <row r="159" spans="1:20" x14ac:dyDescent="0.2">
      <c r="A159" s="46">
        <v>6454187</v>
      </c>
      <c r="B159" s="46" t="s">
        <v>4566</v>
      </c>
      <c r="C159" s="46" t="s">
        <v>4532</v>
      </c>
      <c r="D159" s="46" t="s">
        <v>2467</v>
      </c>
      <c r="E159" s="46" t="s">
        <v>4565</v>
      </c>
      <c r="F159" s="46" t="s">
        <v>35</v>
      </c>
      <c r="H159" s="48">
        <v>43906</v>
      </c>
      <c r="J159" s="48">
        <v>44022</v>
      </c>
      <c r="K159" s="47">
        <v>15241</v>
      </c>
      <c r="M159" s="46" t="s">
        <v>4564</v>
      </c>
      <c r="N159" s="46" t="s">
        <v>499</v>
      </c>
      <c r="O159" s="47">
        <v>53</v>
      </c>
      <c r="P159" s="46" t="s">
        <v>37</v>
      </c>
      <c r="Q159" s="46" t="s">
        <v>49</v>
      </c>
      <c r="T159" s="46" t="s">
        <v>2429</v>
      </c>
    </row>
    <row r="160" spans="1:20" x14ac:dyDescent="0.2">
      <c r="A160" s="46">
        <v>6454546</v>
      </c>
      <c r="B160" s="46" t="s">
        <v>4563</v>
      </c>
      <c r="C160" s="46" t="s">
        <v>4532</v>
      </c>
      <c r="D160" s="46" t="s">
        <v>2467</v>
      </c>
      <c r="E160" s="46" t="s">
        <v>4562</v>
      </c>
      <c r="F160" s="46" t="s">
        <v>35</v>
      </c>
      <c r="H160" s="48">
        <v>43906</v>
      </c>
      <c r="J160" s="48">
        <v>44022</v>
      </c>
      <c r="K160" s="47">
        <v>15241</v>
      </c>
      <c r="M160" s="46" t="s">
        <v>4561</v>
      </c>
      <c r="N160" s="46" t="s">
        <v>499</v>
      </c>
      <c r="O160" s="47">
        <v>53</v>
      </c>
      <c r="P160" s="46" t="s">
        <v>37</v>
      </c>
      <c r="Q160" s="46" t="s">
        <v>49</v>
      </c>
      <c r="T160" s="46" t="s">
        <v>2429</v>
      </c>
    </row>
    <row r="161" spans="1:20" x14ac:dyDescent="0.2">
      <c r="A161" s="46">
        <v>6455049</v>
      </c>
      <c r="B161" s="46" t="s">
        <v>4560</v>
      </c>
      <c r="C161" s="46" t="s">
        <v>4532</v>
      </c>
      <c r="D161" s="46" t="s">
        <v>2467</v>
      </c>
      <c r="E161" s="46" t="s">
        <v>4559</v>
      </c>
      <c r="F161" s="46" t="s">
        <v>35</v>
      </c>
      <c r="H161" s="48">
        <v>43907</v>
      </c>
      <c r="J161" s="48">
        <v>44022</v>
      </c>
      <c r="K161" s="47">
        <v>15241</v>
      </c>
      <c r="M161" s="46" t="s">
        <v>4558</v>
      </c>
      <c r="N161" s="46" t="s">
        <v>499</v>
      </c>
      <c r="O161" s="47">
        <v>53</v>
      </c>
      <c r="P161" s="46" t="s">
        <v>37</v>
      </c>
      <c r="Q161" s="46" t="s">
        <v>49</v>
      </c>
      <c r="T161" s="46" t="s">
        <v>2429</v>
      </c>
    </row>
    <row r="162" spans="1:20" x14ac:dyDescent="0.2">
      <c r="A162" s="46">
        <v>6455101</v>
      </c>
      <c r="B162" s="46" t="s">
        <v>4557</v>
      </c>
      <c r="C162" s="46" t="s">
        <v>4532</v>
      </c>
      <c r="D162" s="46" t="s">
        <v>2467</v>
      </c>
      <c r="E162" s="46" t="s">
        <v>4556</v>
      </c>
      <c r="F162" s="46" t="s">
        <v>35</v>
      </c>
      <c r="H162" s="48">
        <v>43907</v>
      </c>
      <c r="J162" s="48">
        <v>44022</v>
      </c>
      <c r="K162" s="47">
        <v>15241</v>
      </c>
      <c r="M162" s="46" t="s">
        <v>4555</v>
      </c>
      <c r="N162" s="46" t="s">
        <v>499</v>
      </c>
      <c r="O162" s="47">
        <v>53</v>
      </c>
      <c r="P162" s="46" t="s">
        <v>37</v>
      </c>
      <c r="Q162" s="46" t="s">
        <v>49</v>
      </c>
      <c r="T162" s="46" t="s">
        <v>2429</v>
      </c>
    </row>
    <row r="163" spans="1:20" x14ac:dyDescent="0.2">
      <c r="A163" s="46">
        <v>6455481</v>
      </c>
      <c r="B163" s="46" t="s">
        <v>4554</v>
      </c>
      <c r="C163" s="46" t="s">
        <v>4532</v>
      </c>
      <c r="D163" s="46" t="s">
        <v>2467</v>
      </c>
      <c r="E163" s="46" t="s">
        <v>4553</v>
      </c>
      <c r="F163" s="46" t="s">
        <v>35</v>
      </c>
      <c r="H163" s="48">
        <v>43907</v>
      </c>
      <c r="J163" s="48">
        <v>44022</v>
      </c>
      <c r="K163" s="47">
        <v>10000</v>
      </c>
      <c r="M163" s="46" t="s">
        <v>4552</v>
      </c>
      <c r="N163" s="46" t="s">
        <v>499</v>
      </c>
      <c r="O163" s="47">
        <v>53</v>
      </c>
      <c r="P163" s="46" t="s">
        <v>37</v>
      </c>
      <c r="Q163" s="46" t="s">
        <v>49</v>
      </c>
      <c r="T163" s="46" t="s">
        <v>2429</v>
      </c>
    </row>
    <row r="164" spans="1:20" x14ac:dyDescent="0.2">
      <c r="A164" s="46">
        <v>6456346</v>
      </c>
      <c r="B164" s="46" t="s">
        <v>4551</v>
      </c>
      <c r="C164" s="46" t="s">
        <v>4532</v>
      </c>
      <c r="D164" s="46" t="s">
        <v>2467</v>
      </c>
      <c r="E164" s="46" t="s">
        <v>4550</v>
      </c>
      <c r="F164" s="46" t="s">
        <v>35</v>
      </c>
      <c r="H164" s="48">
        <v>43908</v>
      </c>
      <c r="J164" s="48">
        <v>44022</v>
      </c>
      <c r="K164" s="47">
        <v>15241</v>
      </c>
      <c r="M164" s="46" t="s">
        <v>4549</v>
      </c>
      <c r="N164" s="46" t="s">
        <v>499</v>
      </c>
      <c r="O164" s="47">
        <v>51</v>
      </c>
      <c r="P164" s="46" t="s">
        <v>37</v>
      </c>
      <c r="Q164" s="46" t="s">
        <v>49</v>
      </c>
      <c r="T164" s="46" t="s">
        <v>2429</v>
      </c>
    </row>
    <row r="165" spans="1:20" x14ac:dyDescent="0.2">
      <c r="A165" s="46">
        <v>6456679</v>
      </c>
      <c r="B165" s="46" t="s">
        <v>4548</v>
      </c>
      <c r="C165" s="46" t="s">
        <v>4532</v>
      </c>
      <c r="D165" s="46" t="s">
        <v>2467</v>
      </c>
      <c r="E165" s="46" t="s">
        <v>4547</v>
      </c>
      <c r="F165" s="46" t="s">
        <v>35</v>
      </c>
      <c r="H165" s="48">
        <v>43908</v>
      </c>
      <c r="J165" s="48">
        <v>44022</v>
      </c>
      <c r="K165" s="47">
        <v>20241</v>
      </c>
      <c r="M165" s="46" t="s">
        <v>4546</v>
      </c>
      <c r="N165" s="46" t="s">
        <v>499</v>
      </c>
      <c r="O165" s="47">
        <v>51</v>
      </c>
      <c r="P165" s="46" t="s">
        <v>37</v>
      </c>
      <c r="Q165" s="46" t="s">
        <v>49</v>
      </c>
      <c r="T165" s="46" t="s">
        <v>2429</v>
      </c>
    </row>
    <row r="166" spans="1:20" x14ac:dyDescent="0.2">
      <c r="A166" s="46">
        <v>6456725</v>
      </c>
      <c r="B166" s="46" t="s">
        <v>4545</v>
      </c>
      <c r="C166" s="46" t="s">
        <v>4532</v>
      </c>
      <c r="D166" s="46" t="s">
        <v>2467</v>
      </c>
      <c r="E166" s="46" t="s">
        <v>4544</v>
      </c>
      <c r="F166" s="46" t="s">
        <v>35</v>
      </c>
      <c r="H166" s="48">
        <v>43908</v>
      </c>
      <c r="J166" s="48">
        <v>44022</v>
      </c>
      <c r="K166" s="47">
        <v>20241</v>
      </c>
      <c r="M166" s="46" t="s">
        <v>4543</v>
      </c>
      <c r="N166" s="46" t="s">
        <v>499</v>
      </c>
      <c r="O166" s="47">
        <v>51</v>
      </c>
      <c r="P166" s="46" t="s">
        <v>37</v>
      </c>
      <c r="Q166" s="46" t="s">
        <v>49</v>
      </c>
      <c r="T166" s="46" t="s">
        <v>2429</v>
      </c>
    </row>
    <row r="167" spans="1:20" x14ac:dyDescent="0.2">
      <c r="A167" s="46">
        <v>6457038</v>
      </c>
      <c r="B167" s="46" t="s">
        <v>4542</v>
      </c>
      <c r="C167" s="46" t="s">
        <v>4532</v>
      </c>
      <c r="D167" s="46" t="s">
        <v>2467</v>
      </c>
      <c r="E167" s="46" t="s">
        <v>4541</v>
      </c>
      <c r="F167" s="46" t="s">
        <v>35</v>
      </c>
      <c r="H167" s="48">
        <v>43908</v>
      </c>
      <c r="J167" s="48">
        <v>44022</v>
      </c>
      <c r="K167" s="47">
        <v>15241</v>
      </c>
      <c r="M167" s="46" t="s">
        <v>4540</v>
      </c>
      <c r="N167" s="46" t="s">
        <v>499</v>
      </c>
      <c r="O167" s="47">
        <v>51</v>
      </c>
      <c r="P167" s="46" t="s">
        <v>37</v>
      </c>
      <c r="Q167" s="46" t="s">
        <v>49</v>
      </c>
      <c r="T167" s="46" t="s">
        <v>2429</v>
      </c>
    </row>
    <row r="168" spans="1:20" x14ac:dyDescent="0.2">
      <c r="A168" s="46">
        <v>6436398</v>
      </c>
      <c r="B168" s="46" t="s">
        <v>4539</v>
      </c>
      <c r="C168" s="46" t="s">
        <v>4532</v>
      </c>
      <c r="D168" s="46" t="s">
        <v>2569</v>
      </c>
      <c r="E168" s="46" t="s">
        <v>4538</v>
      </c>
      <c r="F168" s="46" t="s">
        <v>35</v>
      </c>
      <c r="H168" s="48">
        <v>43889</v>
      </c>
      <c r="J168" s="48">
        <v>44022</v>
      </c>
      <c r="K168" s="47">
        <v>28390</v>
      </c>
      <c r="M168" s="46" t="s">
        <v>4537</v>
      </c>
      <c r="N168" s="46" t="s">
        <v>499</v>
      </c>
      <c r="O168" s="47">
        <v>45</v>
      </c>
      <c r="P168" s="46" t="s">
        <v>37</v>
      </c>
      <c r="Q168" s="46" t="s">
        <v>49</v>
      </c>
      <c r="T168" s="46" t="s">
        <v>2429</v>
      </c>
    </row>
    <row r="169" spans="1:20" x14ac:dyDescent="0.2">
      <c r="A169" s="46">
        <v>6445004</v>
      </c>
      <c r="B169" s="46" t="s">
        <v>4536</v>
      </c>
      <c r="C169" s="46" t="s">
        <v>4532</v>
      </c>
      <c r="D169" s="46" t="s">
        <v>2467</v>
      </c>
      <c r="E169" s="46" t="s">
        <v>4535</v>
      </c>
      <c r="F169" s="46" t="s">
        <v>35</v>
      </c>
      <c r="H169" s="48">
        <v>43897</v>
      </c>
      <c r="J169" s="48">
        <v>44022</v>
      </c>
      <c r="K169" s="47">
        <v>1209171</v>
      </c>
      <c r="M169" s="46" t="s">
        <v>4534</v>
      </c>
      <c r="N169" s="46" t="s">
        <v>499</v>
      </c>
      <c r="O169" s="47">
        <v>42</v>
      </c>
      <c r="P169" s="46" t="s">
        <v>37</v>
      </c>
      <c r="Q169" s="46" t="s">
        <v>49</v>
      </c>
      <c r="T169" s="46" t="s">
        <v>2429</v>
      </c>
    </row>
    <row r="170" spans="1:20" x14ac:dyDescent="0.2">
      <c r="A170" s="46">
        <v>6445055</v>
      </c>
      <c r="B170" s="46" t="s">
        <v>4533</v>
      </c>
      <c r="C170" s="46" t="s">
        <v>4532</v>
      </c>
      <c r="D170" s="46" t="s">
        <v>2467</v>
      </c>
      <c r="E170" s="46" t="s">
        <v>4531</v>
      </c>
      <c r="F170" s="46" t="s">
        <v>35</v>
      </c>
      <c r="H170" s="48">
        <v>43897</v>
      </c>
      <c r="J170" s="48">
        <v>44022</v>
      </c>
      <c r="K170" s="47">
        <v>1106145</v>
      </c>
      <c r="M170" s="46" t="s">
        <v>4530</v>
      </c>
      <c r="N170" s="46" t="s">
        <v>499</v>
      </c>
      <c r="O170" s="47">
        <v>42</v>
      </c>
      <c r="P170" s="46" t="s">
        <v>37</v>
      </c>
      <c r="Q170" s="46" t="s">
        <v>49</v>
      </c>
      <c r="T170" s="46" t="s">
        <v>2429</v>
      </c>
    </row>
    <row r="171" spans="1:20" x14ac:dyDescent="0.2">
      <c r="A171" s="46">
        <v>6444533</v>
      </c>
      <c r="B171" s="46" t="s">
        <v>4529</v>
      </c>
      <c r="C171" s="46" t="s">
        <v>4528</v>
      </c>
      <c r="D171" s="46" t="s">
        <v>2467</v>
      </c>
      <c r="E171" s="46" t="s">
        <v>4527</v>
      </c>
      <c r="F171" s="46" t="s">
        <v>35</v>
      </c>
      <c r="H171" s="48">
        <v>43896</v>
      </c>
      <c r="J171" s="48">
        <v>44022</v>
      </c>
      <c r="K171" s="47">
        <v>3596078</v>
      </c>
      <c r="M171" s="46" t="s">
        <v>4526</v>
      </c>
      <c r="N171" s="46" t="s">
        <v>499</v>
      </c>
      <c r="O171" s="47">
        <v>41</v>
      </c>
      <c r="P171" s="46" t="s">
        <v>37</v>
      </c>
      <c r="Q171" s="46" t="s">
        <v>49</v>
      </c>
      <c r="T171" s="46" t="s">
        <v>2429</v>
      </c>
    </row>
    <row r="172" spans="1:20" x14ac:dyDescent="0.2">
      <c r="A172" s="46">
        <v>6450937</v>
      </c>
      <c r="B172" s="46" t="s">
        <v>4525</v>
      </c>
      <c r="C172" s="46" t="s">
        <v>4524</v>
      </c>
      <c r="D172" s="46" t="s">
        <v>2467</v>
      </c>
      <c r="E172" s="46" t="s">
        <v>4523</v>
      </c>
      <c r="F172" s="46" t="s">
        <v>35</v>
      </c>
      <c r="H172" s="48">
        <v>43893</v>
      </c>
      <c r="J172" s="48">
        <v>44022</v>
      </c>
      <c r="K172" s="47">
        <v>2344941</v>
      </c>
      <c r="M172" s="46" t="s">
        <v>4522</v>
      </c>
      <c r="N172" s="46" t="s">
        <v>499</v>
      </c>
      <c r="O172" s="47">
        <v>11</v>
      </c>
      <c r="P172" s="46" t="s">
        <v>65</v>
      </c>
      <c r="Q172" s="46" t="s">
        <v>49</v>
      </c>
      <c r="T172" s="46" t="s">
        <v>2429</v>
      </c>
    </row>
    <row r="173" spans="1:20" x14ac:dyDescent="0.2">
      <c r="A173" s="46">
        <v>6432947</v>
      </c>
      <c r="B173" s="46" t="s">
        <v>4521</v>
      </c>
      <c r="C173" s="46" t="s">
        <v>4499</v>
      </c>
      <c r="D173" s="46" t="s">
        <v>2467</v>
      </c>
      <c r="E173" s="46" t="s">
        <v>4520</v>
      </c>
      <c r="F173" s="46" t="s">
        <v>35</v>
      </c>
      <c r="H173" s="48">
        <v>43886</v>
      </c>
      <c r="J173" s="48">
        <v>44022</v>
      </c>
      <c r="K173" s="47">
        <v>276261</v>
      </c>
      <c r="M173" s="46" t="s">
        <v>4519</v>
      </c>
      <c r="N173" s="46" t="s">
        <v>499</v>
      </c>
      <c r="O173" s="47">
        <v>54</v>
      </c>
      <c r="P173" s="46" t="s">
        <v>37</v>
      </c>
      <c r="Q173" s="46" t="s">
        <v>49</v>
      </c>
      <c r="T173" s="46" t="s">
        <v>2429</v>
      </c>
    </row>
    <row r="174" spans="1:20" x14ac:dyDescent="0.2">
      <c r="A174" s="46">
        <v>6436496</v>
      </c>
      <c r="B174" s="46" t="s">
        <v>4518</v>
      </c>
      <c r="C174" s="46" t="s">
        <v>4499</v>
      </c>
      <c r="D174" s="46" t="s">
        <v>2467</v>
      </c>
      <c r="E174" s="46" t="s">
        <v>4517</v>
      </c>
      <c r="F174" s="46" t="s">
        <v>35</v>
      </c>
      <c r="H174" s="48">
        <v>43889</v>
      </c>
      <c r="J174" s="48">
        <v>44022</v>
      </c>
      <c r="K174" s="47">
        <v>15241</v>
      </c>
      <c r="M174" s="46" t="s">
        <v>4516</v>
      </c>
      <c r="N174" s="46" t="s">
        <v>499</v>
      </c>
      <c r="O174" s="47">
        <v>53</v>
      </c>
      <c r="P174" s="46" t="s">
        <v>37</v>
      </c>
      <c r="Q174" s="46" t="s">
        <v>49</v>
      </c>
      <c r="T174" s="46" t="s">
        <v>2429</v>
      </c>
    </row>
    <row r="175" spans="1:20" x14ac:dyDescent="0.2">
      <c r="A175" s="46">
        <v>6448109</v>
      </c>
      <c r="B175" s="46" t="s">
        <v>4515</v>
      </c>
      <c r="C175" s="46" t="s">
        <v>4499</v>
      </c>
      <c r="D175" s="46" t="s">
        <v>2569</v>
      </c>
      <c r="E175" s="46" t="s">
        <v>4514</v>
      </c>
      <c r="F175" s="46" t="s">
        <v>35</v>
      </c>
      <c r="H175" s="48">
        <v>43900</v>
      </c>
      <c r="J175" s="48">
        <v>44022</v>
      </c>
      <c r="K175" s="47">
        <v>105809</v>
      </c>
      <c r="M175" s="46" t="s">
        <v>4513</v>
      </c>
      <c r="N175" s="46" t="s">
        <v>499</v>
      </c>
      <c r="O175" s="47">
        <v>54</v>
      </c>
      <c r="P175" s="46" t="s">
        <v>37</v>
      </c>
      <c r="Q175" s="46" t="s">
        <v>49</v>
      </c>
      <c r="T175" s="46" t="s">
        <v>2429</v>
      </c>
    </row>
    <row r="176" spans="1:20" x14ac:dyDescent="0.2">
      <c r="A176" s="46">
        <v>6449404</v>
      </c>
      <c r="B176" s="46" t="s">
        <v>4512</v>
      </c>
      <c r="C176" s="46" t="s">
        <v>4499</v>
      </c>
      <c r="D176" s="46" t="s">
        <v>2467</v>
      </c>
      <c r="E176" s="46" t="s">
        <v>4511</v>
      </c>
      <c r="F176" s="46" t="s">
        <v>35</v>
      </c>
      <c r="H176" s="48">
        <v>43901</v>
      </c>
      <c r="J176" s="48">
        <v>44022</v>
      </c>
      <c r="K176" s="47">
        <v>375010</v>
      </c>
      <c r="M176" s="46" t="s">
        <v>4510</v>
      </c>
      <c r="N176" s="46" t="s">
        <v>499</v>
      </c>
      <c r="O176" s="47">
        <v>41</v>
      </c>
      <c r="P176" s="46" t="s">
        <v>37</v>
      </c>
      <c r="Q176" s="46" t="s">
        <v>49</v>
      </c>
      <c r="T176" s="46" t="s">
        <v>2429</v>
      </c>
    </row>
    <row r="177" spans="1:20" x14ac:dyDescent="0.2">
      <c r="A177" s="46">
        <v>6451422</v>
      </c>
      <c r="B177" s="46" t="s">
        <v>4509</v>
      </c>
      <c r="C177" s="46" t="s">
        <v>4499</v>
      </c>
      <c r="D177" s="46" t="s">
        <v>2467</v>
      </c>
      <c r="E177" s="46" t="s">
        <v>4508</v>
      </c>
      <c r="F177" s="46" t="s">
        <v>35</v>
      </c>
      <c r="H177" s="48">
        <v>43902</v>
      </c>
      <c r="J177" s="48">
        <v>44022</v>
      </c>
      <c r="K177" s="47">
        <v>493575</v>
      </c>
      <c r="M177" s="46" t="s">
        <v>4507</v>
      </c>
      <c r="N177" s="46" t="s">
        <v>499</v>
      </c>
      <c r="O177" s="47">
        <v>42</v>
      </c>
      <c r="P177" s="46" t="s">
        <v>37</v>
      </c>
      <c r="Q177" s="46" t="s">
        <v>49</v>
      </c>
      <c r="T177" s="46" t="s">
        <v>2429</v>
      </c>
    </row>
    <row r="178" spans="1:20" x14ac:dyDescent="0.2">
      <c r="A178" s="46">
        <v>6453268</v>
      </c>
      <c r="B178" s="46" t="s">
        <v>4506</v>
      </c>
      <c r="C178" s="46" t="s">
        <v>4499</v>
      </c>
      <c r="D178" s="46" t="s">
        <v>2467</v>
      </c>
      <c r="E178" s="46" t="s">
        <v>4505</v>
      </c>
      <c r="F178" s="46" t="s">
        <v>35</v>
      </c>
      <c r="H178" s="48">
        <v>43905</v>
      </c>
      <c r="J178" s="48">
        <v>44022</v>
      </c>
      <c r="K178" s="47">
        <v>82731</v>
      </c>
      <c r="M178" s="46" t="s">
        <v>4504</v>
      </c>
      <c r="N178" s="46" t="s">
        <v>499</v>
      </c>
      <c r="O178" s="47">
        <v>54</v>
      </c>
      <c r="P178" s="46" t="s">
        <v>37</v>
      </c>
      <c r="Q178" s="46" t="s">
        <v>49</v>
      </c>
      <c r="T178" s="46" t="s">
        <v>2429</v>
      </c>
    </row>
    <row r="179" spans="1:20" x14ac:dyDescent="0.2">
      <c r="A179" s="46">
        <v>6456978</v>
      </c>
      <c r="B179" s="46" t="s">
        <v>4503</v>
      </c>
      <c r="C179" s="46" t="s">
        <v>4499</v>
      </c>
      <c r="D179" s="46" t="s">
        <v>2467</v>
      </c>
      <c r="E179" s="46" t="s">
        <v>4502</v>
      </c>
      <c r="F179" s="46" t="s">
        <v>35</v>
      </c>
      <c r="H179" s="48">
        <v>43908</v>
      </c>
      <c r="J179" s="48">
        <v>44022</v>
      </c>
      <c r="K179" s="47">
        <v>2878360</v>
      </c>
      <c r="M179" s="46" t="s">
        <v>4501</v>
      </c>
      <c r="N179" s="46" t="s">
        <v>499</v>
      </c>
      <c r="O179" s="47">
        <v>40</v>
      </c>
      <c r="P179" s="46" t="s">
        <v>37</v>
      </c>
      <c r="Q179" s="46" t="s">
        <v>49</v>
      </c>
      <c r="T179" s="46" t="s">
        <v>2429</v>
      </c>
    </row>
    <row r="180" spans="1:20" x14ac:dyDescent="0.2">
      <c r="A180" s="46">
        <v>6452705</v>
      </c>
      <c r="B180" s="46" t="s">
        <v>4500</v>
      </c>
      <c r="C180" s="46" t="s">
        <v>4499</v>
      </c>
      <c r="D180" s="46" t="s">
        <v>2467</v>
      </c>
      <c r="E180" s="46" t="s">
        <v>4498</v>
      </c>
      <c r="F180" s="46" t="s">
        <v>35</v>
      </c>
      <c r="H180" s="48">
        <v>43891</v>
      </c>
      <c r="J180" s="48">
        <v>44022</v>
      </c>
      <c r="K180" s="47">
        <v>122713</v>
      </c>
      <c r="M180" s="46" t="s">
        <v>4497</v>
      </c>
      <c r="N180" s="46" t="s">
        <v>499</v>
      </c>
      <c r="O180" s="47">
        <v>10</v>
      </c>
      <c r="P180" s="46" t="s">
        <v>65</v>
      </c>
      <c r="Q180" s="46" t="s">
        <v>49</v>
      </c>
      <c r="T180" s="46" t="s">
        <v>2429</v>
      </c>
    </row>
    <row r="181" spans="1:20" x14ac:dyDescent="0.2">
      <c r="A181" s="46">
        <v>6452846</v>
      </c>
      <c r="B181" s="46" t="s">
        <v>4496</v>
      </c>
      <c r="C181" s="46" t="s">
        <v>4492</v>
      </c>
      <c r="D181" s="46" t="s">
        <v>2467</v>
      </c>
      <c r="E181" s="46" t="s">
        <v>4495</v>
      </c>
      <c r="F181" s="46" t="s">
        <v>35</v>
      </c>
      <c r="H181" s="48">
        <v>43903</v>
      </c>
      <c r="J181" s="48">
        <v>44022</v>
      </c>
      <c r="K181" s="47">
        <v>29408</v>
      </c>
      <c r="M181" s="46" t="s">
        <v>4494</v>
      </c>
      <c r="N181" s="46" t="s">
        <v>499</v>
      </c>
      <c r="O181" s="47">
        <v>40</v>
      </c>
      <c r="P181" s="46" t="s">
        <v>37</v>
      </c>
      <c r="Q181" s="46" t="s">
        <v>49</v>
      </c>
      <c r="T181" s="46" t="s">
        <v>2429</v>
      </c>
    </row>
    <row r="182" spans="1:20" x14ac:dyDescent="0.2">
      <c r="A182" s="46">
        <v>6461934</v>
      </c>
      <c r="B182" s="46" t="s">
        <v>4493</v>
      </c>
      <c r="C182" s="46" t="s">
        <v>4492</v>
      </c>
      <c r="D182" s="46" t="s">
        <v>2467</v>
      </c>
      <c r="E182" s="46" t="s">
        <v>4491</v>
      </c>
      <c r="F182" s="46" t="s">
        <v>35</v>
      </c>
      <c r="H182" s="48">
        <v>43918</v>
      </c>
      <c r="J182" s="48">
        <v>44022</v>
      </c>
      <c r="K182" s="47">
        <v>15200</v>
      </c>
      <c r="M182" s="46" t="s">
        <v>4490</v>
      </c>
      <c r="N182" s="46" t="s">
        <v>499</v>
      </c>
      <c r="O182" s="47">
        <v>40</v>
      </c>
      <c r="P182" s="46" t="s">
        <v>37</v>
      </c>
      <c r="Q182" s="46" t="s">
        <v>49</v>
      </c>
      <c r="T182" s="46" t="s">
        <v>2429</v>
      </c>
    </row>
    <row r="183" spans="1:20" x14ac:dyDescent="0.2">
      <c r="A183" s="46">
        <v>6454131</v>
      </c>
      <c r="B183" s="46" t="s">
        <v>2450</v>
      </c>
      <c r="C183" s="46" t="s">
        <v>2449</v>
      </c>
      <c r="D183" s="46" t="s">
        <v>2467</v>
      </c>
      <c r="E183" s="46" t="s">
        <v>2448</v>
      </c>
      <c r="F183" s="46" t="s">
        <v>35</v>
      </c>
      <c r="H183" s="48">
        <v>43906</v>
      </c>
      <c r="J183" s="48">
        <v>43995</v>
      </c>
      <c r="K183" s="47">
        <v>15250</v>
      </c>
      <c r="M183" s="46" t="s">
        <v>3053</v>
      </c>
      <c r="N183" s="46" t="s">
        <v>499</v>
      </c>
      <c r="O183" s="47">
        <v>41</v>
      </c>
      <c r="P183" s="46" t="s">
        <v>37</v>
      </c>
      <c r="Q183" s="46" t="s">
        <v>43</v>
      </c>
      <c r="T183" s="46" t="s">
        <v>2429</v>
      </c>
    </row>
    <row r="184" spans="1:20" x14ac:dyDescent="0.2">
      <c r="A184" s="46">
        <v>6458107</v>
      </c>
      <c r="B184" s="46" t="s">
        <v>2446</v>
      </c>
      <c r="C184" s="46" t="s">
        <v>2445</v>
      </c>
      <c r="D184" s="46" t="s">
        <v>2569</v>
      </c>
      <c r="E184" s="46" t="s">
        <v>2444</v>
      </c>
      <c r="F184" s="46" t="s">
        <v>35</v>
      </c>
      <c r="H184" s="48">
        <v>43909</v>
      </c>
      <c r="J184" s="48">
        <v>44012</v>
      </c>
      <c r="K184" s="47">
        <v>757482</v>
      </c>
      <c r="M184" s="46" t="s">
        <v>3052</v>
      </c>
      <c r="N184" s="46" t="s">
        <v>499</v>
      </c>
      <c r="O184" s="47">
        <v>40</v>
      </c>
      <c r="P184" s="46" t="s">
        <v>37</v>
      </c>
      <c r="Q184" s="46" t="s">
        <v>2442</v>
      </c>
      <c r="T184" s="46" t="s">
        <v>2429</v>
      </c>
    </row>
    <row r="185" spans="1:20" x14ac:dyDescent="0.2">
      <c r="A185" s="46">
        <v>6454724</v>
      </c>
      <c r="B185" s="46" t="s">
        <v>4489</v>
      </c>
      <c r="C185" s="46" t="s">
        <v>4488</v>
      </c>
      <c r="D185" s="46" t="s">
        <v>2569</v>
      </c>
      <c r="E185" s="46" t="s">
        <v>4487</v>
      </c>
      <c r="F185" s="46" t="s">
        <v>35</v>
      </c>
      <c r="H185" s="48">
        <v>43906</v>
      </c>
      <c r="J185" s="48">
        <v>44022</v>
      </c>
      <c r="K185" s="47">
        <v>4880178</v>
      </c>
      <c r="M185" s="46" t="s">
        <v>4486</v>
      </c>
      <c r="N185" s="46" t="s">
        <v>499</v>
      </c>
      <c r="O185" s="47">
        <v>41</v>
      </c>
      <c r="P185" s="46" t="s">
        <v>37</v>
      </c>
      <c r="Q185" s="46" t="s">
        <v>49</v>
      </c>
      <c r="T185" s="46" t="s">
        <v>2429</v>
      </c>
    </row>
    <row r="186" spans="1:20" x14ac:dyDescent="0.2">
      <c r="A186" s="46">
        <v>6369199</v>
      </c>
      <c r="B186" s="46" t="s">
        <v>4485</v>
      </c>
      <c r="C186" s="46" t="s">
        <v>4370</v>
      </c>
      <c r="D186" s="46" t="s">
        <v>2467</v>
      </c>
      <c r="E186" s="46" t="s">
        <v>4484</v>
      </c>
      <c r="F186" s="46" t="s">
        <v>35</v>
      </c>
      <c r="H186" s="48">
        <v>43817</v>
      </c>
      <c r="J186" s="48">
        <v>44022</v>
      </c>
      <c r="K186" s="47">
        <v>20034</v>
      </c>
      <c r="M186" s="46" t="s">
        <v>4483</v>
      </c>
      <c r="N186" s="46" t="s">
        <v>499</v>
      </c>
      <c r="O186" s="47">
        <v>42</v>
      </c>
      <c r="P186" s="46" t="s">
        <v>37</v>
      </c>
      <c r="Q186" s="46" t="s">
        <v>49</v>
      </c>
      <c r="T186" s="46" t="s">
        <v>2429</v>
      </c>
    </row>
    <row r="187" spans="1:20" x14ac:dyDescent="0.2">
      <c r="A187" s="46">
        <v>6369676</v>
      </c>
      <c r="B187" s="46" t="s">
        <v>4482</v>
      </c>
      <c r="C187" s="46" t="s">
        <v>4370</v>
      </c>
      <c r="D187" s="46" t="s">
        <v>2467</v>
      </c>
      <c r="E187" s="46" t="s">
        <v>4481</v>
      </c>
      <c r="F187" s="46" t="s">
        <v>35</v>
      </c>
      <c r="H187" s="48">
        <v>43818</v>
      </c>
      <c r="J187" s="48">
        <v>44022</v>
      </c>
      <c r="K187" s="47">
        <v>15241</v>
      </c>
      <c r="M187" s="46" t="s">
        <v>4480</v>
      </c>
      <c r="N187" s="46" t="s">
        <v>499</v>
      </c>
      <c r="O187" s="47">
        <v>49</v>
      </c>
      <c r="P187" s="46" t="s">
        <v>37</v>
      </c>
      <c r="Q187" s="46" t="s">
        <v>49</v>
      </c>
      <c r="T187" s="46" t="s">
        <v>2429</v>
      </c>
    </row>
    <row r="188" spans="1:20" x14ac:dyDescent="0.2">
      <c r="A188" s="46">
        <v>6369831</v>
      </c>
      <c r="B188" s="46" t="s">
        <v>4479</v>
      </c>
      <c r="C188" s="46" t="s">
        <v>4370</v>
      </c>
      <c r="D188" s="46" t="s">
        <v>2467</v>
      </c>
      <c r="E188" s="46" t="s">
        <v>4478</v>
      </c>
      <c r="F188" s="46" t="s">
        <v>35</v>
      </c>
      <c r="H188" s="48">
        <v>43818</v>
      </c>
      <c r="J188" s="48">
        <v>44022</v>
      </c>
      <c r="K188" s="47">
        <v>15241</v>
      </c>
      <c r="M188" s="46" t="s">
        <v>4477</v>
      </c>
      <c r="N188" s="46" t="s">
        <v>499</v>
      </c>
      <c r="O188" s="47">
        <v>49</v>
      </c>
      <c r="P188" s="46" t="s">
        <v>37</v>
      </c>
      <c r="Q188" s="46" t="s">
        <v>49</v>
      </c>
      <c r="T188" s="46" t="s">
        <v>2429</v>
      </c>
    </row>
    <row r="189" spans="1:20" x14ac:dyDescent="0.2">
      <c r="A189" s="46">
        <v>6370063</v>
      </c>
      <c r="B189" s="46" t="s">
        <v>4476</v>
      </c>
      <c r="C189" s="46" t="s">
        <v>4370</v>
      </c>
      <c r="D189" s="46" t="s">
        <v>2467</v>
      </c>
      <c r="E189" s="46" t="s">
        <v>4475</v>
      </c>
      <c r="F189" s="46" t="s">
        <v>35</v>
      </c>
      <c r="H189" s="48">
        <v>43818</v>
      </c>
      <c r="J189" s="48">
        <v>44022</v>
      </c>
      <c r="K189" s="47">
        <v>15241</v>
      </c>
      <c r="M189" s="46" t="s">
        <v>4474</v>
      </c>
      <c r="N189" s="46" t="s">
        <v>499</v>
      </c>
      <c r="O189" s="47">
        <v>49</v>
      </c>
      <c r="P189" s="46" t="s">
        <v>37</v>
      </c>
      <c r="Q189" s="46" t="s">
        <v>49</v>
      </c>
      <c r="T189" s="46" t="s">
        <v>2429</v>
      </c>
    </row>
    <row r="190" spans="1:20" x14ac:dyDescent="0.2">
      <c r="A190" s="46">
        <v>6370429</v>
      </c>
      <c r="B190" s="46" t="s">
        <v>4473</v>
      </c>
      <c r="C190" s="46" t="s">
        <v>4370</v>
      </c>
      <c r="D190" s="46" t="s">
        <v>2467</v>
      </c>
      <c r="E190" s="46" t="s">
        <v>4472</v>
      </c>
      <c r="F190" s="46" t="s">
        <v>35</v>
      </c>
      <c r="H190" s="48">
        <v>43818</v>
      </c>
      <c r="J190" s="48">
        <v>44022</v>
      </c>
      <c r="K190" s="47">
        <v>15241</v>
      </c>
      <c r="M190" s="46" t="s">
        <v>4471</v>
      </c>
      <c r="N190" s="46" t="s">
        <v>499</v>
      </c>
      <c r="O190" s="47">
        <v>48</v>
      </c>
      <c r="P190" s="46" t="s">
        <v>37</v>
      </c>
      <c r="Q190" s="46" t="s">
        <v>49</v>
      </c>
      <c r="T190" s="46" t="s">
        <v>2429</v>
      </c>
    </row>
    <row r="191" spans="1:20" x14ac:dyDescent="0.2">
      <c r="A191" s="46">
        <v>6371580</v>
      </c>
      <c r="B191" s="46" t="s">
        <v>4470</v>
      </c>
      <c r="C191" s="46" t="s">
        <v>4370</v>
      </c>
      <c r="D191" s="46" t="s">
        <v>2467</v>
      </c>
      <c r="E191" s="46" t="s">
        <v>4469</v>
      </c>
      <c r="F191" s="46" t="s">
        <v>35</v>
      </c>
      <c r="H191" s="48">
        <v>43819</v>
      </c>
      <c r="J191" s="48">
        <v>44022</v>
      </c>
      <c r="K191" s="47">
        <v>15241</v>
      </c>
      <c r="M191" s="46" t="s">
        <v>4468</v>
      </c>
      <c r="N191" s="46" t="s">
        <v>499</v>
      </c>
      <c r="O191" s="47">
        <v>48</v>
      </c>
      <c r="P191" s="46" t="s">
        <v>37</v>
      </c>
      <c r="Q191" s="46" t="s">
        <v>49</v>
      </c>
      <c r="T191" s="46" t="s">
        <v>2429</v>
      </c>
    </row>
    <row r="192" spans="1:20" x14ac:dyDescent="0.2">
      <c r="A192" s="46">
        <v>6372071</v>
      </c>
      <c r="B192" s="46" t="s">
        <v>4467</v>
      </c>
      <c r="C192" s="46" t="s">
        <v>4370</v>
      </c>
      <c r="D192" s="46" t="s">
        <v>2569</v>
      </c>
      <c r="E192" s="46" t="s">
        <v>4466</v>
      </c>
      <c r="F192" s="46" t="s">
        <v>35</v>
      </c>
      <c r="H192" s="48">
        <v>43820</v>
      </c>
      <c r="J192" s="48">
        <v>44022</v>
      </c>
      <c r="K192" s="47">
        <v>233730</v>
      </c>
      <c r="M192" s="46" t="s">
        <v>4465</v>
      </c>
      <c r="N192" s="46" t="s">
        <v>499</v>
      </c>
      <c r="O192" s="47">
        <v>42</v>
      </c>
      <c r="P192" s="46" t="s">
        <v>37</v>
      </c>
      <c r="Q192" s="46" t="s">
        <v>49</v>
      </c>
      <c r="T192" s="46" t="s">
        <v>2429</v>
      </c>
    </row>
    <row r="193" spans="1:20" x14ac:dyDescent="0.2">
      <c r="A193" s="46">
        <v>6373501</v>
      </c>
      <c r="B193" s="46" t="s">
        <v>4464</v>
      </c>
      <c r="C193" s="46" t="s">
        <v>4370</v>
      </c>
      <c r="D193" s="46" t="s">
        <v>2467</v>
      </c>
      <c r="E193" s="46" t="s">
        <v>4463</v>
      </c>
      <c r="F193" s="46" t="s">
        <v>35</v>
      </c>
      <c r="H193" s="48">
        <v>43823</v>
      </c>
      <c r="J193" s="48">
        <v>44022</v>
      </c>
      <c r="K193" s="47">
        <v>20741</v>
      </c>
      <c r="M193" s="46" t="s">
        <v>4462</v>
      </c>
      <c r="N193" s="46" t="s">
        <v>499</v>
      </c>
      <c r="O193" s="47">
        <v>48</v>
      </c>
      <c r="P193" s="46" t="s">
        <v>37</v>
      </c>
      <c r="Q193" s="46" t="s">
        <v>49</v>
      </c>
      <c r="T193" s="46" t="s">
        <v>2429</v>
      </c>
    </row>
    <row r="194" spans="1:20" x14ac:dyDescent="0.2">
      <c r="A194" s="46">
        <v>6374908</v>
      </c>
      <c r="B194" s="46" t="s">
        <v>4461</v>
      </c>
      <c r="C194" s="46" t="s">
        <v>4370</v>
      </c>
      <c r="D194" s="46" t="s">
        <v>2569</v>
      </c>
      <c r="E194" s="46" t="s">
        <v>4460</v>
      </c>
      <c r="F194" s="46" t="s">
        <v>35</v>
      </c>
      <c r="H194" s="48">
        <v>43825</v>
      </c>
      <c r="J194" s="48">
        <v>44022</v>
      </c>
      <c r="K194" s="47">
        <v>18641</v>
      </c>
      <c r="M194" s="46" t="s">
        <v>4459</v>
      </c>
      <c r="N194" s="46" t="s">
        <v>499</v>
      </c>
      <c r="O194" s="47">
        <v>48</v>
      </c>
      <c r="P194" s="46" t="s">
        <v>37</v>
      </c>
      <c r="Q194" s="46" t="s">
        <v>49</v>
      </c>
      <c r="T194" s="46" t="s">
        <v>2429</v>
      </c>
    </row>
    <row r="195" spans="1:20" x14ac:dyDescent="0.2">
      <c r="A195" s="46">
        <v>6375547</v>
      </c>
      <c r="B195" s="46" t="s">
        <v>4458</v>
      </c>
      <c r="C195" s="46" t="s">
        <v>4370</v>
      </c>
      <c r="D195" s="46" t="s">
        <v>2467</v>
      </c>
      <c r="E195" s="46" t="s">
        <v>4457</v>
      </c>
      <c r="F195" s="46" t="s">
        <v>35</v>
      </c>
      <c r="H195" s="48">
        <v>43826</v>
      </c>
      <c r="J195" s="48">
        <v>44022</v>
      </c>
      <c r="K195" s="47">
        <v>20741</v>
      </c>
      <c r="M195" s="46" t="s">
        <v>4456</v>
      </c>
      <c r="N195" s="46" t="s">
        <v>499</v>
      </c>
      <c r="O195" s="47">
        <v>48</v>
      </c>
      <c r="P195" s="46" t="s">
        <v>37</v>
      </c>
      <c r="Q195" s="46" t="s">
        <v>49</v>
      </c>
      <c r="T195" s="46" t="s">
        <v>2429</v>
      </c>
    </row>
    <row r="196" spans="1:20" x14ac:dyDescent="0.2">
      <c r="A196" s="46">
        <v>6375563</v>
      </c>
      <c r="B196" s="46" t="s">
        <v>4455</v>
      </c>
      <c r="C196" s="46" t="s">
        <v>4370</v>
      </c>
      <c r="D196" s="46" t="s">
        <v>2467</v>
      </c>
      <c r="E196" s="46" t="s">
        <v>4454</v>
      </c>
      <c r="F196" s="46" t="s">
        <v>35</v>
      </c>
      <c r="H196" s="48">
        <v>43826</v>
      </c>
      <c r="J196" s="48">
        <v>44022</v>
      </c>
      <c r="K196" s="47">
        <v>15241</v>
      </c>
      <c r="M196" s="46" t="s">
        <v>4453</v>
      </c>
      <c r="N196" s="46" t="s">
        <v>499</v>
      </c>
      <c r="O196" s="47">
        <v>48</v>
      </c>
      <c r="P196" s="46" t="s">
        <v>37</v>
      </c>
      <c r="Q196" s="46" t="s">
        <v>49</v>
      </c>
      <c r="T196" s="46" t="s">
        <v>2429</v>
      </c>
    </row>
    <row r="197" spans="1:20" x14ac:dyDescent="0.2">
      <c r="A197" s="46">
        <v>6376479</v>
      </c>
      <c r="B197" s="46" t="s">
        <v>4452</v>
      </c>
      <c r="C197" s="46" t="s">
        <v>4370</v>
      </c>
      <c r="D197" s="46" t="s">
        <v>2467</v>
      </c>
      <c r="E197" s="46" t="s">
        <v>4451</v>
      </c>
      <c r="F197" s="46" t="s">
        <v>35</v>
      </c>
      <c r="H197" s="48">
        <v>43827</v>
      </c>
      <c r="J197" s="48">
        <v>44022</v>
      </c>
      <c r="K197" s="47">
        <v>301894</v>
      </c>
      <c r="M197" s="46" t="s">
        <v>4450</v>
      </c>
      <c r="N197" s="46" t="s">
        <v>499</v>
      </c>
      <c r="O197" s="47">
        <v>41</v>
      </c>
      <c r="P197" s="46" t="s">
        <v>37</v>
      </c>
      <c r="Q197" s="46" t="s">
        <v>49</v>
      </c>
      <c r="T197" s="46" t="s">
        <v>2429</v>
      </c>
    </row>
    <row r="198" spans="1:20" x14ac:dyDescent="0.2">
      <c r="A198" s="46">
        <v>6376524</v>
      </c>
      <c r="B198" s="46" t="s">
        <v>4449</v>
      </c>
      <c r="C198" s="46" t="s">
        <v>4370</v>
      </c>
      <c r="D198" s="46" t="s">
        <v>2467</v>
      </c>
      <c r="E198" s="46" t="s">
        <v>4448</v>
      </c>
      <c r="F198" s="46" t="s">
        <v>35</v>
      </c>
      <c r="H198" s="48">
        <v>43827</v>
      </c>
      <c r="J198" s="48">
        <v>44022</v>
      </c>
      <c r="K198" s="47">
        <v>15241</v>
      </c>
      <c r="M198" s="46" t="s">
        <v>4447</v>
      </c>
      <c r="N198" s="46" t="s">
        <v>499</v>
      </c>
      <c r="O198" s="47">
        <v>48</v>
      </c>
      <c r="P198" s="46" t="s">
        <v>37</v>
      </c>
      <c r="Q198" s="46" t="s">
        <v>49</v>
      </c>
      <c r="T198" s="46" t="s">
        <v>2429</v>
      </c>
    </row>
    <row r="199" spans="1:20" x14ac:dyDescent="0.2">
      <c r="A199" s="46">
        <v>6377135</v>
      </c>
      <c r="B199" s="46" t="s">
        <v>4446</v>
      </c>
      <c r="C199" s="46" t="s">
        <v>4370</v>
      </c>
      <c r="D199" s="46" t="s">
        <v>2569</v>
      </c>
      <c r="E199" s="46" t="s">
        <v>4445</v>
      </c>
      <c r="F199" s="46" t="s">
        <v>35</v>
      </c>
      <c r="H199" s="48">
        <v>43829</v>
      </c>
      <c r="J199" s="48">
        <v>44022</v>
      </c>
      <c r="K199" s="47">
        <v>3400</v>
      </c>
      <c r="M199" s="46" t="s">
        <v>4444</v>
      </c>
      <c r="N199" s="46" t="s">
        <v>499</v>
      </c>
      <c r="O199" s="47">
        <v>49</v>
      </c>
      <c r="P199" s="46" t="s">
        <v>37</v>
      </c>
      <c r="Q199" s="46" t="s">
        <v>49</v>
      </c>
      <c r="T199" s="46" t="s">
        <v>2429</v>
      </c>
    </row>
    <row r="200" spans="1:20" x14ac:dyDescent="0.2">
      <c r="A200" s="46">
        <v>6377251</v>
      </c>
      <c r="B200" s="46" t="s">
        <v>4443</v>
      </c>
      <c r="C200" s="46" t="s">
        <v>4370</v>
      </c>
      <c r="D200" s="46" t="s">
        <v>2467</v>
      </c>
      <c r="E200" s="46" t="s">
        <v>4442</v>
      </c>
      <c r="F200" s="46" t="s">
        <v>35</v>
      </c>
      <c r="H200" s="48">
        <v>43829</v>
      </c>
      <c r="J200" s="48">
        <v>44022</v>
      </c>
      <c r="K200" s="47">
        <v>20741</v>
      </c>
      <c r="M200" s="46" t="s">
        <v>4441</v>
      </c>
      <c r="N200" s="46" t="s">
        <v>499</v>
      </c>
      <c r="O200" s="47">
        <v>48</v>
      </c>
      <c r="P200" s="46" t="s">
        <v>37</v>
      </c>
      <c r="Q200" s="46" t="s">
        <v>49</v>
      </c>
      <c r="T200" s="46" t="s">
        <v>2429</v>
      </c>
    </row>
    <row r="201" spans="1:20" x14ac:dyDescent="0.2">
      <c r="A201" s="46">
        <v>6378116</v>
      </c>
      <c r="B201" s="46" t="s">
        <v>4440</v>
      </c>
      <c r="C201" s="46" t="s">
        <v>4370</v>
      </c>
      <c r="D201" s="46" t="s">
        <v>2467</v>
      </c>
      <c r="E201" s="46" t="s">
        <v>4439</v>
      </c>
      <c r="F201" s="46" t="s">
        <v>35</v>
      </c>
      <c r="H201" s="48">
        <v>43830</v>
      </c>
      <c r="J201" s="48">
        <v>44022</v>
      </c>
      <c r="K201" s="47">
        <v>832372</v>
      </c>
      <c r="M201" s="46" t="s">
        <v>4438</v>
      </c>
      <c r="N201" s="46" t="s">
        <v>499</v>
      </c>
      <c r="O201" s="47">
        <v>41</v>
      </c>
      <c r="P201" s="46" t="s">
        <v>37</v>
      </c>
      <c r="Q201" s="46" t="s">
        <v>49</v>
      </c>
      <c r="T201" s="46" t="s">
        <v>2429</v>
      </c>
    </row>
    <row r="202" spans="1:20" x14ac:dyDescent="0.2">
      <c r="A202" s="46">
        <v>6380433</v>
      </c>
      <c r="B202" s="46" t="s">
        <v>4437</v>
      </c>
      <c r="C202" s="46" t="s">
        <v>4370</v>
      </c>
      <c r="D202" s="46" t="s">
        <v>2467</v>
      </c>
      <c r="E202" s="46" t="s">
        <v>4436</v>
      </c>
      <c r="F202" s="46" t="s">
        <v>35</v>
      </c>
      <c r="H202" s="48">
        <v>43837</v>
      </c>
      <c r="J202" s="48">
        <v>44022</v>
      </c>
      <c r="K202" s="47">
        <v>15241</v>
      </c>
      <c r="M202" s="46" t="s">
        <v>4435</v>
      </c>
      <c r="N202" s="46" t="s">
        <v>499</v>
      </c>
      <c r="O202" s="47">
        <v>48</v>
      </c>
      <c r="P202" s="46" t="s">
        <v>37</v>
      </c>
      <c r="Q202" s="46" t="s">
        <v>49</v>
      </c>
      <c r="T202" s="46" t="s">
        <v>2429</v>
      </c>
    </row>
    <row r="203" spans="1:20" x14ac:dyDescent="0.2">
      <c r="A203" s="46">
        <v>6380516</v>
      </c>
      <c r="B203" s="46" t="s">
        <v>4434</v>
      </c>
      <c r="C203" s="46" t="s">
        <v>4370</v>
      </c>
      <c r="D203" s="46" t="s">
        <v>2467</v>
      </c>
      <c r="E203" s="46" t="s">
        <v>4433</v>
      </c>
      <c r="F203" s="46" t="s">
        <v>35</v>
      </c>
      <c r="H203" s="48">
        <v>43837</v>
      </c>
      <c r="J203" s="48">
        <v>44022</v>
      </c>
      <c r="K203" s="47">
        <v>15241</v>
      </c>
      <c r="M203" s="46" t="s">
        <v>4432</v>
      </c>
      <c r="N203" s="46" t="s">
        <v>499</v>
      </c>
      <c r="O203" s="47">
        <v>48</v>
      </c>
      <c r="P203" s="46" t="s">
        <v>37</v>
      </c>
      <c r="Q203" s="46" t="s">
        <v>49</v>
      </c>
      <c r="T203" s="46" t="s">
        <v>2429</v>
      </c>
    </row>
    <row r="204" spans="1:20" x14ac:dyDescent="0.2">
      <c r="A204" s="46">
        <v>6380588</v>
      </c>
      <c r="B204" s="46" t="s">
        <v>4431</v>
      </c>
      <c r="C204" s="46" t="s">
        <v>4370</v>
      </c>
      <c r="D204" s="46" t="s">
        <v>2467</v>
      </c>
      <c r="E204" s="46" t="s">
        <v>4430</v>
      </c>
      <c r="F204" s="46" t="s">
        <v>35</v>
      </c>
      <c r="H204" s="48">
        <v>43837</v>
      </c>
      <c r="J204" s="48">
        <v>44022</v>
      </c>
      <c r="K204" s="47">
        <v>18163</v>
      </c>
      <c r="M204" s="46" t="s">
        <v>4429</v>
      </c>
      <c r="N204" s="46" t="s">
        <v>499</v>
      </c>
      <c r="O204" s="47">
        <v>48</v>
      </c>
      <c r="P204" s="46" t="s">
        <v>37</v>
      </c>
      <c r="Q204" s="46" t="s">
        <v>49</v>
      </c>
      <c r="T204" s="46" t="s">
        <v>2429</v>
      </c>
    </row>
    <row r="205" spans="1:20" x14ac:dyDescent="0.2">
      <c r="A205" s="46">
        <v>6380597</v>
      </c>
      <c r="B205" s="46" t="s">
        <v>4428</v>
      </c>
      <c r="C205" s="46" t="s">
        <v>4370</v>
      </c>
      <c r="D205" s="46" t="s">
        <v>2467</v>
      </c>
      <c r="E205" s="46" t="s">
        <v>4427</v>
      </c>
      <c r="F205" s="46" t="s">
        <v>35</v>
      </c>
      <c r="H205" s="48">
        <v>43837</v>
      </c>
      <c r="J205" s="48">
        <v>44022</v>
      </c>
      <c r="K205" s="47">
        <v>15241</v>
      </c>
      <c r="M205" s="46" t="s">
        <v>4426</v>
      </c>
      <c r="N205" s="46" t="s">
        <v>499</v>
      </c>
      <c r="O205" s="47">
        <v>48</v>
      </c>
      <c r="P205" s="46" t="s">
        <v>37</v>
      </c>
      <c r="Q205" s="46" t="s">
        <v>49</v>
      </c>
      <c r="T205" s="46" t="s">
        <v>2429</v>
      </c>
    </row>
    <row r="206" spans="1:20" x14ac:dyDescent="0.2">
      <c r="A206" s="46">
        <v>6382438</v>
      </c>
      <c r="B206" s="46" t="s">
        <v>4425</v>
      </c>
      <c r="C206" s="46" t="s">
        <v>4370</v>
      </c>
      <c r="D206" s="46" t="s">
        <v>2467</v>
      </c>
      <c r="E206" s="46" t="s">
        <v>4424</v>
      </c>
      <c r="F206" s="46" t="s">
        <v>35</v>
      </c>
      <c r="H206" s="48">
        <v>43838</v>
      </c>
      <c r="J206" s="48">
        <v>44022</v>
      </c>
      <c r="K206" s="47">
        <v>15241</v>
      </c>
      <c r="M206" s="46" t="s">
        <v>4423</v>
      </c>
      <c r="N206" s="46" t="s">
        <v>499</v>
      </c>
      <c r="O206" s="47">
        <v>48</v>
      </c>
      <c r="P206" s="46" t="s">
        <v>37</v>
      </c>
      <c r="Q206" s="46" t="s">
        <v>49</v>
      </c>
      <c r="T206" s="46" t="s">
        <v>2429</v>
      </c>
    </row>
    <row r="207" spans="1:20" x14ac:dyDescent="0.2">
      <c r="A207" s="46">
        <v>6382822</v>
      </c>
      <c r="B207" s="46" t="s">
        <v>4422</v>
      </c>
      <c r="C207" s="46" t="s">
        <v>4370</v>
      </c>
      <c r="D207" s="46" t="s">
        <v>2467</v>
      </c>
      <c r="E207" s="46" t="s">
        <v>4421</v>
      </c>
      <c r="F207" s="46" t="s">
        <v>35</v>
      </c>
      <c r="H207" s="48">
        <v>43839</v>
      </c>
      <c r="J207" s="48">
        <v>44022</v>
      </c>
      <c r="K207" s="47">
        <v>15241</v>
      </c>
      <c r="M207" s="46" t="s">
        <v>4420</v>
      </c>
      <c r="N207" s="46" t="s">
        <v>499</v>
      </c>
      <c r="O207" s="47">
        <v>48</v>
      </c>
      <c r="P207" s="46" t="s">
        <v>37</v>
      </c>
      <c r="Q207" s="46" t="s">
        <v>49</v>
      </c>
      <c r="T207" s="46" t="s">
        <v>2429</v>
      </c>
    </row>
    <row r="208" spans="1:20" x14ac:dyDescent="0.2">
      <c r="A208" s="46">
        <v>6383509</v>
      </c>
      <c r="B208" s="46" t="s">
        <v>4419</v>
      </c>
      <c r="C208" s="46" t="s">
        <v>4370</v>
      </c>
      <c r="D208" s="46" t="s">
        <v>2467</v>
      </c>
      <c r="E208" s="46" t="s">
        <v>4418</v>
      </c>
      <c r="F208" s="46" t="s">
        <v>35</v>
      </c>
      <c r="H208" s="48">
        <v>43839</v>
      </c>
      <c r="J208" s="48">
        <v>44022</v>
      </c>
      <c r="K208" s="47">
        <v>15241</v>
      </c>
      <c r="M208" s="46" t="s">
        <v>4417</v>
      </c>
      <c r="N208" s="46" t="s">
        <v>499</v>
      </c>
      <c r="O208" s="47">
        <v>48</v>
      </c>
      <c r="P208" s="46" t="s">
        <v>37</v>
      </c>
      <c r="Q208" s="46" t="s">
        <v>49</v>
      </c>
      <c r="T208" s="46" t="s">
        <v>2429</v>
      </c>
    </row>
    <row r="209" spans="1:20" x14ac:dyDescent="0.2">
      <c r="A209" s="46">
        <v>6384241</v>
      </c>
      <c r="B209" s="46" t="s">
        <v>4416</v>
      </c>
      <c r="C209" s="46" t="s">
        <v>4370</v>
      </c>
      <c r="D209" s="46" t="s">
        <v>2467</v>
      </c>
      <c r="E209" s="46" t="s">
        <v>4415</v>
      </c>
      <c r="F209" s="46" t="s">
        <v>35</v>
      </c>
      <c r="H209" s="48">
        <v>43840</v>
      </c>
      <c r="J209" s="48">
        <v>44022</v>
      </c>
      <c r="K209" s="47">
        <v>10000</v>
      </c>
      <c r="M209" s="46" t="s">
        <v>4414</v>
      </c>
      <c r="N209" s="46" t="s">
        <v>499</v>
      </c>
      <c r="O209" s="47">
        <v>48</v>
      </c>
      <c r="P209" s="46" t="s">
        <v>37</v>
      </c>
      <c r="Q209" s="46" t="s">
        <v>49</v>
      </c>
      <c r="T209" s="46" t="s">
        <v>2429</v>
      </c>
    </row>
    <row r="210" spans="1:20" x14ac:dyDescent="0.2">
      <c r="A210" s="46">
        <v>6384554</v>
      </c>
      <c r="B210" s="46" t="s">
        <v>4413</v>
      </c>
      <c r="C210" s="46" t="s">
        <v>4370</v>
      </c>
      <c r="D210" s="46" t="s">
        <v>2467</v>
      </c>
      <c r="E210" s="46" t="s">
        <v>4412</v>
      </c>
      <c r="F210" s="46" t="s">
        <v>35</v>
      </c>
      <c r="H210" s="48">
        <v>43840</v>
      </c>
      <c r="J210" s="48">
        <v>44022</v>
      </c>
      <c r="K210" s="47">
        <v>15241</v>
      </c>
      <c r="M210" s="46" t="s">
        <v>4411</v>
      </c>
      <c r="N210" s="46" t="s">
        <v>499</v>
      </c>
      <c r="O210" s="47">
        <v>48</v>
      </c>
      <c r="P210" s="46" t="s">
        <v>37</v>
      </c>
      <c r="Q210" s="46" t="s">
        <v>49</v>
      </c>
      <c r="T210" s="46" t="s">
        <v>2429</v>
      </c>
    </row>
    <row r="211" spans="1:20" x14ac:dyDescent="0.2">
      <c r="A211" s="46">
        <v>6385802</v>
      </c>
      <c r="B211" s="46" t="s">
        <v>4410</v>
      </c>
      <c r="C211" s="46" t="s">
        <v>4370</v>
      </c>
      <c r="D211" s="46" t="s">
        <v>2467</v>
      </c>
      <c r="E211" s="46" t="s">
        <v>4409</v>
      </c>
      <c r="F211" s="46" t="s">
        <v>35</v>
      </c>
      <c r="H211" s="48">
        <v>43843</v>
      </c>
      <c r="J211" s="48">
        <v>44022</v>
      </c>
      <c r="K211" s="47">
        <v>15241</v>
      </c>
      <c r="M211" s="46" t="s">
        <v>4408</v>
      </c>
      <c r="N211" s="46" t="s">
        <v>499</v>
      </c>
      <c r="O211" s="47">
        <v>48</v>
      </c>
      <c r="P211" s="46" t="s">
        <v>37</v>
      </c>
      <c r="Q211" s="46" t="s">
        <v>49</v>
      </c>
      <c r="T211" s="46" t="s">
        <v>2429</v>
      </c>
    </row>
    <row r="212" spans="1:20" x14ac:dyDescent="0.2">
      <c r="A212" s="46">
        <v>6385810</v>
      </c>
      <c r="B212" s="46" t="s">
        <v>4407</v>
      </c>
      <c r="C212" s="46" t="s">
        <v>4370</v>
      </c>
      <c r="D212" s="46" t="s">
        <v>2467</v>
      </c>
      <c r="E212" s="46" t="s">
        <v>4406</v>
      </c>
      <c r="F212" s="46" t="s">
        <v>35</v>
      </c>
      <c r="H212" s="48">
        <v>43843</v>
      </c>
      <c r="J212" s="48">
        <v>44022</v>
      </c>
      <c r="K212" s="47">
        <v>10000</v>
      </c>
      <c r="M212" s="46" t="s">
        <v>4405</v>
      </c>
      <c r="N212" s="46" t="s">
        <v>499</v>
      </c>
      <c r="O212" s="47">
        <v>48</v>
      </c>
      <c r="P212" s="46" t="s">
        <v>37</v>
      </c>
      <c r="Q212" s="46" t="s">
        <v>49</v>
      </c>
      <c r="T212" s="46" t="s">
        <v>2429</v>
      </c>
    </row>
    <row r="213" spans="1:20" x14ac:dyDescent="0.2">
      <c r="A213" s="46">
        <v>6385813</v>
      </c>
      <c r="B213" s="46" t="s">
        <v>4404</v>
      </c>
      <c r="C213" s="46" t="s">
        <v>4370</v>
      </c>
      <c r="D213" s="46" t="s">
        <v>2467</v>
      </c>
      <c r="E213" s="46" t="s">
        <v>4403</v>
      </c>
      <c r="F213" s="46" t="s">
        <v>35</v>
      </c>
      <c r="H213" s="48">
        <v>43843</v>
      </c>
      <c r="J213" s="48">
        <v>44022</v>
      </c>
      <c r="K213" s="47">
        <v>15241</v>
      </c>
      <c r="M213" s="46" t="s">
        <v>4402</v>
      </c>
      <c r="N213" s="46" t="s">
        <v>499</v>
      </c>
      <c r="O213" s="47">
        <v>48</v>
      </c>
      <c r="P213" s="46" t="s">
        <v>37</v>
      </c>
      <c r="Q213" s="46" t="s">
        <v>49</v>
      </c>
      <c r="T213" s="46" t="s">
        <v>2429</v>
      </c>
    </row>
    <row r="214" spans="1:20" x14ac:dyDescent="0.2">
      <c r="A214" s="46">
        <v>6385816</v>
      </c>
      <c r="B214" s="46" t="s">
        <v>4401</v>
      </c>
      <c r="C214" s="46" t="s">
        <v>4370</v>
      </c>
      <c r="D214" s="46" t="s">
        <v>2467</v>
      </c>
      <c r="E214" s="46" t="s">
        <v>4400</v>
      </c>
      <c r="F214" s="46" t="s">
        <v>35</v>
      </c>
      <c r="H214" s="48">
        <v>43843</v>
      </c>
      <c r="J214" s="48">
        <v>44022</v>
      </c>
      <c r="K214" s="47">
        <v>15241</v>
      </c>
      <c r="M214" s="46" t="s">
        <v>4399</v>
      </c>
      <c r="N214" s="46" t="s">
        <v>499</v>
      </c>
      <c r="O214" s="47">
        <v>48</v>
      </c>
      <c r="P214" s="46" t="s">
        <v>37</v>
      </c>
      <c r="Q214" s="46" t="s">
        <v>49</v>
      </c>
      <c r="T214" s="46" t="s">
        <v>2429</v>
      </c>
    </row>
    <row r="215" spans="1:20" x14ac:dyDescent="0.2">
      <c r="A215" s="46">
        <v>6386027</v>
      </c>
      <c r="B215" s="46" t="s">
        <v>4398</v>
      </c>
      <c r="C215" s="46" t="s">
        <v>4370</v>
      </c>
      <c r="D215" s="46" t="s">
        <v>2467</v>
      </c>
      <c r="E215" s="46" t="s">
        <v>4397</v>
      </c>
      <c r="F215" s="46" t="s">
        <v>35</v>
      </c>
      <c r="H215" s="48">
        <v>43843</v>
      </c>
      <c r="J215" s="48">
        <v>44022</v>
      </c>
      <c r="K215" s="47">
        <v>15241</v>
      </c>
      <c r="M215" s="46" t="s">
        <v>4396</v>
      </c>
      <c r="N215" s="46" t="s">
        <v>499</v>
      </c>
      <c r="O215" s="47">
        <v>48</v>
      </c>
      <c r="P215" s="46" t="s">
        <v>37</v>
      </c>
      <c r="Q215" s="46" t="s">
        <v>49</v>
      </c>
      <c r="T215" s="46" t="s">
        <v>2429</v>
      </c>
    </row>
    <row r="216" spans="1:20" x14ac:dyDescent="0.2">
      <c r="A216" s="46">
        <v>6386308</v>
      </c>
      <c r="B216" s="46" t="s">
        <v>4395</v>
      </c>
      <c r="C216" s="46" t="s">
        <v>4370</v>
      </c>
      <c r="D216" s="46" t="s">
        <v>2467</v>
      </c>
      <c r="E216" s="46" t="s">
        <v>4394</v>
      </c>
      <c r="F216" s="46" t="s">
        <v>35</v>
      </c>
      <c r="H216" s="48">
        <v>43843</v>
      </c>
      <c r="J216" s="48">
        <v>44022</v>
      </c>
      <c r="K216" s="47">
        <v>10000</v>
      </c>
      <c r="M216" s="46" t="s">
        <v>4393</v>
      </c>
      <c r="N216" s="46" t="s">
        <v>499</v>
      </c>
      <c r="O216" s="47">
        <v>48</v>
      </c>
      <c r="P216" s="46" t="s">
        <v>37</v>
      </c>
      <c r="Q216" s="46" t="s">
        <v>49</v>
      </c>
      <c r="T216" s="46" t="s">
        <v>2429</v>
      </c>
    </row>
    <row r="217" spans="1:20" x14ac:dyDescent="0.2">
      <c r="A217" s="46">
        <v>6386375</v>
      </c>
      <c r="B217" s="46" t="s">
        <v>4392</v>
      </c>
      <c r="C217" s="46" t="s">
        <v>4370</v>
      </c>
      <c r="D217" s="46" t="s">
        <v>2467</v>
      </c>
      <c r="E217" s="46" t="s">
        <v>4391</v>
      </c>
      <c r="F217" s="46" t="s">
        <v>35</v>
      </c>
      <c r="H217" s="48">
        <v>43843</v>
      </c>
      <c r="J217" s="48">
        <v>44022</v>
      </c>
      <c r="K217" s="47">
        <v>15241</v>
      </c>
      <c r="M217" s="46" t="s">
        <v>4390</v>
      </c>
      <c r="N217" s="46" t="s">
        <v>499</v>
      </c>
      <c r="O217" s="47">
        <v>48</v>
      </c>
      <c r="P217" s="46" t="s">
        <v>37</v>
      </c>
      <c r="Q217" s="46" t="s">
        <v>49</v>
      </c>
      <c r="T217" s="46" t="s">
        <v>2429</v>
      </c>
    </row>
    <row r="218" spans="1:20" x14ac:dyDescent="0.2">
      <c r="A218" s="46">
        <v>6351595</v>
      </c>
      <c r="B218" s="46" t="s">
        <v>4389</v>
      </c>
      <c r="C218" s="46" t="s">
        <v>4370</v>
      </c>
      <c r="D218" s="46" t="s">
        <v>2467</v>
      </c>
      <c r="E218" s="46" t="s">
        <v>4388</v>
      </c>
      <c r="F218" s="46" t="s">
        <v>35</v>
      </c>
      <c r="H218" s="48">
        <v>43799</v>
      </c>
      <c r="J218" s="48">
        <v>44022</v>
      </c>
      <c r="K218" s="47">
        <v>3357026</v>
      </c>
      <c r="M218" s="46" t="s">
        <v>4387</v>
      </c>
      <c r="N218" s="46" t="s">
        <v>499</v>
      </c>
      <c r="O218" s="47">
        <v>41</v>
      </c>
      <c r="P218" s="46" t="s">
        <v>37</v>
      </c>
      <c r="Q218" s="46" t="s">
        <v>49</v>
      </c>
      <c r="T218" s="46" t="s">
        <v>2429</v>
      </c>
    </row>
    <row r="219" spans="1:20" x14ac:dyDescent="0.2">
      <c r="A219" s="46">
        <v>6363440</v>
      </c>
      <c r="B219" s="46" t="s">
        <v>4386</v>
      </c>
      <c r="C219" s="46" t="s">
        <v>4370</v>
      </c>
      <c r="D219" s="46" t="s">
        <v>2467</v>
      </c>
      <c r="E219" s="46" t="s">
        <v>4385</v>
      </c>
      <c r="F219" s="46" t="s">
        <v>35</v>
      </c>
      <c r="H219" s="48">
        <v>43811</v>
      </c>
      <c r="J219" s="48">
        <v>44022</v>
      </c>
      <c r="K219" s="47">
        <v>1899561</v>
      </c>
      <c r="M219" s="46" t="s">
        <v>4384</v>
      </c>
      <c r="N219" s="46" t="s">
        <v>499</v>
      </c>
      <c r="O219" s="47">
        <v>41</v>
      </c>
      <c r="P219" s="46" t="s">
        <v>37</v>
      </c>
      <c r="Q219" s="46" t="s">
        <v>49</v>
      </c>
      <c r="T219" s="46" t="s">
        <v>2429</v>
      </c>
    </row>
    <row r="220" spans="1:20" x14ac:dyDescent="0.2">
      <c r="A220" s="46">
        <v>6373971</v>
      </c>
      <c r="B220" s="46" t="s">
        <v>4383</v>
      </c>
      <c r="C220" s="46" t="s">
        <v>4370</v>
      </c>
      <c r="D220" s="46" t="s">
        <v>2467</v>
      </c>
      <c r="E220" s="46" t="s">
        <v>4382</v>
      </c>
      <c r="F220" s="46" t="s">
        <v>35</v>
      </c>
      <c r="H220" s="48">
        <v>43823</v>
      </c>
      <c r="J220" s="48">
        <v>44022</v>
      </c>
      <c r="K220" s="47">
        <v>1163380</v>
      </c>
      <c r="M220" s="46" t="s">
        <v>4381</v>
      </c>
      <c r="N220" s="46" t="s">
        <v>499</v>
      </c>
      <c r="O220" s="47">
        <v>41</v>
      </c>
      <c r="P220" s="46" t="s">
        <v>37</v>
      </c>
      <c r="Q220" s="46" t="s">
        <v>49</v>
      </c>
      <c r="T220" s="46" t="s">
        <v>2429</v>
      </c>
    </row>
    <row r="221" spans="1:20" x14ac:dyDescent="0.2">
      <c r="A221" s="46">
        <v>6375165</v>
      </c>
      <c r="B221" s="46" t="s">
        <v>4380</v>
      </c>
      <c r="C221" s="46" t="s">
        <v>4370</v>
      </c>
      <c r="D221" s="46" t="s">
        <v>2467</v>
      </c>
      <c r="E221" s="46" t="s">
        <v>4379</v>
      </c>
      <c r="F221" s="46" t="s">
        <v>35</v>
      </c>
      <c r="H221" s="48">
        <v>43825</v>
      </c>
      <c r="J221" s="48">
        <v>44022</v>
      </c>
      <c r="K221" s="47">
        <v>427567</v>
      </c>
      <c r="M221" s="46" t="s">
        <v>4378</v>
      </c>
      <c r="N221" s="46" t="s">
        <v>499</v>
      </c>
      <c r="O221" s="47">
        <v>40</v>
      </c>
      <c r="P221" s="46" t="s">
        <v>37</v>
      </c>
      <c r="Q221" s="46" t="s">
        <v>49</v>
      </c>
      <c r="T221" s="46" t="s">
        <v>2429</v>
      </c>
    </row>
    <row r="222" spans="1:20" x14ac:dyDescent="0.2">
      <c r="A222" s="46">
        <v>6375650</v>
      </c>
      <c r="B222" s="46" t="s">
        <v>4377</v>
      </c>
      <c r="C222" s="46" t="s">
        <v>4370</v>
      </c>
      <c r="D222" s="46" t="s">
        <v>2467</v>
      </c>
      <c r="E222" s="46" t="s">
        <v>4376</v>
      </c>
      <c r="F222" s="46" t="s">
        <v>35</v>
      </c>
      <c r="H222" s="48">
        <v>43826</v>
      </c>
      <c r="J222" s="48">
        <v>44022</v>
      </c>
      <c r="K222" s="47">
        <v>1354767</v>
      </c>
      <c r="M222" s="46" t="s">
        <v>4375</v>
      </c>
      <c r="N222" s="46" t="s">
        <v>499</v>
      </c>
      <c r="O222" s="47">
        <v>41</v>
      </c>
      <c r="P222" s="46" t="s">
        <v>37</v>
      </c>
      <c r="Q222" s="46" t="s">
        <v>49</v>
      </c>
      <c r="T222" s="46" t="s">
        <v>2429</v>
      </c>
    </row>
    <row r="223" spans="1:20" x14ac:dyDescent="0.2">
      <c r="A223" s="46">
        <v>6376747</v>
      </c>
      <c r="B223" s="46" t="s">
        <v>4374</v>
      </c>
      <c r="C223" s="46" t="s">
        <v>4370</v>
      </c>
      <c r="D223" s="46" t="s">
        <v>2467</v>
      </c>
      <c r="E223" s="46" t="s">
        <v>4373</v>
      </c>
      <c r="F223" s="46" t="s">
        <v>35</v>
      </c>
      <c r="H223" s="48">
        <v>43828</v>
      </c>
      <c r="J223" s="48">
        <v>44022</v>
      </c>
      <c r="K223" s="47">
        <v>4961348</v>
      </c>
      <c r="M223" s="46" t="s">
        <v>4372</v>
      </c>
      <c r="N223" s="46" t="s">
        <v>499</v>
      </c>
      <c r="O223" s="47">
        <v>41</v>
      </c>
      <c r="P223" s="46" t="s">
        <v>37</v>
      </c>
      <c r="Q223" s="46" t="s">
        <v>49</v>
      </c>
      <c r="T223" s="46" t="s">
        <v>2429</v>
      </c>
    </row>
    <row r="224" spans="1:20" x14ac:dyDescent="0.2">
      <c r="A224" s="46">
        <v>6377462</v>
      </c>
      <c r="B224" s="46" t="s">
        <v>4371</v>
      </c>
      <c r="C224" s="46" t="s">
        <v>4370</v>
      </c>
      <c r="D224" s="46" t="s">
        <v>2467</v>
      </c>
      <c r="E224" s="46" t="s">
        <v>4369</v>
      </c>
      <c r="F224" s="46" t="s">
        <v>35</v>
      </c>
      <c r="H224" s="48">
        <v>43829</v>
      </c>
      <c r="J224" s="48">
        <v>44022</v>
      </c>
      <c r="K224" s="47">
        <v>3717182</v>
      </c>
      <c r="M224" s="46" t="s">
        <v>4368</v>
      </c>
      <c r="N224" s="46" t="s">
        <v>499</v>
      </c>
      <c r="O224" s="47">
        <v>41</v>
      </c>
      <c r="P224" s="46" t="s">
        <v>37</v>
      </c>
      <c r="Q224" s="46" t="s">
        <v>49</v>
      </c>
      <c r="T224" s="46" t="s">
        <v>2429</v>
      </c>
    </row>
    <row r="225" spans="1:20" x14ac:dyDescent="0.2">
      <c r="A225" s="46">
        <v>6461551</v>
      </c>
      <c r="B225" s="46" t="s">
        <v>4367</v>
      </c>
      <c r="C225" s="46" t="s">
        <v>4366</v>
      </c>
      <c r="D225" s="46" t="s">
        <v>2467</v>
      </c>
      <c r="E225" s="46" t="s">
        <v>4365</v>
      </c>
      <c r="F225" s="46" t="s">
        <v>35</v>
      </c>
      <c r="H225" s="48">
        <v>43917</v>
      </c>
      <c r="J225" s="48">
        <v>44022</v>
      </c>
      <c r="K225" s="47">
        <v>15200</v>
      </c>
      <c r="M225" s="46" t="s">
        <v>4364</v>
      </c>
      <c r="N225" s="46" t="s">
        <v>499</v>
      </c>
      <c r="O225" s="47">
        <v>34</v>
      </c>
      <c r="P225" s="46" t="s">
        <v>37</v>
      </c>
      <c r="Q225" s="46" t="s">
        <v>49</v>
      </c>
      <c r="T225" s="46" t="s">
        <v>2429</v>
      </c>
    </row>
    <row r="226" spans="1:20" x14ac:dyDescent="0.2">
      <c r="A226" s="46">
        <v>6462730</v>
      </c>
      <c r="B226" s="46" t="s">
        <v>4363</v>
      </c>
      <c r="C226" s="46" t="s">
        <v>4362</v>
      </c>
      <c r="D226" s="46" t="s">
        <v>2569</v>
      </c>
      <c r="E226" s="46" t="s">
        <v>4361</v>
      </c>
      <c r="F226" s="46" t="s">
        <v>35</v>
      </c>
      <c r="H226" s="48">
        <v>43920</v>
      </c>
      <c r="J226" s="48">
        <v>44022</v>
      </c>
      <c r="K226" s="47">
        <v>603365</v>
      </c>
      <c r="M226" s="46" t="s">
        <v>4360</v>
      </c>
      <c r="N226" s="46" t="s">
        <v>499</v>
      </c>
      <c r="O226" s="47">
        <v>28</v>
      </c>
      <c r="P226" s="46" t="s">
        <v>37</v>
      </c>
      <c r="Q226" s="46" t="s">
        <v>49</v>
      </c>
      <c r="T226" s="46" t="s">
        <v>2429</v>
      </c>
    </row>
    <row r="227" spans="1:20" x14ac:dyDescent="0.2">
      <c r="A227" s="46">
        <v>6455451</v>
      </c>
      <c r="B227" s="46" t="s">
        <v>4359</v>
      </c>
      <c r="C227" s="46" t="s">
        <v>4355</v>
      </c>
      <c r="D227" s="46" t="s">
        <v>2569</v>
      </c>
      <c r="E227" s="46" t="s">
        <v>4358</v>
      </c>
      <c r="F227" s="46" t="s">
        <v>35</v>
      </c>
      <c r="H227" s="48">
        <v>43907</v>
      </c>
      <c r="J227" s="48">
        <v>44022</v>
      </c>
      <c r="K227" s="47">
        <v>23180</v>
      </c>
      <c r="M227" s="46" t="s">
        <v>4357</v>
      </c>
      <c r="N227" s="46" t="s">
        <v>499</v>
      </c>
      <c r="O227" s="47">
        <v>11</v>
      </c>
      <c r="P227" s="46" t="s">
        <v>37</v>
      </c>
      <c r="Q227" s="46" t="s">
        <v>49</v>
      </c>
      <c r="T227" s="46" t="s">
        <v>2429</v>
      </c>
    </row>
    <row r="228" spans="1:20" x14ac:dyDescent="0.2">
      <c r="A228" s="46">
        <v>6465340</v>
      </c>
      <c r="B228" s="46" t="s">
        <v>4356</v>
      </c>
      <c r="C228" s="46" t="s">
        <v>4355</v>
      </c>
      <c r="D228" s="46" t="s">
        <v>2569</v>
      </c>
      <c r="E228" s="46" t="s">
        <v>4354</v>
      </c>
      <c r="F228" s="46" t="s">
        <v>35</v>
      </c>
      <c r="H228" s="48">
        <v>43928</v>
      </c>
      <c r="J228" s="48">
        <v>44022</v>
      </c>
      <c r="K228" s="47">
        <v>15241</v>
      </c>
      <c r="M228" s="46" t="s">
        <v>4353</v>
      </c>
      <c r="N228" s="46" t="s">
        <v>499</v>
      </c>
      <c r="O228" s="47">
        <v>32</v>
      </c>
      <c r="P228" s="46" t="s">
        <v>37</v>
      </c>
      <c r="Q228" s="46" t="s">
        <v>49</v>
      </c>
      <c r="T228" s="46" t="s">
        <v>2429</v>
      </c>
    </row>
    <row r="229" spans="1:20" x14ac:dyDescent="0.2">
      <c r="A229" s="46">
        <v>6466218</v>
      </c>
      <c r="B229" s="46" t="s">
        <v>4352</v>
      </c>
      <c r="C229" s="46" t="s">
        <v>4351</v>
      </c>
      <c r="D229" s="46" t="s">
        <v>2467</v>
      </c>
      <c r="E229" s="46" t="s">
        <v>4350</v>
      </c>
      <c r="F229" s="46" t="s">
        <v>35</v>
      </c>
      <c r="H229" s="48">
        <v>43931</v>
      </c>
      <c r="J229" s="48">
        <v>44022</v>
      </c>
      <c r="K229" s="47">
        <v>64110</v>
      </c>
      <c r="M229" s="46" t="s">
        <v>4349</v>
      </c>
      <c r="N229" s="46" t="s">
        <v>499</v>
      </c>
      <c r="O229" s="47">
        <v>9</v>
      </c>
      <c r="P229" s="46" t="s">
        <v>37</v>
      </c>
      <c r="Q229" s="46" t="s">
        <v>49</v>
      </c>
      <c r="T229" s="46" t="s">
        <v>2429</v>
      </c>
    </row>
    <row r="230" spans="1:20" x14ac:dyDescent="0.2">
      <c r="A230" s="46">
        <v>6449715</v>
      </c>
      <c r="B230" s="46" t="s">
        <v>4348</v>
      </c>
      <c r="C230" s="46" t="s">
        <v>4341</v>
      </c>
      <c r="D230" s="46" t="s">
        <v>2569</v>
      </c>
      <c r="E230" s="46" t="s">
        <v>4347</v>
      </c>
      <c r="F230" s="46" t="s">
        <v>35</v>
      </c>
      <c r="H230" s="48">
        <v>43901</v>
      </c>
      <c r="J230" s="48">
        <v>44022</v>
      </c>
      <c r="K230" s="47">
        <v>18821</v>
      </c>
      <c r="M230" s="46" t="s">
        <v>4346</v>
      </c>
      <c r="N230" s="46" t="s">
        <v>499</v>
      </c>
      <c r="O230" s="47">
        <v>34</v>
      </c>
      <c r="P230" s="46" t="s">
        <v>37</v>
      </c>
      <c r="Q230" s="46" t="s">
        <v>49</v>
      </c>
      <c r="T230" s="46" t="s">
        <v>2429</v>
      </c>
    </row>
    <row r="231" spans="1:20" x14ac:dyDescent="0.2">
      <c r="A231" s="46">
        <v>6450407</v>
      </c>
      <c r="B231" s="46" t="s">
        <v>4345</v>
      </c>
      <c r="C231" s="46" t="s">
        <v>4341</v>
      </c>
      <c r="D231" s="46" t="s">
        <v>2569</v>
      </c>
      <c r="E231" s="46" t="s">
        <v>4344</v>
      </c>
      <c r="F231" s="46" t="s">
        <v>35</v>
      </c>
      <c r="H231" s="48">
        <v>43902</v>
      </c>
      <c r="J231" s="48">
        <v>44022</v>
      </c>
      <c r="K231" s="47">
        <v>3400</v>
      </c>
      <c r="M231" s="46" t="s">
        <v>4343</v>
      </c>
      <c r="N231" s="46" t="s">
        <v>499</v>
      </c>
      <c r="O231" s="47">
        <v>34</v>
      </c>
      <c r="P231" s="46" t="s">
        <v>37</v>
      </c>
      <c r="Q231" s="46" t="s">
        <v>49</v>
      </c>
      <c r="T231" s="46" t="s">
        <v>2429</v>
      </c>
    </row>
    <row r="232" spans="1:20" x14ac:dyDescent="0.2">
      <c r="A232" s="46">
        <v>6450459</v>
      </c>
      <c r="B232" s="46" t="s">
        <v>4342</v>
      </c>
      <c r="C232" s="46" t="s">
        <v>4341</v>
      </c>
      <c r="D232" s="46" t="s">
        <v>2569</v>
      </c>
      <c r="E232" s="46" t="s">
        <v>4340</v>
      </c>
      <c r="F232" s="46" t="s">
        <v>35</v>
      </c>
      <c r="H232" s="48">
        <v>43902</v>
      </c>
      <c r="J232" s="48">
        <v>44022</v>
      </c>
      <c r="K232" s="47">
        <v>18641</v>
      </c>
      <c r="M232" s="46" t="s">
        <v>4339</v>
      </c>
      <c r="N232" s="46" t="s">
        <v>499</v>
      </c>
      <c r="O232" s="47">
        <v>34</v>
      </c>
      <c r="P232" s="46" t="s">
        <v>37</v>
      </c>
      <c r="Q232" s="46" t="s">
        <v>49</v>
      </c>
      <c r="T232" s="46" t="s">
        <v>2429</v>
      </c>
    </row>
    <row r="233" spans="1:20" x14ac:dyDescent="0.2">
      <c r="A233" s="46">
        <v>6467420</v>
      </c>
      <c r="B233" s="46" t="s">
        <v>4338</v>
      </c>
      <c r="C233" s="46" t="s">
        <v>4337</v>
      </c>
      <c r="D233" s="46" t="s">
        <v>2467</v>
      </c>
      <c r="E233" s="46" t="s">
        <v>4336</v>
      </c>
      <c r="F233" s="46" t="s">
        <v>35</v>
      </c>
      <c r="H233" s="48">
        <v>43936</v>
      </c>
      <c r="J233" s="48">
        <v>44022</v>
      </c>
      <c r="K233" s="47">
        <v>10000</v>
      </c>
      <c r="M233" s="46" t="s">
        <v>4335</v>
      </c>
      <c r="N233" s="46" t="s">
        <v>499</v>
      </c>
      <c r="O233" s="47">
        <v>33</v>
      </c>
      <c r="P233" s="46" t="s">
        <v>37</v>
      </c>
      <c r="Q233" s="46" t="s">
        <v>49</v>
      </c>
      <c r="T233" s="46" t="s">
        <v>2429</v>
      </c>
    </row>
    <row r="234" spans="1:20" x14ac:dyDescent="0.2">
      <c r="A234" s="46">
        <v>6468414</v>
      </c>
      <c r="B234" s="46" t="s">
        <v>4334</v>
      </c>
      <c r="C234" s="46" t="s">
        <v>4324</v>
      </c>
      <c r="D234" s="46" t="s">
        <v>2569</v>
      </c>
      <c r="E234" s="46" t="s">
        <v>4333</v>
      </c>
      <c r="F234" s="46" t="s">
        <v>35</v>
      </c>
      <c r="H234" s="48">
        <v>43938</v>
      </c>
      <c r="J234" s="48">
        <v>44022</v>
      </c>
      <c r="K234" s="47">
        <v>15241</v>
      </c>
      <c r="M234" s="46" t="s">
        <v>4332</v>
      </c>
      <c r="N234" s="46" t="s">
        <v>499</v>
      </c>
      <c r="O234" s="47">
        <v>33</v>
      </c>
      <c r="P234" s="46" t="s">
        <v>37</v>
      </c>
      <c r="Q234" s="46" t="s">
        <v>49</v>
      </c>
      <c r="T234" s="46" t="s">
        <v>2429</v>
      </c>
    </row>
    <row r="235" spans="1:20" x14ac:dyDescent="0.2">
      <c r="A235" s="46">
        <v>6469423</v>
      </c>
      <c r="B235" s="46" t="s">
        <v>4331</v>
      </c>
      <c r="C235" s="46" t="s">
        <v>4324</v>
      </c>
      <c r="D235" s="46" t="s">
        <v>2569</v>
      </c>
      <c r="E235" s="46" t="s">
        <v>4330</v>
      </c>
      <c r="F235" s="46" t="s">
        <v>35</v>
      </c>
      <c r="H235" s="48">
        <v>43942</v>
      </c>
      <c r="J235" s="48">
        <v>44022</v>
      </c>
      <c r="K235" s="47">
        <v>10000</v>
      </c>
      <c r="M235" s="46" t="s">
        <v>4329</v>
      </c>
      <c r="N235" s="46" t="s">
        <v>499</v>
      </c>
      <c r="O235" s="47">
        <v>33</v>
      </c>
      <c r="P235" s="46" t="s">
        <v>37</v>
      </c>
      <c r="Q235" s="46" t="s">
        <v>49</v>
      </c>
      <c r="T235" s="46" t="s">
        <v>2429</v>
      </c>
    </row>
    <row r="236" spans="1:20" x14ac:dyDescent="0.2">
      <c r="A236" s="46">
        <v>6469572</v>
      </c>
      <c r="B236" s="46" t="s">
        <v>4328</v>
      </c>
      <c r="C236" s="46" t="s">
        <v>4324</v>
      </c>
      <c r="D236" s="46" t="s">
        <v>2569</v>
      </c>
      <c r="E236" s="46" t="s">
        <v>4327</v>
      </c>
      <c r="F236" s="46" t="s">
        <v>35</v>
      </c>
      <c r="H236" s="48">
        <v>43942</v>
      </c>
      <c r="J236" s="48">
        <v>44022</v>
      </c>
      <c r="K236" s="47">
        <v>20241</v>
      </c>
      <c r="M236" s="46" t="s">
        <v>4326</v>
      </c>
      <c r="N236" s="46" t="s">
        <v>499</v>
      </c>
      <c r="O236" s="47">
        <v>33</v>
      </c>
      <c r="P236" s="46" t="s">
        <v>37</v>
      </c>
      <c r="Q236" s="46" t="s">
        <v>49</v>
      </c>
      <c r="T236" s="46" t="s">
        <v>2429</v>
      </c>
    </row>
    <row r="237" spans="1:20" x14ac:dyDescent="0.2">
      <c r="A237" s="46">
        <v>6469576</v>
      </c>
      <c r="B237" s="46" t="s">
        <v>4325</v>
      </c>
      <c r="C237" s="46" t="s">
        <v>4324</v>
      </c>
      <c r="D237" s="46" t="s">
        <v>2569</v>
      </c>
      <c r="E237" s="46" t="s">
        <v>4323</v>
      </c>
      <c r="F237" s="46" t="s">
        <v>35</v>
      </c>
      <c r="H237" s="48">
        <v>43942</v>
      </c>
      <c r="J237" s="48">
        <v>44022</v>
      </c>
      <c r="K237" s="47">
        <v>15241</v>
      </c>
      <c r="M237" s="46" t="s">
        <v>4322</v>
      </c>
      <c r="N237" s="46" t="s">
        <v>499</v>
      </c>
      <c r="O237" s="47">
        <v>33</v>
      </c>
      <c r="P237" s="46" t="s">
        <v>37</v>
      </c>
      <c r="Q237" s="46" t="s">
        <v>49</v>
      </c>
      <c r="T237" s="46" t="s">
        <v>2429</v>
      </c>
    </row>
    <row r="238" spans="1:20" x14ac:dyDescent="0.2">
      <c r="A238" s="46">
        <v>6459585</v>
      </c>
      <c r="B238" s="46" t="s">
        <v>4321</v>
      </c>
      <c r="C238" s="46" t="s">
        <v>4320</v>
      </c>
      <c r="D238" s="46" t="s">
        <v>2569</v>
      </c>
      <c r="E238" s="46" t="s">
        <v>4319</v>
      </c>
      <c r="F238" s="46" t="s">
        <v>35</v>
      </c>
      <c r="H238" s="48">
        <v>43913</v>
      </c>
      <c r="J238" s="48">
        <v>43983</v>
      </c>
      <c r="K238" s="47">
        <v>12733</v>
      </c>
      <c r="M238" s="46" t="s">
        <v>4318</v>
      </c>
      <c r="N238" s="46" t="s">
        <v>499</v>
      </c>
      <c r="O238" s="47">
        <v>13</v>
      </c>
      <c r="P238" s="46" t="s">
        <v>37</v>
      </c>
      <c r="Q238" s="46" t="s">
        <v>4317</v>
      </c>
      <c r="T238" s="46" t="s">
        <v>2429</v>
      </c>
    </row>
    <row r="239" spans="1:20" x14ac:dyDescent="0.2">
      <c r="A239" s="46">
        <v>6470097</v>
      </c>
      <c r="B239" s="46" t="s">
        <v>4316</v>
      </c>
      <c r="C239" s="46" t="s">
        <v>4315</v>
      </c>
      <c r="D239" s="46" t="s">
        <v>2467</v>
      </c>
      <c r="E239" s="46" t="s">
        <v>4314</v>
      </c>
      <c r="F239" s="46" t="s">
        <v>35</v>
      </c>
      <c r="H239" s="48">
        <v>43944</v>
      </c>
      <c r="J239" s="48">
        <v>44022</v>
      </c>
      <c r="K239" s="47">
        <v>15200</v>
      </c>
      <c r="M239" s="46" t="s">
        <v>4313</v>
      </c>
      <c r="N239" s="46" t="s">
        <v>499</v>
      </c>
      <c r="O239" s="47">
        <v>14</v>
      </c>
      <c r="P239" s="46" t="s">
        <v>37</v>
      </c>
      <c r="Q239" s="46" t="s">
        <v>49</v>
      </c>
      <c r="T239" s="46" t="s">
        <v>2429</v>
      </c>
    </row>
    <row r="240" spans="1:20" x14ac:dyDescent="0.2">
      <c r="A240" s="46">
        <v>6471200</v>
      </c>
      <c r="B240" s="46" t="s">
        <v>4312</v>
      </c>
      <c r="C240" s="46" t="s">
        <v>4311</v>
      </c>
      <c r="D240" s="46" t="s">
        <v>2467</v>
      </c>
      <c r="E240" s="46" t="s">
        <v>4310</v>
      </c>
      <c r="F240" s="46" t="s">
        <v>35</v>
      </c>
      <c r="H240" s="48">
        <v>43948</v>
      </c>
      <c r="J240" s="48">
        <v>44022</v>
      </c>
      <c r="K240" s="47">
        <v>15200</v>
      </c>
      <c r="M240" s="46" t="s">
        <v>4309</v>
      </c>
      <c r="N240" s="46" t="s">
        <v>499</v>
      </c>
      <c r="O240" s="47">
        <v>13</v>
      </c>
      <c r="P240" s="46" t="s">
        <v>37</v>
      </c>
      <c r="Q240" s="46" t="s">
        <v>49</v>
      </c>
      <c r="T240" s="46" t="s">
        <v>2429</v>
      </c>
    </row>
    <row r="241" spans="1:20" x14ac:dyDescent="0.2">
      <c r="A241" s="46">
        <v>6283653</v>
      </c>
      <c r="B241" s="46" t="s">
        <v>3051</v>
      </c>
      <c r="C241" s="46" t="s">
        <v>3050</v>
      </c>
      <c r="D241" s="46" t="s">
        <v>2467</v>
      </c>
      <c r="E241" s="46" t="s">
        <v>3049</v>
      </c>
      <c r="F241" s="46" t="s">
        <v>35</v>
      </c>
      <c r="G241" s="46" t="s">
        <v>71</v>
      </c>
      <c r="H241" s="48">
        <v>43736</v>
      </c>
      <c r="J241" s="48">
        <v>43950</v>
      </c>
      <c r="K241" s="47">
        <v>917583</v>
      </c>
      <c r="M241" s="46" t="s">
        <v>3048</v>
      </c>
      <c r="N241" s="46" t="s">
        <v>499</v>
      </c>
      <c r="O241" s="47">
        <v>217</v>
      </c>
      <c r="P241" s="46" t="s">
        <v>83</v>
      </c>
      <c r="Q241" s="46" t="s">
        <v>49</v>
      </c>
      <c r="R241" s="46" t="s">
        <v>2431</v>
      </c>
      <c r="S241" s="46" t="s">
        <v>2430</v>
      </c>
      <c r="T241" s="46" t="s">
        <v>2429</v>
      </c>
    </row>
    <row r="242" spans="1:20" x14ac:dyDescent="0.2">
      <c r="A242" s="46">
        <v>6272745</v>
      </c>
      <c r="B242" s="46" t="s">
        <v>3047</v>
      </c>
      <c r="C242" s="46" t="s">
        <v>3040</v>
      </c>
      <c r="D242" s="46" t="s">
        <v>2467</v>
      </c>
      <c r="E242" s="46" t="s">
        <v>3046</v>
      </c>
      <c r="F242" s="46" t="s">
        <v>35</v>
      </c>
      <c r="G242" s="46" t="s">
        <v>200</v>
      </c>
      <c r="H242" s="48">
        <v>43727</v>
      </c>
      <c r="J242" s="48">
        <v>43950</v>
      </c>
      <c r="K242" s="47">
        <v>455611</v>
      </c>
      <c r="M242" s="46" t="s">
        <v>3045</v>
      </c>
      <c r="N242" s="46" t="s">
        <v>499</v>
      </c>
      <c r="O242" s="47">
        <v>214</v>
      </c>
      <c r="P242" s="46" t="s">
        <v>83</v>
      </c>
      <c r="Q242" s="46" t="s">
        <v>49</v>
      </c>
      <c r="R242" s="46" t="s">
        <v>2431</v>
      </c>
      <c r="S242" s="46" t="s">
        <v>2430</v>
      </c>
      <c r="T242" s="46" t="s">
        <v>2429</v>
      </c>
    </row>
    <row r="243" spans="1:20" x14ac:dyDescent="0.2">
      <c r="A243" s="46">
        <v>6285831</v>
      </c>
      <c r="B243" s="46" t="s">
        <v>3044</v>
      </c>
      <c r="C243" s="46" t="s">
        <v>3040</v>
      </c>
      <c r="D243" s="46" t="s">
        <v>2467</v>
      </c>
      <c r="E243" s="46" t="s">
        <v>3043</v>
      </c>
      <c r="F243" s="46" t="s">
        <v>35</v>
      </c>
      <c r="G243" s="46" t="s">
        <v>200</v>
      </c>
      <c r="H243" s="48">
        <v>43738</v>
      </c>
      <c r="J243" s="48">
        <v>43950</v>
      </c>
      <c r="K243" s="47">
        <v>5022525</v>
      </c>
      <c r="M243" s="46" t="s">
        <v>3042</v>
      </c>
      <c r="N243" s="46" t="s">
        <v>499</v>
      </c>
      <c r="O243" s="47">
        <v>214</v>
      </c>
      <c r="P243" s="46" t="s">
        <v>83</v>
      </c>
      <c r="Q243" s="46" t="s">
        <v>49</v>
      </c>
      <c r="R243" s="46" t="s">
        <v>2431</v>
      </c>
      <c r="S243" s="46" t="s">
        <v>2430</v>
      </c>
      <c r="T243" s="46" t="s">
        <v>2429</v>
      </c>
    </row>
    <row r="244" spans="1:20" x14ac:dyDescent="0.2">
      <c r="A244" s="46">
        <v>6292271</v>
      </c>
      <c r="B244" s="46" t="s">
        <v>3041</v>
      </c>
      <c r="C244" s="46" t="s">
        <v>3040</v>
      </c>
      <c r="D244" s="46" t="s">
        <v>2467</v>
      </c>
      <c r="E244" s="46" t="s">
        <v>3039</v>
      </c>
      <c r="F244" s="46" t="s">
        <v>35</v>
      </c>
      <c r="G244" s="46" t="s">
        <v>200</v>
      </c>
      <c r="H244" s="48">
        <v>43743</v>
      </c>
      <c r="J244" s="48">
        <v>43950</v>
      </c>
      <c r="K244" s="47">
        <v>1965698</v>
      </c>
      <c r="M244" s="46" t="s">
        <v>3038</v>
      </c>
      <c r="N244" s="46" t="s">
        <v>499</v>
      </c>
      <c r="O244" s="47">
        <v>214</v>
      </c>
      <c r="P244" s="46" t="s">
        <v>83</v>
      </c>
      <c r="Q244" s="46" t="s">
        <v>49</v>
      </c>
      <c r="R244" s="46" t="s">
        <v>2431</v>
      </c>
      <c r="S244" s="46" t="s">
        <v>2430</v>
      </c>
      <c r="T244" s="46" t="s">
        <v>2429</v>
      </c>
    </row>
    <row r="245" spans="1:20" x14ac:dyDescent="0.2">
      <c r="A245" s="46">
        <v>6269581</v>
      </c>
      <c r="B245" s="46" t="s">
        <v>3037</v>
      </c>
      <c r="C245" s="46" t="s">
        <v>3030</v>
      </c>
      <c r="D245" s="46" t="s">
        <v>2569</v>
      </c>
      <c r="E245" s="46" t="s">
        <v>3036</v>
      </c>
      <c r="F245" s="46" t="s">
        <v>35</v>
      </c>
      <c r="G245" s="46" t="s">
        <v>200</v>
      </c>
      <c r="H245" s="48">
        <v>43725</v>
      </c>
      <c r="J245" s="48">
        <v>43831</v>
      </c>
      <c r="K245" s="47">
        <v>158719</v>
      </c>
      <c r="M245" s="46" t="s">
        <v>3035</v>
      </c>
      <c r="N245" s="46" t="s">
        <v>499</v>
      </c>
      <c r="O245" s="47">
        <v>221</v>
      </c>
      <c r="P245" s="46" t="s">
        <v>65</v>
      </c>
      <c r="Q245" s="46" t="s">
        <v>49</v>
      </c>
      <c r="R245" s="46" t="s">
        <v>2431</v>
      </c>
      <c r="S245" s="46" t="s">
        <v>2430</v>
      </c>
      <c r="T245" s="46" t="s">
        <v>2429</v>
      </c>
    </row>
    <row r="246" spans="1:20" x14ac:dyDescent="0.2">
      <c r="A246" s="46">
        <v>6269674</v>
      </c>
      <c r="B246" s="46" t="s">
        <v>3034</v>
      </c>
      <c r="C246" s="46" t="s">
        <v>3030</v>
      </c>
      <c r="D246" s="46" t="s">
        <v>2569</v>
      </c>
      <c r="E246" s="46" t="s">
        <v>3033</v>
      </c>
      <c r="F246" s="46" t="s">
        <v>35</v>
      </c>
      <c r="G246" s="46" t="s">
        <v>200</v>
      </c>
      <c r="H246" s="48">
        <v>43725</v>
      </c>
      <c r="J246" s="48">
        <v>43831</v>
      </c>
      <c r="K246" s="47">
        <v>108786</v>
      </c>
      <c r="M246" s="46" t="s">
        <v>3032</v>
      </c>
      <c r="N246" s="46" t="s">
        <v>499</v>
      </c>
      <c r="O246" s="47">
        <v>221</v>
      </c>
      <c r="P246" s="46" t="s">
        <v>65</v>
      </c>
      <c r="Q246" s="46" t="s">
        <v>49</v>
      </c>
      <c r="R246" s="46" t="s">
        <v>2431</v>
      </c>
      <c r="S246" s="46" t="s">
        <v>2430</v>
      </c>
      <c r="T246" s="46" t="s">
        <v>2429</v>
      </c>
    </row>
    <row r="247" spans="1:20" x14ac:dyDescent="0.2">
      <c r="A247" s="46">
        <v>6273340</v>
      </c>
      <c r="B247" s="46" t="s">
        <v>3031</v>
      </c>
      <c r="C247" s="46" t="s">
        <v>3030</v>
      </c>
      <c r="D247" s="46" t="s">
        <v>2569</v>
      </c>
      <c r="E247" s="46" t="s">
        <v>3029</v>
      </c>
      <c r="F247" s="46" t="s">
        <v>35</v>
      </c>
      <c r="G247" s="46" t="s">
        <v>71</v>
      </c>
      <c r="H247" s="48">
        <v>43727</v>
      </c>
      <c r="J247" s="48">
        <v>43831</v>
      </c>
      <c r="K247" s="47">
        <v>89726</v>
      </c>
      <c r="M247" s="46" t="s">
        <v>3028</v>
      </c>
      <c r="N247" s="46" t="s">
        <v>499</v>
      </c>
      <c r="O247" s="47">
        <v>221</v>
      </c>
      <c r="P247" s="46" t="s">
        <v>65</v>
      </c>
      <c r="Q247" s="46" t="s">
        <v>49</v>
      </c>
      <c r="R247" s="46" t="s">
        <v>2431</v>
      </c>
      <c r="S247" s="46" t="s">
        <v>2430</v>
      </c>
      <c r="T247" s="46" t="s">
        <v>2429</v>
      </c>
    </row>
    <row r="248" spans="1:20" x14ac:dyDescent="0.2">
      <c r="A248" s="46">
        <v>6280235</v>
      </c>
      <c r="B248" s="46" t="s">
        <v>3027</v>
      </c>
      <c r="C248" s="46" t="s">
        <v>3026</v>
      </c>
      <c r="D248" s="46" t="s">
        <v>2467</v>
      </c>
      <c r="E248" s="46" t="s">
        <v>3025</v>
      </c>
      <c r="F248" s="46" t="s">
        <v>35</v>
      </c>
      <c r="G248" s="46" t="s">
        <v>200</v>
      </c>
      <c r="H248" s="48">
        <v>43733</v>
      </c>
      <c r="J248" s="48">
        <v>43950</v>
      </c>
      <c r="K248" s="47">
        <v>1142697</v>
      </c>
      <c r="M248" s="46" t="s">
        <v>3024</v>
      </c>
      <c r="N248" s="46" t="s">
        <v>499</v>
      </c>
      <c r="O248" s="47">
        <v>216</v>
      </c>
      <c r="P248" s="46" t="s">
        <v>83</v>
      </c>
      <c r="Q248" s="46" t="s">
        <v>49</v>
      </c>
      <c r="R248" s="46" t="s">
        <v>2431</v>
      </c>
      <c r="S248" s="46" t="s">
        <v>2430</v>
      </c>
      <c r="T248" s="46" t="s">
        <v>2429</v>
      </c>
    </row>
    <row r="249" spans="1:20" x14ac:dyDescent="0.2">
      <c r="A249" s="46">
        <v>6250299</v>
      </c>
      <c r="B249" s="46" t="s">
        <v>3023</v>
      </c>
      <c r="C249" s="46" t="s">
        <v>3019</v>
      </c>
      <c r="D249" s="46" t="s">
        <v>2467</v>
      </c>
      <c r="E249" s="46" t="s">
        <v>3022</v>
      </c>
      <c r="F249" s="46" t="s">
        <v>35</v>
      </c>
      <c r="G249" s="46" t="s">
        <v>200</v>
      </c>
      <c r="H249" s="48">
        <v>43711</v>
      </c>
      <c r="J249" s="48">
        <v>43950</v>
      </c>
      <c r="K249" s="47">
        <v>296700</v>
      </c>
      <c r="M249" s="46" t="s">
        <v>3021</v>
      </c>
      <c r="N249" s="46" t="s">
        <v>499</v>
      </c>
      <c r="O249" s="47">
        <v>216</v>
      </c>
      <c r="P249" s="46" t="s">
        <v>83</v>
      </c>
      <c r="Q249" s="46" t="s">
        <v>49</v>
      </c>
      <c r="R249" s="46" t="s">
        <v>2431</v>
      </c>
      <c r="S249" s="46" t="s">
        <v>2430</v>
      </c>
      <c r="T249" s="46" t="s">
        <v>2429</v>
      </c>
    </row>
    <row r="250" spans="1:20" x14ac:dyDescent="0.2">
      <c r="A250" s="46">
        <v>6265686</v>
      </c>
      <c r="B250" s="46" t="s">
        <v>3020</v>
      </c>
      <c r="C250" s="46" t="s">
        <v>3019</v>
      </c>
      <c r="D250" s="46" t="s">
        <v>2467</v>
      </c>
      <c r="E250" s="46" t="s">
        <v>3018</v>
      </c>
      <c r="F250" s="46" t="s">
        <v>35</v>
      </c>
      <c r="G250" s="46" t="s">
        <v>200</v>
      </c>
      <c r="H250" s="48">
        <v>43721</v>
      </c>
      <c r="J250" s="48">
        <v>43922</v>
      </c>
      <c r="K250" s="47">
        <v>7634665</v>
      </c>
      <c r="M250" s="46" t="s">
        <v>3017</v>
      </c>
      <c r="N250" s="46" t="s">
        <v>499</v>
      </c>
      <c r="O250" s="47">
        <v>214</v>
      </c>
      <c r="P250" s="46" t="s">
        <v>65</v>
      </c>
      <c r="Q250" s="46" t="s">
        <v>49</v>
      </c>
      <c r="R250" s="46" t="s">
        <v>2431</v>
      </c>
      <c r="S250" s="46" t="s">
        <v>2430</v>
      </c>
      <c r="T250" s="46" t="s">
        <v>2429</v>
      </c>
    </row>
    <row r="251" spans="1:20" x14ac:dyDescent="0.2">
      <c r="A251" s="46">
        <v>6274968</v>
      </c>
      <c r="B251" s="46" t="s">
        <v>3016</v>
      </c>
      <c r="C251" s="46" t="s">
        <v>3015</v>
      </c>
      <c r="D251" s="46" t="s">
        <v>2467</v>
      </c>
      <c r="E251" s="46" t="s">
        <v>3014</v>
      </c>
      <c r="F251" s="46" t="s">
        <v>35</v>
      </c>
      <c r="G251" s="46" t="s">
        <v>200</v>
      </c>
      <c r="H251" s="48">
        <v>43728</v>
      </c>
      <c r="J251" s="48">
        <v>43922</v>
      </c>
      <c r="K251" s="47">
        <v>996089</v>
      </c>
      <c r="M251" s="46" t="s">
        <v>3013</v>
      </c>
      <c r="N251" s="46" t="s">
        <v>499</v>
      </c>
      <c r="O251" s="47">
        <v>211</v>
      </c>
      <c r="P251" s="46" t="s">
        <v>65</v>
      </c>
      <c r="Q251" s="46" t="s">
        <v>49</v>
      </c>
      <c r="R251" s="46" t="s">
        <v>2431</v>
      </c>
      <c r="S251" s="46" t="s">
        <v>2430</v>
      </c>
      <c r="T251" s="46" t="s">
        <v>2429</v>
      </c>
    </row>
    <row r="252" spans="1:20" x14ac:dyDescent="0.2">
      <c r="A252" s="46">
        <v>6242825</v>
      </c>
      <c r="B252" s="46" t="s">
        <v>3012</v>
      </c>
      <c r="C252" s="46" t="s">
        <v>3011</v>
      </c>
      <c r="D252" s="46" t="s">
        <v>2569</v>
      </c>
      <c r="E252" s="46" t="s">
        <v>3010</v>
      </c>
      <c r="F252" s="46" t="s">
        <v>35</v>
      </c>
      <c r="G252" s="46" t="s">
        <v>200</v>
      </c>
      <c r="H252" s="48">
        <v>43704</v>
      </c>
      <c r="J252" s="48">
        <v>43922</v>
      </c>
      <c r="K252" s="47">
        <v>55999</v>
      </c>
      <c r="M252" s="46" t="s">
        <v>3009</v>
      </c>
      <c r="N252" s="46" t="s">
        <v>499</v>
      </c>
      <c r="O252" s="47">
        <v>221</v>
      </c>
      <c r="P252" s="46" t="s">
        <v>65</v>
      </c>
      <c r="Q252" s="46" t="s">
        <v>49</v>
      </c>
      <c r="R252" s="46" t="s">
        <v>2431</v>
      </c>
      <c r="S252" s="46" t="s">
        <v>2430</v>
      </c>
      <c r="T252" s="46" t="s">
        <v>2429</v>
      </c>
    </row>
    <row r="253" spans="1:20" x14ac:dyDescent="0.2">
      <c r="A253" s="46">
        <v>6270797</v>
      </c>
      <c r="B253" s="46" t="s">
        <v>3008</v>
      </c>
      <c r="C253" s="46" t="s">
        <v>3007</v>
      </c>
      <c r="D253" s="46" t="s">
        <v>2467</v>
      </c>
      <c r="E253" s="46" t="s">
        <v>3006</v>
      </c>
      <c r="F253" s="46" t="s">
        <v>35</v>
      </c>
      <c r="G253" s="46" t="s">
        <v>71</v>
      </c>
      <c r="H253" s="48">
        <v>43726</v>
      </c>
      <c r="J253" s="48">
        <v>43922</v>
      </c>
      <c r="K253" s="47">
        <v>6292797</v>
      </c>
      <c r="M253" s="46" t="s">
        <v>3005</v>
      </c>
      <c r="N253" s="46" t="s">
        <v>499</v>
      </c>
      <c r="O253" s="47">
        <v>211</v>
      </c>
      <c r="P253" s="46" t="s">
        <v>65</v>
      </c>
      <c r="Q253" s="46" t="s">
        <v>49</v>
      </c>
      <c r="R253" s="46" t="s">
        <v>2431</v>
      </c>
      <c r="S253" s="46" t="s">
        <v>2430</v>
      </c>
      <c r="T253" s="46" t="s">
        <v>2429</v>
      </c>
    </row>
    <row r="254" spans="1:20" x14ac:dyDescent="0.2">
      <c r="A254" s="46">
        <v>6367667</v>
      </c>
      <c r="B254" s="46" t="s">
        <v>3004</v>
      </c>
      <c r="C254" s="46" t="s">
        <v>2988</v>
      </c>
      <c r="D254" s="46" t="s">
        <v>2467</v>
      </c>
      <c r="E254" s="46" t="s">
        <v>3003</v>
      </c>
      <c r="F254" s="46" t="s">
        <v>35</v>
      </c>
      <c r="G254" s="46" t="s">
        <v>2610</v>
      </c>
      <c r="H254" s="48">
        <v>43816</v>
      </c>
      <c r="J254" s="48">
        <v>43931</v>
      </c>
      <c r="K254" s="47">
        <v>7300</v>
      </c>
      <c r="M254" s="46" t="s">
        <v>3002</v>
      </c>
      <c r="N254" s="46" t="s">
        <v>499</v>
      </c>
      <c r="O254" s="47">
        <v>133</v>
      </c>
      <c r="P254" s="46" t="s">
        <v>65</v>
      </c>
      <c r="Q254" s="46" t="s">
        <v>49</v>
      </c>
      <c r="R254" s="46" t="s">
        <v>2431</v>
      </c>
      <c r="S254" s="46" t="s">
        <v>2430</v>
      </c>
      <c r="T254" s="46" t="s">
        <v>2429</v>
      </c>
    </row>
    <row r="255" spans="1:20" x14ac:dyDescent="0.2">
      <c r="A255" s="46">
        <v>6367768</v>
      </c>
      <c r="B255" s="46" t="s">
        <v>3001</v>
      </c>
      <c r="C255" s="46" t="s">
        <v>2988</v>
      </c>
      <c r="D255" s="46" t="s">
        <v>2467</v>
      </c>
      <c r="E255" s="46" t="s">
        <v>3000</v>
      </c>
      <c r="F255" s="46" t="s">
        <v>35</v>
      </c>
      <c r="G255" s="46" t="s">
        <v>2610</v>
      </c>
      <c r="H255" s="48">
        <v>43816</v>
      </c>
      <c r="J255" s="48">
        <v>43931</v>
      </c>
      <c r="K255" s="47">
        <v>7300</v>
      </c>
      <c r="M255" s="46" t="s">
        <v>2999</v>
      </c>
      <c r="N255" s="46" t="s">
        <v>499</v>
      </c>
      <c r="O255" s="47">
        <v>133</v>
      </c>
      <c r="P255" s="46" t="s">
        <v>65</v>
      </c>
      <c r="Q255" s="46" t="s">
        <v>49</v>
      </c>
      <c r="R255" s="46" t="s">
        <v>2431</v>
      </c>
      <c r="S255" s="46" t="s">
        <v>2430</v>
      </c>
      <c r="T255" s="46" t="s">
        <v>2429</v>
      </c>
    </row>
    <row r="256" spans="1:20" x14ac:dyDescent="0.2">
      <c r="A256" s="46">
        <v>6367817</v>
      </c>
      <c r="B256" s="46" t="s">
        <v>2998</v>
      </c>
      <c r="C256" s="46" t="s">
        <v>2988</v>
      </c>
      <c r="D256" s="46" t="s">
        <v>2467</v>
      </c>
      <c r="E256" s="46" t="s">
        <v>2997</v>
      </c>
      <c r="F256" s="46" t="s">
        <v>35</v>
      </c>
      <c r="G256" s="46" t="s">
        <v>2610</v>
      </c>
      <c r="H256" s="48">
        <v>43816</v>
      </c>
      <c r="J256" s="48">
        <v>43931</v>
      </c>
      <c r="K256" s="47">
        <v>7300</v>
      </c>
      <c r="M256" s="46" t="s">
        <v>2996</v>
      </c>
      <c r="N256" s="46" t="s">
        <v>499</v>
      </c>
      <c r="O256" s="47">
        <v>133</v>
      </c>
      <c r="P256" s="46" t="s">
        <v>65</v>
      </c>
      <c r="Q256" s="46" t="s">
        <v>49</v>
      </c>
      <c r="R256" s="46" t="s">
        <v>2431</v>
      </c>
      <c r="S256" s="46" t="s">
        <v>2430</v>
      </c>
      <c r="T256" s="46" t="s">
        <v>2429</v>
      </c>
    </row>
    <row r="257" spans="1:20" x14ac:dyDescent="0.2">
      <c r="A257" s="46">
        <v>6368106</v>
      </c>
      <c r="B257" s="46" t="s">
        <v>2995</v>
      </c>
      <c r="C257" s="46" t="s">
        <v>2988</v>
      </c>
      <c r="D257" s="46" t="s">
        <v>2467</v>
      </c>
      <c r="E257" s="46" t="s">
        <v>2994</v>
      </c>
      <c r="F257" s="46" t="s">
        <v>35</v>
      </c>
      <c r="G257" s="46" t="s">
        <v>2624</v>
      </c>
      <c r="H257" s="48">
        <v>43816</v>
      </c>
      <c r="J257" s="48">
        <v>43931</v>
      </c>
      <c r="K257" s="47">
        <v>7300</v>
      </c>
      <c r="M257" s="46" t="s">
        <v>2993</v>
      </c>
      <c r="N257" s="46" t="s">
        <v>499</v>
      </c>
      <c r="O257" s="47">
        <v>133</v>
      </c>
      <c r="P257" s="46" t="s">
        <v>65</v>
      </c>
      <c r="Q257" s="46" t="s">
        <v>49</v>
      </c>
      <c r="R257" s="46" t="s">
        <v>2431</v>
      </c>
      <c r="S257" s="46" t="s">
        <v>2430</v>
      </c>
      <c r="T257" s="46" t="s">
        <v>2429</v>
      </c>
    </row>
    <row r="258" spans="1:20" x14ac:dyDescent="0.2">
      <c r="A258" s="46">
        <v>6369137</v>
      </c>
      <c r="B258" s="46" t="s">
        <v>2992</v>
      </c>
      <c r="C258" s="46" t="s">
        <v>2988</v>
      </c>
      <c r="D258" s="46" t="s">
        <v>2467</v>
      </c>
      <c r="E258" s="46" t="s">
        <v>2991</v>
      </c>
      <c r="F258" s="46" t="s">
        <v>35</v>
      </c>
      <c r="G258" s="46" t="s">
        <v>2610</v>
      </c>
      <c r="H258" s="48">
        <v>43817</v>
      </c>
      <c r="J258" s="48">
        <v>43931</v>
      </c>
      <c r="K258" s="47">
        <v>7300</v>
      </c>
      <c r="M258" s="46" t="s">
        <v>2990</v>
      </c>
      <c r="N258" s="46" t="s">
        <v>499</v>
      </c>
      <c r="O258" s="47">
        <v>133</v>
      </c>
      <c r="P258" s="46" t="s">
        <v>65</v>
      </c>
      <c r="Q258" s="46" t="s">
        <v>49</v>
      </c>
      <c r="R258" s="46" t="s">
        <v>2431</v>
      </c>
      <c r="S258" s="46" t="s">
        <v>2430</v>
      </c>
      <c r="T258" s="46" t="s">
        <v>2429</v>
      </c>
    </row>
    <row r="259" spans="1:20" x14ac:dyDescent="0.2">
      <c r="A259" s="46">
        <v>6368271</v>
      </c>
      <c r="B259" s="46" t="s">
        <v>2989</v>
      </c>
      <c r="C259" s="46" t="s">
        <v>2988</v>
      </c>
      <c r="D259" s="46" t="s">
        <v>2569</v>
      </c>
      <c r="E259" s="46" t="s">
        <v>2987</v>
      </c>
      <c r="F259" s="46" t="s">
        <v>35</v>
      </c>
      <c r="G259" s="46" t="s">
        <v>2610</v>
      </c>
      <c r="H259" s="48">
        <v>43816</v>
      </c>
      <c r="J259" s="48">
        <v>43931</v>
      </c>
      <c r="K259" s="47">
        <v>304549</v>
      </c>
      <c r="M259" s="46" t="s">
        <v>2986</v>
      </c>
      <c r="N259" s="46" t="s">
        <v>499</v>
      </c>
      <c r="O259" s="47">
        <v>132</v>
      </c>
      <c r="P259" s="46" t="s">
        <v>65</v>
      </c>
      <c r="Q259" s="46" t="s">
        <v>2892</v>
      </c>
      <c r="R259" s="46" t="s">
        <v>2431</v>
      </c>
      <c r="S259" s="46" t="s">
        <v>2430</v>
      </c>
      <c r="T259" s="46" t="s">
        <v>2429</v>
      </c>
    </row>
    <row r="260" spans="1:20" x14ac:dyDescent="0.2">
      <c r="A260" s="46">
        <v>6297242</v>
      </c>
      <c r="B260" s="46" t="s">
        <v>2985</v>
      </c>
      <c r="C260" s="46" t="s">
        <v>2951</v>
      </c>
      <c r="D260" s="46" t="s">
        <v>2467</v>
      </c>
      <c r="E260" s="46" t="s">
        <v>2984</v>
      </c>
      <c r="F260" s="46" t="s">
        <v>35</v>
      </c>
      <c r="G260" s="46" t="s">
        <v>200</v>
      </c>
      <c r="H260" s="48">
        <v>43747</v>
      </c>
      <c r="J260" s="48">
        <v>43831</v>
      </c>
      <c r="K260" s="47">
        <v>32758</v>
      </c>
      <c r="M260" s="46" t="s">
        <v>2983</v>
      </c>
      <c r="N260" s="46" t="s">
        <v>499</v>
      </c>
      <c r="O260" s="47">
        <v>184</v>
      </c>
      <c r="P260" s="46" t="s">
        <v>65</v>
      </c>
      <c r="Q260" s="46" t="s">
        <v>49</v>
      </c>
      <c r="R260" s="46" t="s">
        <v>2431</v>
      </c>
      <c r="S260" s="46" t="s">
        <v>2430</v>
      </c>
      <c r="T260" s="46" t="s">
        <v>2429</v>
      </c>
    </row>
    <row r="261" spans="1:20" x14ac:dyDescent="0.2">
      <c r="A261" s="46">
        <v>6307449</v>
      </c>
      <c r="B261" s="46" t="s">
        <v>2982</v>
      </c>
      <c r="C261" s="46" t="s">
        <v>2951</v>
      </c>
      <c r="D261" s="46" t="s">
        <v>2467</v>
      </c>
      <c r="E261" s="46" t="s">
        <v>2981</v>
      </c>
      <c r="F261" s="46" t="s">
        <v>35</v>
      </c>
      <c r="G261" s="46" t="s">
        <v>200</v>
      </c>
      <c r="H261" s="48">
        <v>43757</v>
      </c>
      <c r="J261" s="48">
        <v>43922</v>
      </c>
      <c r="K261" s="47">
        <v>196654</v>
      </c>
      <c r="M261" s="46" t="s">
        <v>2980</v>
      </c>
      <c r="N261" s="46" t="s">
        <v>499</v>
      </c>
      <c r="O261" s="47">
        <v>184</v>
      </c>
      <c r="P261" s="46" t="s">
        <v>65</v>
      </c>
      <c r="Q261" s="46" t="s">
        <v>49</v>
      </c>
      <c r="R261" s="46" t="s">
        <v>2431</v>
      </c>
      <c r="S261" s="46" t="s">
        <v>2430</v>
      </c>
      <c r="T261" s="46" t="s">
        <v>2429</v>
      </c>
    </row>
    <row r="262" spans="1:20" x14ac:dyDescent="0.2">
      <c r="A262" s="46">
        <v>6312098</v>
      </c>
      <c r="B262" s="46" t="s">
        <v>2979</v>
      </c>
      <c r="C262" s="46" t="s">
        <v>2951</v>
      </c>
      <c r="D262" s="46" t="s">
        <v>2467</v>
      </c>
      <c r="E262" s="46" t="s">
        <v>2978</v>
      </c>
      <c r="F262" s="46" t="s">
        <v>35</v>
      </c>
      <c r="G262" s="46" t="s">
        <v>200</v>
      </c>
      <c r="H262" s="48">
        <v>43761</v>
      </c>
      <c r="J262" s="48">
        <v>43922</v>
      </c>
      <c r="K262" s="47">
        <v>2162718</v>
      </c>
      <c r="M262" s="46" t="s">
        <v>2977</v>
      </c>
      <c r="N262" s="46" t="s">
        <v>499</v>
      </c>
      <c r="O262" s="47">
        <v>183</v>
      </c>
      <c r="P262" s="46" t="s">
        <v>65</v>
      </c>
      <c r="Q262" s="46" t="s">
        <v>49</v>
      </c>
      <c r="R262" s="46" t="s">
        <v>2431</v>
      </c>
      <c r="S262" s="46" t="s">
        <v>2430</v>
      </c>
      <c r="T262" s="46" t="s">
        <v>2429</v>
      </c>
    </row>
    <row r="263" spans="1:20" x14ac:dyDescent="0.2">
      <c r="A263" s="46">
        <v>6314966</v>
      </c>
      <c r="B263" s="46" t="s">
        <v>2976</v>
      </c>
      <c r="C263" s="46" t="s">
        <v>2951</v>
      </c>
      <c r="D263" s="46" t="s">
        <v>2467</v>
      </c>
      <c r="E263" s="46" t="s">
        <v>2975</v>
      </c>
      <c r="F263" s="46" t="s">
        <v>35</v>
      </c>
      <c r="G263" s="46" t="s">
        <v>71</v>
      </c>
      <c r="H263" s="48">
        <v>43763</v>
      </c>
      <c r="J263" s="48">
        <v>43831</v>
      </c>
      <c r="K263" s="47">
        <v>469720</v>
      </c>
      <c r="M263" s="46" t="s">
        <v>2974</v>
      </c>
      <c r="N263" s="46" t="s">
        <v>499</v>
      </c>
      <c r="O263" s="47">
        <v>183</v>
      </c>
      <c r="P263" s="46" t="s">
        <v>65</v>
      </c>
      <c r="Q263" s="46" t="s">
        <v>49</v>
      </c>
      <c r="R263" s="46" t="s">
        <v>2431</v>
      </c>
      <c r="S263" s="46" t="s">
        <v>2430</v>
      </c>
      <c r="T263" s="46" t="s">
        <v>2429</v>
      </c>
    </row>
    <row r="264" spans="1:20" x14ac:dyDescent="0.2">
      <c r="A264" s="46">
        <v>6315157</v>
      </c>
      <c r="B264" s="46" t="s">
        <v>2973</v>
      </c>
      <c r="C264" s="46" t="s">
        <v>2951</v>
      </c>
      <c r="D264" s="46" t="s">
        <v>2467</v>
      </c>
      <c r="E264" s="46" t="s">
        <v>2972</v>
      </c>
      <c r="F264" s="46" t="s">
        <v>35</v>
      </c>
      <c r="G264" s="46" t="s">
        <v>71</v>
      </c>
      <c r="H264" s="48">
        <v>43763</v>
      </c>
      <c r="J264" s="48">
        <v>43831</v>
      </c>
      <c r="K264" s="47">
        <v>231812</v>
      </c>
      <c r="M264" s="46" t="s">
        <v>2971</v>
      </c>
      <c r="N264" s="46" t="s">
        <v>499</v>
      </c>
      <c r="O264" s="47">
        <v>183</v>
      </c>
      <c r="P264" s="46" t="s">
        <v>65</v>
      </c>
      <c r="Q264" s="46" t="s">
        <v>49</v>
      </c>
      <c r="R264" s="46" t="s">
        <v>2431</v>
      </c>
      <c r="S264" s="46" t="s">
        <v>2430</v>
      </c>
      <c r="T264" s="46" t="s">
        <v>2429</v>
      </c>
    </row>
    <row r="265" spans="1:20" x14ac:dyDescent="0.2">
      <c r="A265" s="46">
        <v>6317424</v>
      </c>
      <c r="B265" s="46" t="s">
        <v>2970</v>
      </c>
      <c r="C265" s="46" t="s">
        <v>2951</v>
      </c>
      <c r="D265" s="46" t="s">
        <v>2467</v>
      </c>
      <c r="E265" s="46" t="s">
        <v>2969</v>
      </c>
      <c r="F265" s="46" t="s">
        <v>35</v>
      </c>
      <c r="G265" s="46" t="s">
        <v>200</v>
      </c>
      <c r="H265" s="48">
        <v>43766</v>
      </c>
      <c r="J265" s="48">
        <v>43831</v>
      </c>
      <c r="K265" s="47">
        <v>38007</v>
      </c>
      <c r="M265" s="46" t="s">
        <v>2968</v>
      </c>
      <c r="N265" s="46" t="s">
        <v>499</v>
      </c>
      <c r="O265" s="47">
        <v>183</v>
      </c>
      <c r="P265" s="46" t="s">
        <v>65</v>
      </c>
      <c r="Q265" s="46" t="s">
        <v>49</v>
      </c>
      <c r="R265" s="46" t="s">
        <v>2431</v>
      </c>
      <c r="S265" s="46" t="s">
        <v>2430</v>
      </c>
      <c r="T265" s="46" t="s">
        <v>2429</v>
      </c>
    </row>
    <row r="266" spans="1:20" x14ac:dyDescent="0.2">
      <c r="A266" s="46">
        <v>6319550</v>
      </c>
      <c r="B266" s="46" t="s">
        <v>2967</v>
      </c>
      <c r="C266" s="46" t="s">
        <v>2951</v>
      </c>
      <c r="D266" s="46" t="s">
        <v>2467</v>
      </c>
      <c r="E266" s="46" t="s">
        <v>2966</v>
      </c>
      <c r="F266" s="46" t="s">
        <v>35</v>
      </c>
      <c r="G266" s="46" t="s">
        <v>200</v>
      </c>
      <c r="H266" s="48">
        <v>43767</v>
      </c>
      <c r="J266" s="48">
        <v>43831</v>
      </c>
      <c r="K266" s="47">
        <v>26987</v>
      </c>
      <c r="M266" s="46" t="s">
        <v>2965</v>
      </c>
      <c r="N266" s="46" t="s">
        <v>499</v>
      </c>
      <c r="O266" s="47">
        <v>184</v>
      </c>
      <c r="P266" s="46" t="s">
        <v>65</v>
      </c>
      <c r="Q266" s="46" t="s">
        <v>49</v>
      </c>
      <c r="R266" s="46" t="s">
        <v>2431</v>
      </c>
      <c r="S266" s="46" t="s">
        <v>2430</v>
      </c>
      <c r="T266" s="46" t="s">
        <v>2429</v>
      </c>
    </row>
    <row r="267" spans="1:20" x14ac:dyDescent="0.2">
      <c r="A267" s="46">
        <v>6320701</v>
      </c>
      <c r="B267" s="46" t="s">
        <v>2964</v>
      </c>
      <c r="C267" s="46" t="s">
        <v>2951</v>
      </c>
      <c r="D267" s="46" t="s">
        <v>2467</v>
      </c>
      <c r="E267" s="46" t="s">
        <v>2963</v>
      </c>
      <c r="F267" s="46" t="s">
        <v>35</v>
      </c>
      <c r="G267" s="46" t="s">
        <v>200</v>
      </c>
      <c r="H267" s="48">
        <v>43768</v>
      </c>
      <c r="J267" s="48">
        <v>43831</v>
      </c>
      <c r="K267" s="47">
        <v>1515120</v>
      </c>
      <c r="M267" s="46" t="s">
        <v>2962</v>
      </c>
      <c r="N267" s="46" t="s">
        <v>499</v>
      </c>
      <c r="O267" s="47">
        <v>183</v>
      </c>
      <c r="P267" s="46" t="s">
        <v>65</v>
      </c>
      <c r="Q267" s="46" t="s">
        <v>49</v>
      </c>
      <c r="R267" s="46" t="s">
        <v>2431</v>
      </c>
      <c r="S267" s="46" t="s">
        <v>2430</v>
      </c>
      <c r="T267" s="46" t="s">
        <v>2429</v>
      </c>
    </row>
    <row r="268" spans="1:20" x14ac:dyDescent="0.2">
      <c r="A268" s="46">
        <v>6324318</v>
      </c>
      <c r="B268" s="46" t="s">
        <v>2961</v>
      </c>
      <c r="C268" s="46" t="s">
        <v>2951</v>
      </c>
      <c r="D268" s="46" t="s">
        <v>2467</v>
      </c>
      <c r="E268" s="46" t="s">
        <v>2960</v>
      </c>
      <c r="F268" s="46" t="s">
        <v>35</v>
      </c>
      <c r="G268" s="46" t="s">
        <v>71</v>
      </c>
      <c r="H268" s="48">
        <v>43771</v>
      </c>
      <c r="J268" s="48">
        <v>43831</v>
      </c>
      <c r="K268" s="47">
        <v>424480</v>
      </c>
      <c r="M268" s="46" t="s">
        <v>2959</v>
      </c>
      <c r="N268" s="46" t="s">
        <v>499</v>
      </c>
      <c r="O268" s="47">
        <v>183</v>
      </c>
      <c r="P268" s="46" t="s">
        <v>65</v>
      </c>
      <c r="Q268" s="46" t="s">
        <v>49</v>
      </c>
      <c r="R268" s="46" t="s">
        <v>2431</v>
      </c>
      <c r="S268" s="46" t="s">
        <v>2430</v>
      </c>
      <c r="T268" s="46" t="s">
        <v>2429</v>
      </c>
    </row>
    <row r="269" spans="1:20" x14ac:dyDescent="0.2">
      <c r="A269" s="46">
        <v>6324491</v>
      </c>
      <c r="B269" s="46" t="s">
        <v>2958</v>
      </c>
      <c r="C269" s="46" t="s">
        <v>2951</v>
      </c>
      <c r="D269" s="46" t="s">
        <v>2467</v>
      </c>
      <c r="E269" s="46" t="s">
        <v>2957</v>
      </c>
      <c r="F269" s="46" t="s">
        <v>35</v>
      </c>
      <c r="G269" s="46" t="s">
        <v>200</v>
      </c>
      <c r="H269" s="48">
        <v>43771</v>
      </c>
      <c r="J269" s="48">
        <v>43831</v>
      </c>
      <c r="K269" s="47">
        <v>433966</v>
      </c>
      <c r="M269" s="46" t="s">
        <v>2956</v>
      </c>
      <c r="N269" s="46" t="s">
        <v>499</v>
      </c>
      <c r="O269" s="47">
        <v>183</v>
      </c>
      <c r="P269" s="46" t="s">
        <v>65</v>
      </c>
      <c r="Q269" s="46" t="s">
        <v>49</v>
      </c>
      <c r="R269" s="46" t="s">
        <v>2431</v>
      </c>
      <c r="S269" s="46" t="s">
        <v>2430</v>
      </c>
      <c r="T269" s="46" t="s">
        <v>2429</v>
      </c>
    </row>
    <row r="270" spans="1:20" x14ac:dyDescent="0.2">
      <c r="A270" s="46">
        <v>6324761</v>
      </c>
      <c r="B270" s="46" t="s">
        <v>2955</v>
      </c>
      <c r="C270" s="46" t="s">
        <v>2951</v>
      </c>
      <c r="D270" s="46" t="s">
        <v>2569</v>
      </c>
      <c r="E270" s="46" t="s">
        <v>2954</v>
      </c>
      <c r="F270" s="46" t="s">
        <v>35</v>
      </c>
      <c r="G270" s="46" t="s">
        <v>2503</v>
      </c>
      <c r="H270" s="48">
        <v>43772</v>
      </c>
      <c r="J270" s="48">
        <v>43891</v>
      </c>
      <c r="K270" s="47">
        <v>69000</v>
      </c>
      <c r="M270" s="46" t="s">
        <v>2953</v>
      </c>
      <c r="N270" s="46" t="s">
        <v>499</v>
      </c>
      <c r="O270" s="47">
        <v>183</v>
      </c>
      <c r="P270" s="46" t="s">
        <v>65</v>
      </c>
      <c r="Q270" s="46" t="s">
        <v>49</v>
      </c>
      <c r="R270" s="46" t="s">
        <v>2431</v>
      </c>
      <c r="S270" s="46" t="s">
        <v>2430</v>
      </c>
      <c r="T270" s="46" t="s">
        <v>2429</v>
      </c>
    </row>
    <row r="271" spans="1:20" x14ac:dyDescent="0.2">
      <c r="A271" s="46">
        <v>6324834</v>
      </c>
      <c r="B271" s="46" t="s">
        <v>2952</v>
      </c>
      <c r="C271" s="46" t="s">
        <v>2951</v>
      </c>
      <c r="D271" s="46" t="s">
        <v>2467</v>
      </c>
      <c r="E271" s="46" t="s">
        <v>2950</v>
      </c>
      <c r="F271" s="46" t="s">
        <v>35</v>
      </c>
      <c r="G271" s="46" t="s">
        <v>71</v>
      </c>
      <c r="H271" s="48">
        <v>43773</v>
      </c>
      <c r="J271" s="48">
        <v>43831</v>
      </c>
      <c r="K271" s="47">
        <v>122888</v>
      </c>
      <c r="M271" s="46" t="s">
        <v>2949</v>
      </c>
      <c r="N271" s="46" t="s">
        <v>499</v>
      </c>
      <c r="O271" s="47">
        <v>183</v>
      </c>
      <c r="P271" s="46" t="s">
        <v>65</v>
      </c>
      <c r="Q271" s="46" t="s">
        <v>49</v>
      </c>
      <c r="R271" s="46" t="s">
        <v>2431</v>
      </c>
      <c r="S271" s="46" t="s">
        <v>2430</v>
      </c>
      <c r="T271" s="46" t="s">
        <v>2429</v>
      </c>
    </row>
    <row r="272" spans="1:20" x14ac:dyDescent="0.2">
      <c r="A272" s="46">
        <v>6334274</v>
      </c>
      <c r="B272" s="46" t="s">
        <v>2948</v>
      </c>
      <c r="C272" s="46" t="s">
        <v>2947</v>
      </c>
      <c r="D272" s="46" t="s">
        <v>2467</v>
      </c>
      <c r="E272" s="46" t="s">
        <v>2946</v>
      </c>
      <c r="F272" s="46" t="s">
        <v>35</v>
      </c>
      <c r="G272" s="46" t="s">
        <v>200</v>
      </c>
      <c r="H272" s="48">
        <v>43782</v>
      </c>
      <c r="J272" s="48">
        <v>43831</v>
      </c>
      <c r="K272" s="47">
        <v>5515</v>
      </c>
      <c r="M272" s="46" t="s">
        <v>2945</v>
      </c>
      <c r="N272" s="46" t="s">
        <v>499</v>
      </c>
      <c r="O272" s="47">
        <v>181</v>
      </c>
      <c r="P272" s="46" t="s">
        <v>65</v>
      </c>
      <c r="Q272" s="46" t="s">
        <v>49</v>
      </c>
      <c r="R272" s="46" t="s">
        <v>2431</v>
      </c>
      <c r="S272" s="46" t="s">
        <v>2430</v>
      </c>
      <c r="T272" s="46" t="s">
        <v>2429</v>
      </c>
    </row>
    <row r="273" spans="1:20" x14ac:dyDescent="0.2">
      <c r="A273" s="46">
        <v>6295051</v>
      </c>
      <c r="B273" s="46" t="s">
        <v>2944</v>
      </c>
      <c r="C273" s="46" t="s">
        <v>2937</v>
      </c>
      <c r="D273" s="46" t="s">
        <v>2467</v>
      </c>
      <c r="E273" s="46" t="s">
        <v>2943</v>
      </c>
      <c r="F273" s="46" t="s">
        <v>35</v>
      </c>
      <c r="G273" s="46" t="s">
        <v>200</v>
      </c>
      <c r="H273" s="48">
        <v>43746</v>
      </c>
      <c r="J273" s="48">
        <v>43831</v>
      </c>
      <c r="K273" s="47">
        <v>1619204</v>
      </c>
      <c r="M273" s="46" t="s">
        <v>2942</v>
      </c>
      <c r="N273" s="46" t="s">
        <v>499</v>
      </c>
      <c r="O273" s="47">
        <v>182</v>
      </c>
      <c r="P273" s="46" t="s">
        <v>65</v>
      </c>
      <c r="Q273" s="46" t="s">
        <v>49</v>
      </c>
      <c r="R273" s="46" t="s">
        <v>2431</v>
      </c>
      <c r="S273" s="46" t="s">
        <v>2430</v>
      </c>
      <c r="T273" s="46" t="s">
        <v>2429</v>
      </c>
    </row>
    <row r="274" spans="1:20" x14ac:dyDescent="0.2">
      <c r="A274" s="46">
        <v>6313969</v>
      </c>
      <c r="B274" s="46" t="s">
        <v>2941</v>
      </c>
      <c r="C274" s="46" t="s">
        <v>2937</v>
      </c>
      <c r="D274" s="46" t="s">
        <v>2467</v>
      </c>
      <c r="E274" s="46" t="s">
        <v>2940</v>
      </c>
      <c r="F274" s="46" t="s">
        <v>35</v>
      </c>
      <c r="G274" s="46" t="s">
        <v>71</v>
      </c>
      <c r="H274" s="48">
        <v>43762</v>
      </c>
      <c r="J274" s="48">
        <v>43922</v>
      </c>
      <c r="K274" s="47">
        <v>236706</v>
      </c>
      <c r="M274" s="46" t="s">
        <v>2939</v>
      </c>
      <c r="N274" s="46" t="s">
        <v>499</v>
      </c>
      <c r="O274" s="47">
        <v>182</v>
      </c>
      <c r="P274" s="46" t="s">
        <v>65</v>
      </c>
      <c r="Q274" s="46" t="s">
        <v>49</v>
      </c>
      <c r="R274" s="46" t="s">
        <v>2431</v>
      </c>
      <c r="S274" s="46" t="s">
        <v>2430</v>
      </c>
      <c r="T274" s="46" t="s">
        <v>2429</v>
      </c>
    </row>
    <row r="275" spans="1:20" x14ac:dyDescent="0.2">
      <c r="A275" s="46">
        <v>6315020</v>
      </c>
      <c r="B275" s="46" t="s">
        <v>2938</v>
      </c>
      <c r="C275" s="46" t="s">
        <v>2937</v>
      </c>
      <c r="D275" s="46" t="s">
        <v>2467</v>
      </c>
      <c r="E275" s="46" t="s">
        <v>2936</v>
      </c>
      <c r="F275" s="46" t="s">
        <v>35</v>
      </c>
      <c r="G275" s="46" t="s">
        <v>200</v>
      </c>
      <c r="H275" s="48">
        <v>43763</v>
      </c>
      <c r="J275" s="48">
        <v>43922</v>
      </c>
      <c r="K275" s="47">
        <v>6551675</v>
      </c>
      <c r="M275" s="46" t="s">
        <v>2935</v>
      </c>
      <c r="N275" s="46" t="s">
        <v>499</v>
      </c>
      <c r="O275" s="47">
        <v>182</v>
      </c>
      <c r="P275" s="46" t="s">
        <v>65</v>
      </c>
      <c r="Q275" s="46" t="s">
        <v>49</v>
      </c>
      <c r="R275" s="46" t="s">
        <v>2431</v>
      </c>
      <c r="S275" s="46" t="s">
        <v>2430</v>
      </c>
      <c r="T275" s="46" t="s">
        <v>2429</v>
      </c>
    </row>
    <row r="276" spans="1:20" x14ac:dyDescent="0.2">
      <c r="A276" s="46">
        <v>6283715</v>
      </c>
      <c r="B276" s="46" t="s">
        <v>2934</v>
      </c>
      <c r="C276" s="46" t="s">
        <v>2930</v>
      </c>
      <c r="D276" s="46" t="s">
        <v>2467</v>
      </c>
      <c r="E276" s="46" t="s">
        <v>2933</v>
      </c>
      <c r="F276" s="46" t="s">
        <v>35</v>
      </c>
      <c r="G276" s="46" t="s">
        <v>71</v>
      </c>
      <c r="H276" s="48">
        <v>43736</v>
      </c>
      <c r="J276" s="48">
        <v>43831</v>
      </c>
      <c r="K276" s="47">
        <v>118014</v>
      </c>
      <c r="M276" s="46" t="s">
        <v>2932</v>
      </c>
      <c r="N276" s="46" t="s">
        <v>499</v>
      </c>
      <c r="O276" s="47">
        <v>180</v>
      </c>
      <c r="P276" s="46" t="s">
        <v>65</v>
      </c>
      <c r="Q276" s="46" t="s">
        <v>49</v>
      </c>
      <c r="R276" s="46" t="s">
        <v>2431</v>
      </c>
      <c r="S276" s="46" t="s">
        <v>2430</v>
      </c>
      <c r="T276" s="46" t="s">
        <v>2429</v>
      </c>
    </row>
    <row r="277" spans="1:20" x14ac:dyDescent="0.2">
      <c r="A277" s="46">
        <v>6292481</v>
      </c>
      <c r="B277" s="46" t="s">
        <v>2931</v>
      </c>
      <c r="C277" s="46" t="s">
        <v>2930</v>
      </c>
      <c r="D277" s="46" t="s">
        <v>2569</v>
      </c>
      <c r="E277" s="46" t="s">
        <v>2929</v>
      </c>
      <c r="F277" s="46" t="s">
        <v>35</v>
      </c>
      <c r="G277" s="46" t="s">
        <v>200</v>
      </c>
      <c r="H277" s="48">
        <v>43743</v>
      </c>
      <c r="J277" s="48">
        <v>43922</v>
      </c>
      <c r="K277" s="47">
        <v>2339970</v>
      </c>
      <c r="M277" s="46" t="s">
        <v>2928</v>
      </c>
      <c r="N277" s="46" t="s">
        <v>499</v>
      </c>
      <c r="O277" s="47">
        <v>180</v>
      </c>
      <c r="P277" s="46" t="s">
        <v>65</v>
      </c>
      <c r="Q277" s="46" t="s">
        <v>2892</v>
      </c>
      <c r="R277" s="46" t="s">
        <v>2431</v>
      </c>
      <c r="S277" s="46" t="s">
        <v>2430</v>
      </c>
      <c r="T277" s="46" t="s">
        <v>2429</v>
      </c>
    </row>
    <row r="278" spans="1:20" x14ac:dyDescent="0.2">
      <c r="A278" s="46">
        <v>6291311</v>
      </c>
      <c r="B278" s="46" t="s">
        <v>2927</v>
      </c>
      <c r="C278" s="46" t="s">
        <v>2926</v>
      </c>
      <c r="D278" s="46" t="s">
        <v>2467</v>
      </c>
      <c r="E278" s="46" t="s">
        <v>2925</v>
      </c>
      <c r="F278" s="46" t="s">
        <v>35</v>
      </c>
      <c r="G278" s="46" t="s">
        <v>200</v>
      </c>
      <c r="H278" s="48">
        <v>43741</v>
      </c>
      <c r="J278" s="48">
        <v>43922</v>
      </c>
      <c r="K278" s="47">
        <v>399398</v>
      </c>
      <c r="M278" s="46" t="s">
        <v>2924</v>
      </c>
      <c r="N278" s="46" t="s">
        <v>499</v>
      </c>
      <c r="O278" s="47">
        <v>181</v>
      </c>
      <c r="P278" s="46" t="s">
        <v>65</v>
      </c>
      <c r="Q278" s="46" t="s">
        <v>49</v>
      </c>
      <c r="R278" s="46" t="s">
        <v>2431</v>
      </c>
      <c r="S278" s="46" t="s">
        <v>2430</v>
      </c>
      <c r="T278" s="46" t="s">
        <v>2429</v>
      </c>
    </row>
    <row r="279" spans="1:20" x14ac:dyDescent="0.2">
      <c r="A279" s="46">
        <v>6301729</v>
      </c>
      <c r="B279" s="46" t="s">
        <v>2923</v>
      </c>
      <c r="C279" s="46" t="s">
        <v>2895</v>
      </c>
      <c r="D279" s="46" t="s">
        <v>2467</v>
      </c>
      <c r="E279" s="46" t="s">
        <v>2922</v>
      </c>
      <c r="F279" s="46" t="s">
        <v>35</v>
      </c>
      <c r="G279" s="46" t="s">
        <v>200</v>
      </c>
      <c r="H279" s="48">
        <v>43753</v>
      </c>
      <c r="J279" s="48">
        <v>43831</v>
      </c>
      <c r="K279" s="47">
        <v>203590</v>
      </c>
      <c r="M279" s="46" t="s">
        <v>2921</v>
      </c>
      <c r="N279" s="46" t="s">
        <v>499</v>
      </c>
      <c r="O279" s="47">
        <v>181</v>
      </c>
      <c r="P279" s="46" t="s">
        <v>65</v>
      </c>
      <c r="Q279" s="46" t="s">
        <v>49</v>
      </c>
      <c r="R279" s="46" t="s">
        <v>2431</v>
      </c>
      <c r="S279" s="46" t="s">
        <v>2430</v>
      </c>
      <c r="T279" s="46" t="s">
        <v>2429</v>
      </c>
    </row>
    <row r="280" spans="1:20" x14ac:dyDescent="0.2">
      <c r="A280" s="46">
        <v>6304956</v>
      </c>
      <c r="B280" s="46" t="s">
        <v>2920</v>
      </c>
      <c r="C280" s="46" t="s">
        <v>2895</v>
      </c>
      <c r="D280" s="46" t="s">
        <v>2569</v>
      </c>
      <c r="E280" s="46" t="s">
        <v>2919</v>
      </c>
      <c r="F280" s="46" t="s">
        <v>35</v>
      </c>
      <c r="G280" s="46" t="s">
        <v>200</v>
      </c>
      <c r="H280" s="48">
        <v>43755</v>
      </c>
      <c r="J280" s="48">
        <v>43831</v>
      </c>
      <c r="K280" s="47">
        <v>281260</v>
      </c>
      <c r="M280" s="46" t="s">
        <v>2918</v>
      </c>
      <c r="N280" s="46" t="s">
        <v>499</v>
      </c>
      <c r="O280" s="47">
        <v>181</v>
      </c>
      <c r="P280" s="46" t="s">
        <v>65</v>
      </c>
      <c r="Q280" s="46" t="s">
        <v>2892</v>
      </c>
      <c r="R280" s="46" t="s">
        <v>2431</v>
      </c>
      <c r="S280" s="46" t="s">
        <v>2430</v>
      </c>
      <c r="T280" s="46" t="s">
        <v>2429</v>
      </c>
    </row>
    <row r="281" spans="1:20" x14ac:dyDescent="0.2">
      <c r="A281" s="46">
        <v>6305178</v>
      </c>
      <c r="B281" s="46" t="s">
        <v>2917</v>
      </c>
      <c r="C281" s="46" t="s">
        <v>2895</v>
      </c>
      <c r="D281" s="46" t="s">
        <v>2467</v>
      </c>
      <c r="E281" s="46" t="s">
        <v>2916</v>
      </c>
      <c r="F281" s="46" t="s">
        <v>35</v>
      </c>
      <c r="G281" s="46" t="s">
        <v>200</v>
      </c>
      <c r="H281" s="48">
        <v>43755</v>
      </c>
      <c r="J281" s="48">
        <v>43831</v>
      </c>
      <c r="K281" s="47">
        <v>7250</v>
      </c>
      <c r="M281" s="46" t="s">
        <v>2915</v>
      </c>
      <c r="N281" s="46" t="s">
        <v>499</v>
      </c>
      <c r="O281" s="47">
        <v>181</v>
      </c>
      <c r="P281" s="46" t="s">
        <v>65</v>
      </c>
      <c r="Q281" s="46" t="s">
        <v>49</v>
      </c>
      <c r="R281" s="46" t="s">
        <v>2431</v>
      </c>
      <c r="S281" s="46" t="s">
        <v>2430</v>
      </c>
      <c r="T281" s="46" t="s">
        <v>2429</v>
      </c>
    </row>
    <row r="282" spans="1:20" x14ac:dyDescent="0.2">
      <c r="A282" s="46">
        <v>6306058</v>
      </c>
      <c r="B282" s="46" t="s">
        <v>2914</v>
      </c>
      <c r="C282" s="46" t="s">
        <v>2895</v>
      </c>
      <c r="D282" s="46" t="s">
        <v>2467</v>
      </c>
      <c r="E282" s="46" t="s">
        <v>2913</v>
      </c>
      <c r="F282" s="46" t="s">
        <v>35</v>
      </c>
      <c r="G282" s="46" t="s">
        <v>200</v>
      </c>
      <c r="H282" s="48">
        <v>43756</v>
      </c>
      <c r="J282" s="48">
        <v>43831</v>
      </c>
      <c r="K282" s="47">
        <v>7250</v>
      </c>
      <c r="M282" s="46" t="s">
        <v>2912</v>
      </c>
      <c r="N282" s="46" t="s">
        <v>499</v>
      </c>
      <c r="O282" s="47">
        <v>181</v>
      </c>
      <c r="P282" s="46" t="s">
        <v>65</v>
      </c>
      <c r="Q282" s="46" t="s">
        <v>49</v>
      </c>
      <c r="R282" s="46" t="s">
        <v>2431</v>
      </c>
      <c r="S282" s="46" t="s">
        <v>2430</v>
      </c>
      <c r="T282" s="46" t="s">
        <v>2429</v>
      </c>
    </row>
    <row r="283" spans="1:20" x14ac:dyDescent="0.2">
      <c r="A283" s="46">
        <v>6306899</v>
      </c>
      <c r="B283" s="46" t="s">
        <v>2911</v>
      </c>
      <c r="C283" s="46" t="s">
        <v>2895</v>
      </c>
      <c r="D283" s="46" t="s">
        <v>2467</v>
      </c>
      <c r="E283" s="46" t="s">
        <v>2910</v>
      </c>
      <c r="F283" s="46" t="s">
        <v>35</v>
      </c>
      <c r="G283" s="46" t="s">
        <v>200</v>
      </c>
      <c r="H283" s="48">
        <v>43756</v>
      </c>
      <c r="J283" s="48">
        <v>43831</v>
      </c>
      <c r="K283" s="47">
        <v>7250</v>
      </c>
      <c r="M283" s="46" t="s">
        <v>2909</v>
      </c>
      <c r="N283" s="46" t="s">
        <v>499</v>
      </c>
      <c r="O283" s="47">
        <v>181</v>
      </c>
      <c r="P283" s="46" t="s">
        <v>65</v>
      </c>
      <c r="Q283" s="46" t="s">
        <v>49</v>
      </c>
      <c r="R283" s="46" t="s">
        <v>2431</v>
      </c>
      <c r="S283" s="46" t="s">
        <v>2430</v>
      </c>
      <c r="T283" s="46" t="s">
        <v>2429</v>
      </c>
    </row>
    <row r="284" spans="1:20" x14ac:dyDescent="0.2">
      <c r="A284" s="46">
        <v>6308075</v>
      </c>
      <c r="B284" s="46" t="s">
        <v>2908</v>
      </c>
      <c r="C284" s="46" t="s">
        <v>2895</v>
      </c>
      <c r="D284" s="46" t="s">
        <v>2569</v>
      </c>
      <c r="E284" s="46" t="s">
        <v>2907</v>
      </c>
      <c r="F284" s="46" t="s">
        <v>35</v>
      </c>
      <c r="G284" s="46" t="s">
        <v>200</v>
      </c>
      <c r="H284" s="48">
        <v>43759</v>
      </c>
      <c r="J284" s="48">
        <v>43831</v>
      </c>
      <c r="K284" s="47">
        <v>7250</v>
      </c>
      <c r="M284" s="46" t="s">
        <v>2906</v>
      </c>
      <c r="N284" s="46" t="s">
        <v>499</v>
      </c>
      <c r="O284" s="47">
        <v>181</v>
      </c>
      <c r="P284" s="46" t="s">
        <v>65</v>
      </c>
      <c r="Q284" s="46" t="s">
        <v>2892</v>
      </c>
      <c r="R284" s="46" t="s">
        <v>2431</v>
      </c>
      <c r="S284" s="46" t="s">
        <v>2430</v>
      </c>
      <c r="T284" s="46" t="s">
        <v>2429</v>
      </c>
    </row>
    <row r="285" spans="1:20" x14ac:dyDescent="0.2">
      <c r="A285" s="46">
        <v>6308140</v>
      </c>
      <c r="B285" s="46" t="s">
        <v>2905</v>
      </c>
      <c r="C285" s="46" t="s">
        <v>2895</v>
      </c>
      <c r="D285" s="46" t="s">
        <v>2569</v>
      </c>
      <c r="E285" s="46" t="s">
        <v>2904</v>
      </c>
      <c r="F285" s="46" t="s">
        <v>35</v>
      </c>
      <c r="G285" s="46" t="s">
        <v>200</v>
      </c>
      <c r="H285" s="48">
        <v>43759</v>
      </c>
      <c r="J285" s="48">
        <v>43831</v>
      </c>
      <c r="K285" s="47">
        <v>7250</v>
      </c>
      <c r="M285" s="46" t="s">
        <v>2903</v>
      </c>
      <c r="N285" s="46" t="s">
        <v>499</v>
      </c>
      <c r="O285" s="47">
        <v>181</v>
      </c>
      <c r="P285" s="46" t="s">
        <v>65</v>
      </c>
      <c r="Q285" s="46" t="s">
        <v>2892</v>
      </c>
      <c r="R285" s="46" t="s">
        <v>2431</v>
      </c>
      <c r="S285" s="46" t="s">
        <v>2430</v>
      </c>
      <c r="T285" s="46" t="s">
        <v>2429</v>
      </c>
    </row>
    <row r="286" spans="1:20" x14ac:dyDescent="0.2">
      <c r="A286" s="46">
        <v>6308141</v>
      </c>
      <c r="B286" s="46" t="s">
        <v>2902</v>
      </c>
      <c r="C286" s="46" t="s">
        <v>2895</v>
      </c>
      <c r="D286" s="46" t="s">
        <v>2569</v>
      </c>
      <c r="E286" s="46" t="s">
        <v>2901</v>
      </c>
      <c r="F286" s="46" t="s">
        <v>35</v>
      </c>
      <c r="G286" s="46" t="s">
        <v>71</v>
      </c>
      <c r="H286" s="48">
        <v>43759</v>
      </c>
      <c r="J286" s="48">
        <v>43831</v>
      </c>
      <c r="K286" s="47">
        <v>12250</v>
      </c>
      <c r="M286" s="46" t="s">
        <v>2900</v>
      </c>
      <c r="N286" s="46" t="s">
        <v>499</v>
      </c>
      <c r="O286" s="47">
        <v>181</v>
      </c>
      <c r="P286" s="46" t="s">
        <v>65</v>
      </c>
      <c r="Q286" s="46" t="s">
        <v>2892</v>
      </c>
      <c r="R286" s="46" t="s">
        <v>2431</v>
      </c>
      <c r="S286" s="46" t="s">
        <v>2430</v>
      </c>
      <c r="T286" s="46" t="s">
        <v>2429</v>
      </c>
    </row>
    <row r="287" spans="1:20" x14ac:dyDescent="0.2">
      <c r="A287" s="46">
        <v>6308687</v>
      </c>
      <c r="B287" s="46" t="s">
        <v>2899</v>
      </c>
      <c r="C287" s="46" t="s">
        <v>2895</v>
      </c>
      <c r="D287" s="46" t="s">
        <v>2569</v>
      </c>
      <c r="E287" s="46" t="s">
        <v>2898</v>
      </c>
      <c r="F287" s="46" t="s">
        <v>35</v>
      </c>
      <c r="G287" s="46" t="s">
        <v>200</v>
      </c>
      <c r="H287" s="48">
        <v>43759</v>
      </c>
      <c r="J287" s="48">
        <v>43831</v>
      </c>
      <c r="K287" s="47">
        <v>7250</v>
      </c>
      <c r="M287" s="46" t="s">
        <v>2897</v>
      </c>
      <c r="N287" s="46" t="s">
        <v>499</v>
      </c>
      <c r="O287" s="47">
        <v>181</v>
      </c>
      <c r="P287" s="46" t="s">
        <v>65</v>
      </c>
      <c r="Q287" s="46" t="s">
        <v>2892</v>
      </c>
      <c r="R287" s="46" t="s">
        <v>2431</v>
      </c>
      <c r="S287" s="46" t="s">
        <v>2430</v>
      </c>
      <c r="T287" s="46" t="s">
        <v>2429</v>
      </c>
    </row>
    <row r="288" spans="1:20" x14ac:dyDescent="0.2">
      <c r="A288" s="46">
        <v>6309135</v>
      </c>
      <c r="B288" s="46" t="s">
        <v>2896</v>
      </c>
      <c r="C288" s="46" t="s">
        <v>2895</v>
      </c>
      <c r="D288" s="46" t="s">
        <v>2569</v>
      </c>
      <c r="E288" s="46" t="s">
        <v>2894</v>
      </c>
      <c r="F288" s="46" t="s">
        <v>35</v>
      </c>
      <c r="G288" s="46" t="s">
        <v>71</v>
      </c>
      <c r="H288" s="48">
        <v>43759</v>
      </c>
      <c r="J288" s="48">
        <v>43831</v>
      </c>
      <c r="K288" s="47">
        <v>7250</v>
      </c>
      <c r="M288" s="46" t="s">
        <v>2893</v>
      </c>
      <c r="N288" s="46" t="s">
        <v>499</v>
      </c>
      <c r="O288" s="47">
        <v>181</v>
      </c>
      <c r="P288" s="46" t="s">
        <v>65</v>
      </c>
      <c r="Q288" s="46" t="s">
        <v>2892</v>
      </c>
      <c r="R288" s="46" t="s">
        <v>2431</v>
      </c>
      <c r="S288" s="46" t="s">
        <v>2430</v>
      </c>
      <c r="T288" s="46" t="s">
        <v>2429</v>
      </c>
    </row>
    <row r="289" spans="1:20" x14ac:dyDescent="0.2">
      <c r="A289" s="46">
        <v>6322906</v>
      </c>
      <c r="B289" s="46" t="s">
        <v>2891</v>
      </c>
      <c r="C289" s="46" t="s">
        <v>2890</v>
      </c>
      <c r="D289" s="46" t="s">
        <v>2569</v>
      </c>
      <c r="E289" s="46" t="s">
        <v>2889</v>
      </c>
      <c r="F289" s="46" t="s">
        <v>35</v>
      </c>
      <c r="G289" s="46" t="s">
        <v>200</v>
      </c>
      <c r="H289" s="48">
        <v>43769</v>
      </c>
      <c r="J289" s="48">
        <v>43922</v>
      </c>
      <c r="K289" s="47">
        <v>1420740</v>
      </c>
      <c r="M289" s="46" t="s">
        <v>2888</v>
      </c>
      <c r="N289" s="46" t="s">
        <v>499</v>
      </c>
      <c r="O289" s="47">
        <v>184</v>
      </c>
      <c r="P289" s="46" t="s">
        <v>65</v>
      </c>
      <c r="Q289" s="46" t="s">
        <v>49</v>
      </c>
      <c r="R289" s="46" t="s">
        <v>2431</v>
      </c>
      <c r="S289" s="46" t="s">
        <v>2430</v>
      </c>
      <c r="T289" s="46" t="s">
        <v>2429</v>
      </c>
    </row>
    <row r="290" spans="1:20" x14ac:dyDescent="0.2">
      <c r="A290" s="46">
        <v>6279376</v>
      </c>
      <c r="B290" s="46" t="s">
        <v>2887</v>
      </c>
      <c r="C290" s="46" t="s">
        <v>2880</v>
      </c>
      <c r="D290" s="46" t="s">
        <v>2467</v>
      </c>
      <c r="E290" s="46" t="s">
        <v>2886</v>
      </c>
      <c r="F290" s="46" t="s">
        <v>35</v>
      </c>
      <c r="G290" s="46" t="s">
        <v>200</v>
      </c>
      <c r="H290" s="48">
        <v>43733</v>
      </c>
      <c r="J290" s="48">
        <v>43922</v>
      </c>
      <c r="K290" s="47">
        <v>3901999</v>
      </c>
      <c r="M290" s="46" t="s">
        <v>2885</v>
      </c>
      <c r="N290" s="46" t="s">
        <v>499</v>
      </c>
      <c r="O290" s="47">
        <v>184</v>
      </c>
      <c r="P290" s="46" t="s">
        <v>65</v>
      </c>
      <c r="Q290" s="46" t="s">
        <v>49</v>
      </c>
      <c r="R290" s="46" t="s">
        <v>2431</v>
      </c>
      <c r="S290" s="46" t="s">
        <v>2430</v>
      </c>
      <c r="T290" s="46" t="s">
        <v>2429</v>
      </c>
    </row>
    <row r="291" spans="1:20" x14ac:dyDescent="0.2">
      <c r="A291" s="46">
        <v>6303618</v>
      </c>
      <c r="B291" s="46" t="s">
        <v>2884</v>
      </c>
      <c r="C291" s="46" t="s">
        <v>2880</v>
      </c>
      <c r="D291" s="46" t="s">
        <v>2467</v>
      </c>
      <c r="E291" s="46" t="s">
        <v>2883</v>
      </c>
      <c r="F291" s="46" t="s">
        <v>35</v>
      </c>
      <c r="G291" s="46" t="s">
        <v>200</v>
      </c>
      <c r="H291" s="48">
        <v>43754</v>
      </c>
      <c r="J291" s="48">
        <v>43831</v>
      </c>
      <c r="K291" s="47">
        <v>155870</v>
      </c>
      <c r="M291" s="46" t="s">
        <v>2882</v>
      </c>
      <c r="N291" s="46" t="s">
        <v>499</v>
      </c>
      <c r="O291" s="47">
        <v>184</v>
      </c>
      <c r="P291" s="46" t="s">
        <v>65</v>
      </c>
      <c r="Q291" s="46" t="s">
        <v>49</v>
      </c>
      <c r="R291" s="46" t="s">
        <v>2431</v>
      </c>
      <c r="S291" s="46" t="s">
        <v>2430</v>
      </c>
      <c r="T291" s="46" t="s">
        <v>2429</v>
      </c>
    </row>
    <row r="292" spans="1:20" x14ac:dyDescent="0.2">
      <c r="A292" s="46">
        <v>6305281</v>
      </c>
      <c r="B292" s="46" t="s">
        <v>2881</v>
      </c>
      <c r="C292" s="46" t="s">
        <v>2880</v>
      </c>
      <c r="D292" s="46" t="s">
        <v>2467</v>
      </c>
      <c r="E292" s="46" t="s">
        <v>2879</v>
      </c>
      <c r="F292" s="46" t="s">
        <v>35</v>
      </c>
      <c r="G292" s="46" t="s">
        <v>71</v>
      </c>
      <c r="H292" s="48">
        <v>43755</v>
      </c>
      <c r="J292" s="48">
        <v>43922</v>
      </c>
      <c r="K292" s="47">
        <v>226174</v>
      </c>
      <c r="M292" s="46" t="s">
        <v>2878</v>
      </c>
      <c r="N292" s="46" t="s">
        <v>499</v>
      </c>
      <c r="O292" s="47">
        <v>184</v>
      </c>
      <c r="P292" s="46" t="s">
        <v>65</v>
      </c>
      <c r="Q292" s="46" t="s">
        <v>49</v>
      </c>
      <c r="R292" s="46" t="s">
        <v>2431</v>
      </c>
      <c r="S292" s="46" t="s">
        <v>2430</v>
      </c>
      <c r="T292" s="46" t="s">
        <v>2429</v>
      </c>
    </row>
    <row r="293" spans="1:20" x14ac:dyDescent="0.2">
      <c r="A293" s="46">
        <v>6359523</v>
      </c>
      <c r="B293" s="46" t="s">
        <v>2877</v>
      </c>
      <c r="C293" s="46" t="s">
        <v>2876</v>
      </c>
      <c r="D293" s="46" t="s">
        <v>2467</v>
      </c>
      <c r="E293" s="46" t="s">
        <v>2875</v>
      </c>
      <c r="F293" s="46" t="s">
        <v>35</v>
      </c>
      <c r="G293" s="46" t="s">
        <v>2874</v>
      </c>
      <c r="H293" s="48">
        <v>43808</v>
      </c>
      <c r="J293" s="48">
        <v>43941</v>
      </c>
      <c r="K293" s="47">
        <v>2484293</v>
      </c>
      <c r="M293" s="46" t="s">
        <v>2873</v>
      </c>
      <c r="N293" s="46" t="s">
        <v>499</v>
      </c>
      <c r="O293" s="47">
        <v>134</v>
      </c>
      <c r="P293" s="46" t="s">
        <v>65</v>
      </c>
      <c r="Q293" s="46" t="s">
        <v>48</v>
      </c>
      <c r="R293" s="46" t="s">
        <v>2431</v>
      </c>
      <c r="S293" s="46" t="s">
        <v>2430</v>
      </c>
      <c r="T293" s="46" t="s">
        <v>2429</v>
      </c>
    </row>
    <row r="294" spans="1:20" x14ac:dyDescent="0.2">
      <c r="A294" s="46">
        <v>6379929</v>
      </c>
      <c r="B294" s="46" t="s">
        <v>2872</v>
      </c>
      <c r="C294" s="46" t="s">
        <v>2871</v>
      </c>
      <c r="D294" s="46" t="s">
        <v>2467</v>
      </c>
      <c r="E294" s="46" t="s">
        <v>2870</v>
      </c>
      <c r="F294" s="46" t="s">
        <v>35</v>
      </c>
      <c r="G294" s="46" t="s">
        <v>2869</v>
      </c>
      <c r="H294" s="48">
        <v>43834</v>
      </c>
      <c r="J294" s="48">
        <v>43946</v>
      </c>
      <c r="K294" s="47">
        <v>43840</v>
      </c>
      <c r="M294" s="46" t="s">
        <v>2868</v>
      </c>
      <c r="N294" s="46" t="s">
        <v>499</v>
      </c>
      <c r="O294" s="47">
        <v>18424</v>
      </c>
      <c r="P294" s="46" t="s">
        <v>65</v>
      </c>
      <c r="Q294" s="46" t="s">
        <v>60</v>
      </c>
      <c r="R294" s="46" t="s">
        <v>2431</v>
      </c>
      <c r="S294" s="46" t="s">
        <v>2430</v>
      </c>
      <c r="T294" s="46" t="s">
        <v>2429</v>
      </c>
    </row>
    <row r="295" spans="1:20" x14ac:dyDescent="0.2">
      <c r="A295" s="46">
        <v>6342844</v>
      </c>
      <c r="B295" s="46" t="s">
        <v>2867</v>
      </c>
      <c r="C295" s="46" t="s">
        <v>2866</v>
      </c>
      <c r="D295" s="46" t="s">
        <v>2569</v>
      </c>
      <c r="E295" s="46" t="s">
        <v>2865</v>
      </c>
      <c r="F295" s="46" t="s">
        <v>35</v>
      </c>
      <c r="G295" s="46" t="s">
        <v>200</v>
      </c>
      <c r="H295" s="48">
        <v>43790</v>
      </c>
      <c r="J295" s="48">
        <v>43949</v>
      </c>
      <c r="K295" s="47">
        <v>20779355</v>
      </c>
      <c r="M295" s="46" t="s">
        <v>2864</v>
      </c>
      <c r="N295" s="46" t="s">
        <v>499</v>
      </c>
      <c r="O295" s="47">
        <v>151</v>
      </c>
      <c r="P295" s="46" t="s">
        <v>65</v>
      </c>
      <c r="Q295" s="46" t="s">
        <v>2731</v>
      </c>
      <c r="R295" s="46" t="s">
        <v>2431</v>
      </c>
      <c r="S295" s="46" t="s">
        <v>2430</v>
      </c>
      <c r="T295" s="46" t="s">
        <v>2429</v>
      </c>
    </row>
    <row r="296" spans="1:20" x14ac:dyDescent="0.2">
      <c r="A296" s="46">
        <v>6341024</v>
      </c>
      <c r="B296" s="46" t="s">
        <v>2863</v>
      </c>
      <c r="C296" s="46" t="s">
        <v>2829</v>
      </c>
      <c r="D296" s="46" t="s">
        <v>2467</v>
      </c>
      <c r="E296" s="46" t="s">
        <v>2862</v>
      </c>
      <c r="F296" s="46" t="s">
        <v>35</v>
      </c>
      <c r="G296" s="46" t="s">
        <v>71</v>
      </c>
      <c r="H296" s="48">
        <v>43789</v>
      </c>
      <c r="J296" s="48">
        <v>43949</v>
      </c>
      <c r="K296" s="47">
        <v>4538903</v>
      </c>
      <c r="M296" s="46" t="s">
        <v>2861</v>
      </c>
      <c r="N296" s="46" t="s">
        <v>499</v>
      </c>
      <c r="O296" s="47">
        <v>18424</v>
      </c>
      <c r="P296" s="46" t="s">
        <v>65</v>
      </c>
      <c r="Q296" s="46" t="s">
        <v>49</v>
      </c>
      <c r="R296" s="46" t="s">
        <v>2431</v>
      </c>
      <c r="S296" s="46" t="s">
        <v>2430</v>
      </c>
      <c r="T296" s="46" t="s">
        <v>2429</v>
      </c>
    </row>
    <row r="297" spans="1:20" x14ac:dyDescent="0.2">
      <c r="A297" s="46">
        <v>6344013</v>
      </c>
      <c r="B297" s="46" t="s">
        <v>2860</v>
      </c>
      <c r="C297" s="46" t="s">
        <v>2829</v>
      </c>
      <c r="D297" s="46" t="s">
        <v>2467</v>
      </c>
      <c r="E297" s="46" t="s">
        <v>2859</v>
      </c>
      <c r="F297" s="46" t="s">
        <v>35</v>
      </c>
      <c r="G297" s="46" t="s">
        <v>200</v>
      </c>
      <c r="H297" s="48">
        <v>43792</v>
      </c>
      <c r="J297" s="48">
        <v>43949</v>
      </c>
      <c r="K297" s="47">
        <v>102281</v>
      </c>
      <c r="M297" s="46" t="s">
        <v>2858</v>
      </c>
      <c r="N297" s="46" t="s">
        <v>499</v>
      </c>
      <c r="O297" s="47">
        <v>514</v>
      </c>
      <c r="P297" s="46" t="s">
        <v>65</v>
      </c>
      <c r="Q297" s="46" t="s">
        <v>49</v>
      </c>
      <c r="R297" s="46" t="s">
        <v>2431</v>
      </c>
      <c r="S297" s="46" t="s">
        <v>2430</v>
      </c>
      <c r="T297" s="46" t="s">
        <v>2429</v>
      </c>
    </row>
    <row r="298" spans="1:20" x14ac:dyDescent="0.2">
      <c r="A298" s="46">
        <v>6344191</v>
      </c>
      <c r="B298" s="46" t="s">
        <v>2857</v>
      </c>
      <c r="C298" s="46" t="s">
        <v>2829</v>
      </c>
      <c r="D298" s="46" t="s">
        <v>2467</v>
      </c>
      <c r="E298" s="46" t="s">
        <v>2856</v>
      </c>
      <c r="F298" s="46" t="s">
        <v>35</v>
      </c>
      <c r="G298" s="46" t="s">
        <v>71</v>
      </c>
      <c r="H298" s="48">
        <v>43793</v>
      </c>
      <c r="J298" s="48">
        <v>43949</v>
      </c>
      <c r="K298" s="47">
        <v>675222</v>
      </c>
      <c r="M298" s="46" t="s">
        <v>2855</v>
      </c>
      <c r="N298" s="46" t="s">
        <v>499</v>
      </c>
      <c r="O298" s="47">
        <v>149</v>
      </c>
      <c r="P298" s="46" t="s">
        <v>65</v>
      </c>
      <c r="Q298" s="46" t="s">
        <v>49</v>
      </c>
      <c r="R298" s="46" t="s">
        <v>2431</v>
      </c>
      <c r="S298" s="46" t="s">
        <v>2430</v>
      </c>
      <c r="T298" s="46" t="s">
        <v>2429</v>
      </c>
    </row>
    <row r="299" spans="1:20" x14ac:dyDescent="0.2">
      <c r="A299" s="46">
        <v>6350516</v>
      </c>
      <c r="B299" s="46" t="s">
        <v>2854</v>
      </c>
      <c r="C299" s="46" t="s">
        <v>2829</v>
      </c>
      <c r="D299" s="46" t="s">
        <v>2467</v>
      </c>
      <c r="E299" s="46" t="s">
        <v>2853</v>
      </c>
      <c r="F299" s="46" t="s">
        <v>35</v>
      </c>
      <c r="G299" s="46" t="s">
        <v>200</v>
      </c>
      <c r="H299" s="48">
        <v>43798</v>
      </c>
      <c r="J299" s="48">
        <v>43949</v>
      </c>
      <c r="K299" s="47">
        <v>7200</v>
      </c>
      <c r="M299" s="46" t="s">
        <v>2852</v>
      </c>
      <c r="N299" s="46" t="s">
        <v>499</v>
      </c>
      <c r="O299" s="47">
        <v>149</v>
      </c>
      <c r="P299" s="46" t="s">
        <v>65</v>
      </c>
      <c r="Q299" s="46" t="s">
        <v>49</v>
      </c>
      <c r="R299" s="46" t="s">
        <v>2431</v>
      </c>
      <c r="S299" s="46" t="s">
        <v>2430</v>
      </c>
      <c r="T299" s="46" t="s">
        <v>2429</v>
      </c>
    </row>
    <row r="300" spans="1:20" x14ac:dyDescent="0.2">
      <c r="A300" s="46">
        <v>6352611</v>
      </c>
      <c r="B300" s="46" t="s">
        <v>2851</v>
      </c>
      <c r="C300" s="46" t="s">
        <v>2829</v>
      </c>
      <c r="D300" s="46" t="s">
        <v>2467</v>
      </c>
      <c r="E300" s="46" t="s">
        <v>2850</v>
      </c>
      <c r="F300" s="46" t="s">
        <v>35</v>
      </c>
      <c r="G300" s="46" t="s">
        <v>200</v>
      </c>
      <c r="H300" s="48">
        <v>43801</v>
      </c>
      <c r="J300" s="48">
        <v>43949</v>
      </c>
      <c r="K300" s="47">
        <v>10000</v>
      </c>
      <c r="M300" s="46" t="s">
        <v>2849</v>
      </c>
      <c r="N300" s="46" t="s">
        <v>499</v>
      </c>
      <c r="O300" s="47">
        <v>149</v>
      </c>
      <c r="P300" s="46" t="s">
        <v>65</v>
      </c>
      <c r="Q300" s="46" t="s">
        <v>49</v>
      </c>
      <c r="R300" s="46" t="s">
        <v>2431</v>
      </c>
      <c r="S300" s="46" t="s">
        <v>2430</v>
      </c>
      <c r="T300" s="46" t="s">
        <v>2429</v>
      </c>
    </row>
    <row r="301" spans="1:20" x14ac:dyDescent="0.2">
      <c r="A301" s="46">
        <v>6352653</v>
      </c>
      <c r="B301" s="46" t="s">
        <v>2848</v>
      </c>
      <c r="C301" s="46" t="s">
        <v>2829</v>
      </c>
      <c r="D301" s="46" t="s">
        <v>2467</v>
      </c>
      <c r="E301" s="46" t="s">
        <v>2847</v>
      </c>
      <c r="F301" s="46" t="s">
        <v>35</v>
      </c>
      <c r="G301" s="46" t="s">
        <v>71</v>
      </c>
      <c r="H301" s="48">
        <v>43801</v>
      </c>
      <c r="J301" s="48">
        <v>43949</v>
      </c>
      <c r="K301" s="47">
        <v>7200</v>
      </c>
      <c r="M301" s="46" t="s">
        <v>2846</v>
      </c>
      <c r="N301" s="46" t="s">
        <v>499</v>
      </c>
      <c r="O301" s="47">
        <v>149</v>
      </c>
      <c r="P301" s="46" t="s">
        <v>65</v>
      </c>
      <c r="Q301" s="46" t="s">
        <v>49</v>
      </c>
      <c r="R301" s="46" t="s">
        <v>2431</v>
      </c>
      <c r="S301" s="46" t="s">
        <v>2430</v>
      </c>
      <c r="T301" s="46" t="s">
        <v>2429</v>
      </c>
    </row>
    <row r="302" spans="1:20" x14ac:dyDescent="0.2">
      <c r="A302" s="46">
        <v>6353269</v>
      </c>
      <c r="B302" s="46" t="s">
        <v>2845</v>
      </c>
      <c r="C302" s="46" t="s">
        <v>2829</v>
      </c>
      <c r="D302" s="46" t="s">
        <v>2467</v>
      </c>
      <c r="E302" s="46" t="s">
        <v>2844</v>
      </c>
      <c r="F302" s="46" t="s">
        <v>35</v>
      </c>
      <c r="G302" s="46" t="s">
        <v>200</v>
      </c>
      <c r="H302" s="48">
        <v>43802</v>
      </c>
      <c r="J302" s="48">
        <v>43949</v>
      </c>
      <c r="K302" s="47">
        <v>183495</v>
      </c>
      <c r="M302" s="46" t="s">
        <v>2843</v>
      </c>
      <c r="N302" s="46" t="s">
        <v>499</v>
      </c>
      <c r="O302" s="47">
        <v>149</v>
      </c>
      <c r="P302" s="46" t="s">
        <v>65</v>
      </c>
      <c r="Q302" s="46" t="s">
        <v>49</v>
      </c>
      <c r="R302" s="46" t="s">
        <v>2431</v>
      </c>
      <c r="S302" s="46" t="s">
        <v>2430</v>
      </c>
      <c r="T302" s="46" t="s">
        <v>2429</v>
      </c>
    </row>
    <row r="303" spans="1:20" x14ac:dyDescent="0.2">
      <c r="A303" s="46">
        <v>6353343</v>
      </c>
      <c r="B303" s="46" t="s">
        <v>2842</v>
      </c>
      <c r="C303" s="46" t="s">
        <v>2829</v>
      </c>
      <c r="D303" s="46" t="s">
        <v>2467</v>
      </c>
      <c r="E303" s="46" t="s">
        <v>2841</v>
      </c>
      <c r="F303" s="46" t="s">
        <v>35</v>
      </c>
      <c r="G303" s="46" t="s">
        <v>200</v>
      </c>
      <c r="H303" s="48">
        <v>43802</v>
      </c>
      <c r="J303" s="48">
        <v>43949</v>
      </c>
      <c r="K303" s="47">
        <v>7200</v>
      </c>
      <c r="M303" s="46" t="s">
        <v>2840</v>
      </c>
      <c r="N303" s="46" t="s">
        <v>499</v>
      </c>
      <c r="O303" s="47">
        <v>149</v>
      </c>
      <c r="P303" s="46" t="s">
        <v>65</v>
      </c>
      <c r="Q303" s="46" t="s">
        <v>49</v>
      </c>
      <c r="R303" s="46" t="s">
        <v>2431</v>
      </c>
      <c r="S303" s="46" t="s">
        <v>2430</v>
      </c>
      <c r="T303" s="46" t="s">
        <v>2429</v>
      </c>
    </row>
    <row r="304" spans="1:20" x14ac:dyDescent="0.2">
      <c r="A304" s="46">
        <v>6353481</v>
      </c>
      <c r="B304" s="46" t="s">
        <v>2839</v>
      </c>
      <c r="C304" s="46" t="s">
        <v>2829</v>
      </c>
      <c r="D304" s="46" t="s">
        <v>2467</v>
      </c>
      <c r="E304" s="46" t="s">
        <v>2838</v>
      </c>
      <c r="F304" s="46" t="s">
        <v>35</v>
      </c>
      <c r="G304" s="46" t="s">
        <v>200</v>
      </c>
      <c r="H304" s="48">
        <v>43802</v>
      </c>
      <c r="J304" s="48">
        <v>43949</v>
      </c>
      <c r="K304" s="47">
        <v>7200</v>
      </c>
      <c r="M304" s="46" t="s">
        <v>2837</v>
      </c>
      <c r="N304" s="46" t="s">
        <v>499</v>
      </c>
      <c r="O304" s="47">
        <v>149</v>
      </c>
      <c r="P304" s="46" t="s">
        <v>65</v>
      </c>
      <c r="Q304" s="46" t="s">
        <v>49</v>
      </c>
      <c r="R304" s="46" t="s">
        <v>2431</v>
      </c>
      <c r="S304" s="46" t="s">
        <v>2430</v>
      </c>
      <c r="T304" s="46" t="s">
        <v>2429</v>
      </c>
    </row>
    <row r="305" spans="1:20" x14ac:dyDescent="0.2">
      <c r="A305" s="46">
        <v>6353630</v>
      </c>
      <c r="B305" s="46" t="s">
        <v>2836</v>
      </c>
      <c r="C305" s="46" t="s">
        <v>2829</v>
      </c>
      <c r="D305" s="46" t="s">
        <v>2467</v>
      </c>
      <c r="E305" s="46" t="s">
        <v>2835</v>
      </c>
      <c r="F305" s="46" t="s">
        <v>35</v>
      </c>
      <c r="G305" s="46" t="s">
        <v>200</v>
      </c>
      <c r="H305" s="48">
        <v>43802</v>
      </c>
      <c r="J305" s="48">
        <v>43949</v>
      </c>
      <c r="K305" s="47">
        <v>7200</v>
      </c>
      <c r="M305" s="46" t="s">
        <v>2834</v>
      </c>
      <c r="N305" s="46" t="s">
        <v>499</v>
      </c>
      <c r="O305" s="47">
        <v>149</v>
      </c>
      <c r="P305" s="46" t="s">
        <v>65</v>
      </c>
      <c r="Q305" s="46" t="s">
        <v>49</v>
      </c>
      <c r="R305" s="46" t="s">
        <v>2431</v>
      </c>
      <c r="S305" s="46" t="s">
        <v>2430</v>
      </c>
      <c r="T305" s="46" t="s">
        <v>2429</v>
      </c>
    </row>
    <row r="306" spans="1:20" x14ac:dyDescent="0.2">
      <c r="A306" s="46">
        <v>6353959</v>
      </c>
      <c r="B306" s="46" t="s">
        <v>2833</v>
      </c>
      <c r="C306" s="46" t="s">
        <v>2829</v>
      </c>
      <c r="D306" s="46" t="s">
        <v>2467</v>
      </c>
      <c r="E306" s="46" t="s">
        <v>2832</v>
      </c>
      <c r="F306" s="46" t="s">
        <v>35</v>
      </c>
      <c r="G306" s="46" t="s">
        <v>71</v>
      </c>
      <c r="H306" s="48">
        <v>43802</v>
      </c>
      <c r="J306" s="48">
        <v>43949</v>
      </c>
      <c r="K306" s="47">
        <v>10000</v>
      </c>
      <c r="M306" s="46" t="s">
        <v>2831</v>
      </c>
      <c r="N306" s="46" t="s">
        <v>499</v>
      </c>
      <c r="O306" s="47">
        <v>149</v>
      </c>
      <c r="P306" s="46" t="s">
        <v>65</v>
      </c>
      <c r="Q306" s="46" t="s">
        <v>49</v>
      </c>
      <c r="R306" s="46" t="s">
        <v>2431</v>
      </c>
      <c r="S306" s="46" t="s">
        <v>2430</v>
      </c>
      <c r="T306" s="46" t="s">
        <v>2429</v>
      </c>
    </row>
    <row r="307" spans="1:20" x14ac:dyDescent="0.2">
      <c r="A307" s="46">
        <v>6354002</v>
      </c>
      <c r="B307" s="46" t="s">
        <v>2830</v>
      </c>
      <c r="C307" s="46" t="s">
        <v>2829</v>
      </c>
      <c r="D307" s="46" t="s">
        <v>2467</v>
      </c>
      <c r="E307" s="46" t="s">
        <v>2828</v>
      </c>
      <c r="F307" s="46" t="s">
        <v>35</v>
      </c>
      <c r="G307" s="46" t="s">
        <v>200</v>
      </c>
      <c r="H307" s="48">
        <v>43802</v>
      </c>
      <c r="J307" s="48">
        <v>43949</v>
      </c>
      <c r="K307" s="47">
        <v>7200</v>
      </c>
      <c r="M307" s="46" t="s">
        <v>2827</v>
      </c>
      <c r="N307" s="46" t="s">
        <v>499</v>
      </c>
      <c r="O307" s="47">
        <v>149</v>
      </c>
      <c r="P307" s="46" t="s">
        <v>65</v>
      </c>
      <c r="Q307" s="46" t="s">
        <v>49</v>
      </c>
      <c r="R307" s="46" t="s">
        <v>2431</v>
      </c>
      <c r="S307" s="46" t="s">
        <v>2430</v>
      </c>
      <c r="T307" s="46" t="s">
        <v>2429</v>
      </c>
    </row>
    <row r="308" spans="1:20" x14ac:dyDescent="0.2">
      <c r="A308" s="46">
        <v>6333539</v>
      </c>
      <c r="B308" s="46" t="s">
        <v>2826</v>
      </c>
      <c r="C308" s="46" t="s">
        <v>2813</v>
      </c>
      <c r="D308" s="46" t="s">
        <v>2467</v>
      </c>
      <c r="E308" s="46" t="s">
        <v>2825</v>
      </c>
      <c r="F308" s="46" t="s">
        <v>35</v>
      </c>
      <c r="G308" s="46" t="s">
        <v>71</v>
      </c>
      <c r="H308" s="48">
        <v>43782</v>
      </c>
      <c r="J308" s="48">
        <v>43949</v>
      </c>
      <c r="K308" s="47">
        <v>99967</v>
      </c>
      <c r="M308" s="46" t="s">
        <v>2824</v>
      </c>
      <c r="N308" s="46" t="s">
        <v>499</v>
      </c>
      <c r="O308" s="47">
        <v>147</v>
      </c>
      <c r="P308" s="46" t="s">
        <v>65</v>
      </c>
      <c r="Q308" s="46" t="s">
        <v>49</v>
      </c>
      <c r="R308" s="46" t="s">
        <v>2431</v>
      </c>
      <c r="S308" s="46" t="s">
        <v>2430</v>
      </c>
      <c r="T308" s="46" t="s">
        <v>2429</v>
      </c>
    </row>
    <row r="309" spans="1:20" x14ac:dyDescent="0.2">
      <c r="A309" s="46">
        <v>6338798</v>
      </c>
      <c r="B309" s="46" t="s">
        <v>2823</v>
      </c>
      <c r="C309" s="46" t="s">
        <v>2813</v>
      </c>
      <c r="D309" s="46" t="s">
        <v>2467</v>
      </c>
      <c r="E309" s="46" t="s">
        <v>2822</v>
      </c>
      <c r="F309" s="46" t="s">
        <v>35</v>
      </c>
      <c r="G309" s="46" t="s">
        <v>71</v>
      </c>
      <c r="H309" s="48">
        <v>43787</v>
      </c>
      <c r="J309" s="48">
        <v>43949</v>
      </c>
      <c r="K309" s="47">
        <v>70200</v>
      </c>
      <c r="M309" s="46" t="s">
        <v>2821</v>
      </c>
      <c r="N309" s="46" t="s">
        <v>499</v>
      </c>
      <c r="O309" s="47">
        <v>147</v>
      </c>
      <c r="P309" s="46" t="s">
        <v>65</v>
      </c>
      <c r="Q309" s="46" t="s">
        <v>49</v>
      </c>
      <c r="R309" s="46" t="s">
        <v>2431</v>
      </c>
      <c r="S309" s="46" t="s">
        <v>2430</v>
      </c>
      <c r="T309" s="46" t="s">
        <v>2429</v>
      </c>
    </row>
    <row r="310" spans="1:20" x14ac:dyDescent="0.2">
      <c r="A310" s="46">
        <v>6341345</v>
      </c>
      <c r="B310" s="46" t="s">
        <v>2820</v>
      </c>
      <c r="C310" s="46" t="s">
        <v>2813</v>
      </c>
      <c r="D310" s="46" t="s">
        <v>2467</v>
      </c>
      <c r="E310" s="46" t="s">
        <v>2819</v>
      </c>
      <c r="F310" s="46" t="s">
        <v>35</v>
      </c>
      <c r="G310" s="46" t="s">
        <v>200</v>
      </c>
      <c r="H310" s="48">
        <v>43789</v>
      </c>
      <c r="J310" s="48">
        <v>43949</v>
      </c>
      <c r="K310" s="47">
        <v>19145</v>
      </c>
      <c r="M310" s="46" t="s">
        <v>2818</v>
      </c>
      <c r="N310" s="46" t="s">
        <v>499</v>
      </c>
      <c r="O310" s="47">
        <v>147</v>
      </c>
      <c r="P310" s="46" t="s">
        <v>65</v>
      </c>
      <c r="Q310" s="46" t="s">
        <v>49</v>
      </c>
      <c r="R310" s="46" t="s">
        <v>2431</v>
      </c>
      <c r="S310" s="46" t="s">
        <v>2430</v>
      </c>
      <c r="T310" s="46" t="s">
        <v>2429</v>
      </c>
    </row>
    <row r="311" spans="1:20" x14ac:dyDescent="0.2">
      <c r="A311" s="46">
        <v>6341632</v>
      </c>
      <c r="B311" s="46" t="s">
        <v>2817</v>
      </c>
      <c r="C311" s="46" t="s">
        <v>2813</v>
      </c>
      <c r="D311" s="46" t="s">
        <v>2467</v>
      </c>
      <c r="E311" s="46" t="s">
        <v>2816</v>
      </c>
      <c r="F311" s="46" t="s">
        <v>35</v>
      </c>
      <c r="G311" s="46" t="s">
        <v>200</v>
      </c>
      <c r="H311" s="48">
        <v>43791</v>
      </c>
      <c r="J311" s="48">
        <v>43949</v>
      </c>
      <c r="K311" s="47">
        <v>7200</v>
      </c>
      <c r="M311" s="46" t="s">
        <v>2815</v>
      </c>
      <c r="N311" s="46" t="s">
        <v>499</v>
      </c>
      <c r="O311" s="47">
        <v>147</v>
      </c>
      <c r="P311" s="46" t="s">
        <v>65</v>
      </c>
      <c r="Q311" s="46" t="s">
        <v>49</v>
      </c>
      <c r="R311" s="46" t="s">
        <v>2431</v>
      </c>
      <c r="S311" s="46" t="s">
        <v>2430</v>
      </c>
      <c r="T311" s="46" t="s">
        <v>2429</v>
      </c>
    </row>
    <row r="312" spans="1:20" x14ac:dyDescent="0.2">
      <c r="A312" s="46">
        <v>6341868</v>
      </c>
      <c r="B312" s="46" t="s">
        <v>2814</v>
      </c>
      <c r="C312" s="46" t="s">
        <v>2813</v>
      </c>
      <c r="D312" s="46" t="s">
        <v>2467</v>
      </c>
      <c r="E312" s="46" t="s">
        <v>2812</v>
      </c>
      <c r="F312" s="46" t="s">
        <v>35</v>
      </c>
      <c r="G312" s="46" t="s">
        <v>200</v>
      </c>
      <c r="H312" s="48">
        <v>43789</v>
      </c>
      <c r="J312" s="48">
        <v>43949</v>
      </c>
      <c r="K312" s="47">
        <v>7200</v>
      </c>
      <c r="M312" s="46" t="s">
        <v>2811</v>
      </c>
      <c r="N312" s="46" t="s">
        <v>499</v>
      </c>
      <c r="O312" s="47">
        <v>147</v>
      </c>
      <c r="P312" s="46" t="s">
        <v>65</v>
      </c>
      <c r="Q312" s="46" t="s">
        <v>49</v>
      </c>
      <c r="R312" s="46" t="s">
        <v>2431</v>
      </c>
      <c r="S312" s="46" t="s">
        <v>2430</v>
      </c>
      <c r="T312" s="46" t="s">
        <v>2429</v>
      </c>
    </row>
    <row r="313" spans="1:20" x14ac:dyDescent="0.2">
      <c r="A313" s="46">
        <v>6342131</v>
      </c>
      <c r="B313" s="46" t="s">
        <v>2810</v>
      </c>
      <c r="C313" s="46" t="s">
        <v>2791</v>
      </c>
      <c r="D313" s="46" t="s">
        <v>2467</v>
      </c>
      <c r="E313" s="46" t="s">
        <v>2809</v>
      </c>
      <c r="F313" s="46" t="s">
        <v>35</v>
      </c>
      <c r="G313" s="46" t="s">
        <v>71</v>
      </c>
      <c r="H313" s="48">
        <v>43789</v>
      </c>
      <c r="J313" s="48">
        <v>43949</v>
      </c>
      <c r="K313" s="47">
        <v>1079916</v>
      </c>
      <c r="M313" s="46" t="s">
        <v>2808</v>
      </c>
      <c r="N313" s="46" t="s">
        <v>499</v>
      </c>
      <c r="O313" s="47">
        <v>147</v>
      </c>
      <c r="P313" s="46" t="s">
        <v>65</v>
      </c>
      <c r="Q313" s="46" t="s">
        <v>49</v>
      </c>
      <c r="R313" s="46" t="s">
        <v>2431</v>
      </c>
      <c r="S313" s="46" t="s">
        <v>2430</v>
      </c>
      <c r="T313" s="46" t="s">
        <v>2429</v>
      </c>
    </row>
    <row r="314" spans="1:20" x14ac:dyDescent="0.2">
      <c r="A314" s="46">
        <v>6346054</v>
      </c>
      <c r="B314" s="46" t="s">
        <v>2807</v>
      </c>
      <c r="C314" s="46" t="s">
        <v>2791</v>
      </c>
      <c r="D314" s="46" t="s">
        <v>2467</v>
      </c>
      <c r="E314" s="46" t="s">
        <v>2806</v>
      </c>
      <c r="F314" s="46" t="s">
        <v>35</v>
      </c>
      <c r="G314" s="46" t="s">
        <v>200</v>
      </c>
      <c r="H314" s="48">
        <v>43795</v>
      </c>
      <c r="J314" s="48">
        <v>43949</v>
      </c>
      <c r="K314" s="47">
        <v>7360</v>
      </c>
      <c r="M314" s="46" t="s">
        <v>2805</v>
      </c>
      <c r="N314" s="46" t="s">
        <v>499</v>
      </c>
      <c r="O314" s="47">
        <v>148</v>
      </c>
      <c r="P314" s="46" t="s">
        <v>65</v>
      </c>
      <c r="Q314" s="46" t="s">
        <v>49</v>
      </c>
      <c r="R314" s="46" t="s">
        <v>2431</v>
      </c>
      <c r="S314" s="46" t="s">
        <v>2430</v>
      </c>
      <c r="T314" s="46" t="s">
        <v>2429</v>
      </c>
    </row>
    <row r="315" spans="1:20" x14ac:dyDescent="0.2">
      <c r="A315" s="46">
        <v>6349533</v>
      </c>
      <c r="B315" s="46" t="s">
        <v>2804</v>
      </c>
      <c r="C315" s="46" t="s">
        <v>2791</v>
      </c>
      <c r="D315" s="46" t="s">
        <v>2467</v>
      </c>
      <c r="E315" s="46" t="s">
        <v>2803</v>
      </c>
      <c r="F315" s="46" t="s">
        <v>35</v>
      </c>
      <c r="G315" s="46" t="s">
        <v>71</v>
      </c>
      <c r="H315" s="48">
        <v>43797</v>
      </c>
      <c r="J315" s="48">
        <v>43949</v>
      </c>
      <c r="K315" s="47">
        <v>7200</v>
      </c>
      <c r="M315" s="46" t="s">
        <v>2802</v>
      </c>
      <c r="N315" s="46" t="s">
        <v>499</v>
      </c>
      <c r="O315" s="47">
        <v>148</v>
      </c>
      <c r="P315" s="46" t="s">
        <v>65</v>
      </c>
      <c r="Q315" s="46" t="s">
        <v>49</v>
      </c>
      <c r="R315" s="46" t="s">
        <v>2431</v>
      </c>
      <c r="S315" s="46" t="s">
        <v>2430</v>
      </c>
      <c r="T315" s="46" t="s">
        <v>2429</v>
      </c>
    </row>
    <row r="316" spans="1:20" x14ac:dyDescent="0.2">
      <c r="A316" s="46">
        <v>6349854</v>
      </c>
      <c r="B316" s="46" t="s">
        <v>2801</v>
      </c>
      <c r="C316" s="46" t="s">
        <v>2791</v>
      </c>
      <c r="D316" s="46" t="s">
        <v>2467</v>
      </c>
      <c r="E316" s="46" t="s">
        <v>2800</v>
      </c>
      <c r="F316" s="46" t="s">
        <v>35</v>
      </c>
      <c r="G316" s="46" t="s">
        <v>200</v>
      </c>
      <c r="H316" s="48">
        <v>43797</v>
      </c>
      <c r="J316" s="48">
        <v>43949</v>
      </c>
      <c r="K316" s="47">
        <v>7200</v>
      </c>
      <c r="M316" s="46" t="s">
        <v>2799</v>
      </c>
      <c r="N316" s="46" t="s">
        <v>499</v>
      </c>
      <c r="O316" s="47">
        <v>148</v>
      </c>
      <c r="P316" s="46" t="s">
        <v>65</v>
      </c>
      <c r="Q316" s="46" t="s">
        <v>49</v>
      </c>
      <c r="R316" s="46" t="s">
        <v>2431</v>
      </c>
      <c r="S316" s="46" t="s">
        <v>2430</v>
      </c>
      <c r="T316" s="46" t="s">
        <v>2429</v>
      </c>
    </row>
    <row r="317" spans="1:20" x14ac:dyDescent="0.2">
      <c r="A317" s="46">
        <v>6350065</v>
      </c>
      <c r="B317" s="46" t="s">
        <v>2798</v>
      </c>
      <c r="C317" s="46" t="s">
        <v>2791</v>
      </c>
      <c r="D317" s="46" t="s">
        <v>2467</v>
      </c>
      <c r="E317" s="46" t="s">
        <v>2797</v>
      </c>
      <c r="F317" s="46" t="s">
        <v>35</v>
      </c>
      <c r="G317" s="46" t="s">
        <v>200</v>
      </c>
      <c r="H317" s="48">
        <v>43797</v>
      </c>
      <c r="J317" s="48">
        <v>43949</v>
      </c>
      <c r="K317" s="47">
        <v>7200</v>
      </c>
      <c r="M317" s="46" t="s">
        <v>2796</v>
      </c>
      <c r="N317" s="46" t="s">
        <v>499</v>
      </c>
      <c r="O317" s="47">
        <v>148</v>
      </c>
      <c r="P317" s="46" t="s">
        <v>65</v>
      </c>
      <c r="Q317" s="46" t="s">
        <v>49</v>
      </c>
      <c r="R317" s="46" t="s">
        <v>2431</v>
      </c>
      <c r="S317" s="46" t="s">
        <v>2430</v>
      </c>
      <c r="T317" s="46" t="s">
        <v>2429</v>
      </c>
    </row>
    <row r="318" spans="1:20" x14ac:dyDescent="0.2">
      <c r="A318" s="46">
        <v>6350086</v>
      </c>
      <c r="B318" s="46" t="s">
        <v>2795</v>
      </c>
      <c r="C318" s="46" t="s">
        <v>2791</v>
      </c>
      <c r="D318" s="46" t="s">
        <v>2467</v>
      </c>
      <c r="E318" s="46" t="s">
        <v>2794</v>
      </c>
      <c r="F318" s="46" t="s">
        <v>35</v>
      </c>
      <c r="G318" s="46" t="s">
        <v>200</v>
      </c>
      <c r="H318" s="48">
        <v>43797</v>
      </c>
      <c r="J318" s="48">
        <v>43949</v>
      </c>
      <c r="K318" s="47">
        <v>7200</v>
      </c>
      <c r="M318" s="46" t="s">
        <v>2793</v>
      </c>
      <c r="N318" s="46" t="s">
        <v>499</v>
      </c>
      <c r="O318" s="47">
        <v>148</v>
      </c>
      <c r="P318" s="46" t="s">
        <v>65</v>
      </c>
      <c r="Q318" s="46" t="s">
        <v>49</v>
      </c>
      <c r="R318" s="46" t="s">
        <v>2431</v>
      </c>
      <c r="S318" s="46" t="s">
        <v>2430</v>
      </c>
      <c r="T318" s="46" t="s">
        <v>2429</v>
      </c>
    </row>
    <row r="319" spans="1:20" x14ac:dyDescent="0.2">
      <c r="A319" s="46">
        <v>6350598</v>
      </c>
      <c r="B319" s="46" t="s">
        <v>2792</v>
      </c>
      <c r="C319" s="46" t="s">
        <v>2791</v>
      </c>
      <c r="D319" s="46" t="s">
        <v>2467</v>
      </c>
      <c r="E319" s="46" t="s">
        <v>2790</v>
      </c>
      <c r="F319" s="46" t="s">
        <v>35</v>
      </c>
      <c r="G319" s="46" t="s">
        <v>200</v>
      </c>
      <c r="H319" s="48">
        <v>43798</v>
      </c>
      <c r="J319" s="48">
        <v>43949</v>
      </c>
      <c r="K319" s="47">
        <v>7200</v>
      </c>
      <c r="M319" s="46" t="s">
        <v>2789</v>
      </c>
      <c r="N319" s="46" t="s">
        <v>499</v>
      </c>
      <c r="O319" s="47">
        <v>147</v>
      </c>
      <c r="P319" s="46" t="s">
        <v>65</v>
      </c>
      <c r="Q319" s="46" t="s">
        <v>49</v>
      </c>
      <c r="R319" s="46" t="s">
        <v>2431</v>
      </c>
      <c r="S319" s="46" t="s">
        <v>2430</v>
      </c>
      <c r="T319" s="46" t="s">
        <v>2429</v>
      </c>
    </row>
    <row r="320" spans="1:20" x14ac:dyDescent="0.2">
      <c r="A320" s="46">
        <v>6337002</v>
      </c>
      <c r="B320" s="46" t="s">
        <v>2788</v>
      </c>
      <c r="C320" s="46" t="s">
        <v>2787</v>
      </c>
      <c r="D320" s="46" t="s">
        <v>2569</v>
      </c>
      <c r="E320" s="46" t="s">
        <v>2786</v>
      </c>
      <c r="F320" s="46" t="s">
        <v>35</v>
      </c>
      <c r="G320" s="46" t="s">
        <v>71</v>
      </c>
      <c r="H320" s="48">
        <v>43784</v>
      </c>
      <c r="J320" s="48">
        <v>43949</v>
      </c>
      <c r="K320" s="47">
        <v>184254</v>
      </c>
      <c r="M320" s="46" t="s">
        <v>2785</v>
      </c>
      <c r="N320" s="46" t="s">
        <v>499</v>
      </c>
      <c r="O320" s="47">
        <v>152</v>
      </c>
      <c r="P320" s="46" t="s">
        <v>65</v>
      </c>
      <c r="Q320" s="46" t="s">
        <v>2731</v>
      </c>
      <c r="R320" s="46" t="s">
        <v>2431</v>
      </c>
      <c r="S320" s="46" t="s">
        <v>2430</v>
      </c>
      <c r="T320" s="46" t="s">
        <v>2429</v>
      </c>
    </row>
    <row r="321" spans="1:20" x14ac:dyDescent="0.2">
      <c r="A321" s="46">
        <v>6280717</v>
      </c>
      <c r="B321" s="46" t="s">
        <v>2784</v>
      </c>
      <c r="C321" s="46" t="s">
        <v>2783</v>
      </c>
      <c r="D321" s="46" t="s">
        <v>2467</v>
      </c>
      <c r="E321" s="46" t="s">
        <v>2782</v>
      </c>
      <c r="F321" s="46" t="s">
        <v>35</v>
      </c>
      <c r="G321" s="46" t="s">
        <v>200</v>
      </c>
      <c r="H321" s="48">
        <v>43797</v>
      </c>
      <c r="J321" s="48">
        <v>43949</v>
      </c>
      <c r="K321" s="47">
        <v>282365</v>
      </c>
      <c r="M321" s="46" t="s">
        <v>2781</v>
      </c>
      <c r="N321" s="46" t="s">
        <v>499</v>
      </c>
      <c r="O321" s="47">
        <v>149</v>
      </c>
      <c r="P321" s="46" t="s">
        <v>65</v>
      </c>
      <c r="Q321" s="46" t="s">
        <v>49</v>
      </c>
      <c r="R321" s="46" t="s">
        <v>2431</v>
      </c>
      <c r="S321" s="46" t="s">
        <v>2430</v>
      </c>
      <c r="T321" s="46" t="s">
        <v>2429</v>
      </c>
    </row>
    <row r="322" spans="1:20" x14ac:dyDescent="0.2">
      <c r="A322" s="46">
        <v>6276239</v>
      </c>
      <c r="B322" s="46" t="s">
        <v>2780</v>
      </c>
      <c r="C322" s="46" t="s">
        <v>2779</v>
      </c>
      <c r="D322" s="46" t="s">
        <v>2467</v>
      </c>
      <c r="E322" s="46" t="s">
        <v>2778</v>
      </c>
      <c r="F322" s="46" t="s">
        <v>35</v>
      </c>
      <c r="G322" s="46" t="s">
        <v>200</v>
      </c>
      <c r="H322" s="48">
        <v>43731</v>
      </c>
      <c r="J322" s="48">
        <v>43949</v>
      </c>
      <c r="K322" s="47">
        <v>7800</v>
      </c>
      <c r="M322" s="46" t="s">
        <v>2777</v>
      </c>
      <c r="N322" s="46" t="s">
        <v>499</v>
      </c>
      <c r="O322" s="47">
        <v>149</v>
      </c>
      <c r="P322" s="46" t="s">
        <v>65</v>
      </c>
      <c r="Q322" s="46" t="s">
        <v>49</v>
      </c>
      <c r="R322" s="46" t="s">
        <v>2431</v>
      </c>
      <c r="S322" s="46" t="s">
        <v>2430</v>
      </c>
      <c r="T322" s="46" t="s">
        <v>2429</v>
      </c>
    </row>
    <row r="323" spans="1:20" x14ac:dyDescent="0.2">
      <c r="A323" s="46">
        <v>6340634</v>
      </c>
      <c r="B323" s="46" t="s">
        <v>2776</v>
      </c>
      <c r="C323" s="46" t="s">
        <v>2775</v>
      </c>
      <c r="D323" s="46" t="s">
        <v>2467</v>
      </c>
      <c r="E323" s="46" t="s">
        <v>2774</v>
      </c>
      <c r="F323" s="46" t="s">
        <v>35</v>
      </c>
      <c r="G323" s="46" t="s">
        <v>200</v>
      </c>
      <c r="H323" s="48">
        <v>43788</v>
      </c>
      <c r="J323" s="48">
        <v>43835</v>
      </c>
      <c r="K323" s="47">
        <v>59030</v>
      </c>
      <c r="M323" s="46" t="s">
        <v>2773</v>
      </c>
      <c r="N323" s="46" t="s">
        <v>499</v>
      </c>
      <c r="O323" s="47">
        <v>148</v>
      </c>
      <c r="P323" s="46" t="s">
        <v>2432</v>
      </c>
      <c r="Q323" s="46" t="s">
        <v>49</v>
      </c>
      <c r="R323" s="46" t="s">
        <v>2431</v>
      </c>
      <c r="S323" s="46" t="s">
        <v>2430</v>
      </c>
      <c r="T323" s="46" t="s">
        <v>2429</v>
      </c>
    </row>
    <row r="324" spans="1:20" x14ac:dyDescent="0.2">
      <c r="A324" s="46">
        <v>6353091</v>
      </c>
      <c r="B324" s="46" t="s">
        <v>2772</v>
      </c>
      <c r="C324" s="46" t="s">
        <v>2771</v>
      </c>
      <c r="D324" s="46" t="s">
        <v>2569</v>
      </c>
      <c r="E324" s="46" t="s">
        <v>2770</v>
      </c>
      <c r="F324" s="46" t="s">
        <v>35</v>
      </c>
      <c r="G324" s="46" t="s">
        <v>200</v>
      </c>
      <c r="H324" s="48">
        <v>43801</v>
      </c>
      <c r="J324" s="48">
        <v>43949</v>
      </c>
      <c r="K324" s="47">
        <v>157107</v>
      </c>
      <c r="M324" s="46" t="s">
        <v>2769</v>
      </c>
      <c r="N324" s="46" t="s">
        <v>499</v>
      </c>
      <c r="O324" s="47">
        <v>151</v>
      </c>
      <c r="P324" s="46" t="s">
        <v>65</v>
      </c>
      <c r="Q324" s="46" t="s">
        <v>49</v>
      </c>
      <c r="R324" s="46" t="s">
        <v>2431</v>
      </c>
      <c r="S324" s="46" t="s">
        <v>2430</v>
      </c>
      <c r="T324" s="46" t="s">
        <v>2429</v>
      </c>
    </row>
    <row r="325" spans="1:20" x14ac:dyDescent="0.2">
      <c r="A325" s="46">
        <v>6361408</v>
      </c>
      <c r="B325" s="46" t="s">
        <v>2768</v>
      </c>
      <c r="C325" s="46" t="s">
        <v>2758</v>
      </c>
      <c r="D325" s="46" t="s">
        <v>2569</v>
      </c>
      <c r="E325" s="46" t="s">
        <v>2767</v>
      </c>
      <c r="F325" s="46" t="s">
        <v>35</v>
      </c>
      <c r="G325" s="46" t="s">
        <v>200</v>
      </c>
      <c r="H325" s="48">
        <v>43809</v>
      </c>
      <c r="J325" s="48">
        <v>43949</v>
      </c>
      <c r="K325" s="47">
        <v>9486</v>
      </c>
      <c r="M325" s="46" t="s">
        <v>2766</v>
      </c>
      <c r="N325" s="46" t="s">
        <v>499</v>
      </c>
      <c r="O325" s="47">
        <v>151</v>
      </c>
      <c r="P325" s="46" t="s">
        <v>65</v>
      </c>
      <c r="Q325" s="46" t="s">
        <v>2731</v>
      </c>
      <c r="R325" s="46" t="s">
        <v>2431</v>
      </c>
      <c r="S325" s="46" t="s">
        <v>2430</v>
      </c>
      <c r="T325" s="46" t="s">
        <v>2429</v>
      </c>
    </row>
    <row r="326" spans="1:20" x14ac:dyDescent="0.2">
      <c r="A326" s="46">
        <v>6361421</v>
      </c>
      <c r="B326" s="46" t="s">
        <v>2765</v>
      </c>
      <c r="C326" s="46" t="s">
        <v>2758</v>
      </c>
      <c r="D326" s="46" t="s">
        <v>2569</v>
      </c>
      <c r="E326" s="46" t="s">
        <v>2764</v>
      </c>
      <c r="F326" s="46" t="s">
        <v>35</v>
      </c>
      <c r="G326" s="46" t="s">
        <v>200</v>
      </c>
      <c r="H326" s="48">
        <v>43809</v>
      </c>
      <c r="J326" s="48">
        <v>43949</v>
      </c>
      <c r="K326" s="47">
        <v>138590</v>
      </c>
      <c r="M326" s="46" t="s">
        <v>2763</v>
      </c>
      <c r="N326" s="46" t="s">
        <v>499</v>
      </c>
      <c r="O326" s="47">
        <v>151</v>
      </c>
      <c r="P326" s="46" t="s">
        <v>65</v>
      </c>
      <c r="Q326" s="46" t="s">
        <v>2731</v>
      </c>
      <c r="R326" s="46" t="s">
        <v>2431</v>
      </c>
      <c r="S326" s="46" t="s">
        <v>2430</v>
      </c>
      <c r="T326" s="46" t="s">
        <v>2429</v>
      </c>
    </row>
    <row r="327" spans="1:20" x14ac:dyDescent="0.2">
      <c r="A327" s="46">
        <v>6362717</v>
      </c>
      <c r="B327" s="46" t="s">
        <v>2762</v>
      </c>
      <c r="C327" s="46" t="s">
        <v>2758</v>
      </c>
      <c r="D327" s="46" t="s">
        <v>2569</v>
      </c>
      <c r="E327" s="46" t="s">
        <v>2761</v>
      </c>
      <c r="F327" s="46" t="s">
        <v>35</v>
      </c>
      <c r="G327" s="46" t="s">
        <v>71</v>
      </c>
      <c r="H327" s="48">
        <v>43810</v>
      </c>
      <c r="J327" s="48">
        <v>43949</v>
      </c>
      <c r="K327" s="47">
        <v>118857</v>
      </c>
      <c r="M327" s="46" t="s">
        <v>2760</v>
      </c>
      <c r="N327" s="46" t="s">
        <v>499</v>
      </c>
      <c r="O327" s="47">
        <v>151</v>
      </c>
      <c r="P327" s="46" t="s">
        <v>65</v>
      </c>
      <c r="Q327" s="46" t="s">
        <v>2731</v>
      </c>
      <c r="R327" s="46" t="s">
        <v>2431</v>
      </c>
      <c r="S327" s="46" t="s">
        <v>2430</v>
      </c>
      <c r="T327" s="46" t="s">
        <v>2429</v>
      </c>
    </row>
    <row r="328" spans="1:20" x14ac:dyDescent="0.2">
      <c r="A328" s="46">
        <v>6362731</v>
      </c>
      <c r="B328" s="46" t="s">
        <v>2759</v>
      </c>
      <c r="C328" s="46" t="s">
        <v>2758</v>
      </c>
      <c r="D328" s="46" t="s">
        <v>2569</v>
      </c>
      <c r="E328" s="46" t="s">
        <v>2757</v>
      </c>
      <c r="F328" s="46" t="s">
        <v>35</v>
      </c>
      <c r="G328" s="46" t="s">
        <v>71</v>
      </c>
      <c r="H328" s="48">
        <v>43810</v>
      </c>
      <c r="J328" s="48">
        <v>43949</v>
      </c>
      <c r="K328" s="47">
        <v>122160</v>
      </c>
      <c r="M328" s="46" t="s">
        <v>2756</v>
      </c>
      <c r="N328" s="46" t="s">
        <v>499</v>
      </c>
      <c r="O328" s="47">
        <v>151</v>
      </c>
      <c r="P328" s="46" t="s">
        <v>65</v>
      </c>
      <c r="Q328" s="46" t="s">
        <v>2731</v>
      </c>
      <c r="R328" s="46" t="s">
        <v>2431</v>
      </c>
      <c r="S328" s="46" t="s">
        <v>2430</v>
      </c>
      <c r="T328" s="46" t="s">
        <v>2429</v>
      </c>
    </row>
    <row r="329" spans="1:20" x14ac:dyDescent="0.2">
      <c r="A329" s="46">
        <v>6351259</v>
      </c>
      <c r="B329" s="46" t="s">
        <v>2755</v>
      </c>
      <c r="C329" s="46" t="s">
        <v>2754</v>
      </c>
      <c r="D329" s="46" t="s">
        <v>2569</v>
      </c>
      <c r="E329" s="46" t="s">
        <v>2753</v>
      </c>
      <c r="F329" s="46" t="s">
        <v>35</v>
      </c>
      <c r="G329" s="46" t="s">
        <v>71</v>
      </c>
      <c r="H329" s="48">
        <v>43798</v>
      </c>
      <c r="J329" s="48">
        <v>43949</v>
      </c>
      <c r="K329" s="47">
        <v>2105064</v>
      </c>
      <c r="M329" s="46" t="s">
        <v>2752</v>
      </c>
      <c r="N329" s="46" t="s">
        <v>499</v>
      </c>
      <c r="O329" s="47">
        <v>151</v>
      </c>
      <c r="P329" s="46" t="s">
        <v>65</v>
      </c>
      <c r="Q329" s="46" t="s">
        <v>2731</v>
      </c>
      <c r="R329" s="46" t="s">
        <v>2431</v>
      </c>
      <c r="S329" s="46" t="s">
        <v>2430</v>
      </c>
      <c r="T329" s="46" t="s">
        <v>2429</v>
      </c>
    </row>
    <row r="330" spans="1:20" x14ac:dyDescent="0.2">
      <c r="A330" s="46">
        <v>6294058</v>
      </c>
      <c r="B330" s="46" t="s">
        <v>2751</v>
      </c>
      <c r="C330" s="46" t="s">
        <v>2750</v>
      </c>
      <c r="D330" s="46" t="s">
        <v>2569</v>
      </c>
      <c r="E330" s="46" t="s">
        <v>2749</v>
      </c>
      <c r="F330" s="46" t="s">
        <v>35</v>
      </c>
      <c r="G330" s="46" t="s">
        <v>200</v>
      </c>
      <c r="H330" s="48">
        <v>43746</v>
      </c>
      <c r="J330" s="48">
        <v>43949</v>
      </c>
      <c r="K330" s="47">
        <v>43691</v>
      </c>
      <c r="M330" s="46" t="s">
        <v>2748</v>
      </c>
      <c r="N330" s="46" t="s">
        <v>499</v>
      </c>
      <c r="O330" s="47">
        <v>151</v>
      </c>
      <c r="P330" s="46" t="s">
        <v>65</v>
      </c>
      <c r="Q330" s="46" t="s">
        <v>49</v>
      </c>
      <c r="R330" s="46" t="s">
        <v>2431</v>
      </c>
      <c r="S330" s="46" t="s">
        <v>2430</v>
      </c>
      <c r="T330" s="46" t="s">
        <v>2429</v>
      </c>
    </row>
    <row r="331" spans="1:20" x14ac:dyDescent="0.2">
      <c r="A331" s="46">
        <v>6365428</v>
      </c>
      <c r="B331" s="46" t="s">
        <v>2747</v>
      </c>
      <c r="C331" s="46" t="s">
        <v>2746</v>
      </c>
      <c r="D331" s="46" t="s">
        <v>2569</v>
      </c>
      <c r="E331" s="46" t="s">
        <v>2745</v>
      </c>
      <c r="F331" s="46" t="s">
        <v>35</v>
      </c>
      <c r="G331" s="46" t="s">
        <v>2744</v>
      </c>
      <c r="H331" s="48">
        <v>43813</v>
      </c>
      <c r="J331" s="48">
        <v>43949</v>
      </c>
      <c r="K331" s="47">
        <v>333360</v>
      </c>
      <c r="M331" s="46" t="s">
        <v>2743</v>
      </c>
      <c r="N331" s="46" t="s">
        <v>499</v>
      </c>
      <c r="O331" s="47">
        <v>147</v>
      </c>
      <c r="P331" s="46" t="s">
        <v>65</v>
      </c>
      <c r="Q331" s="46" t="s">
        <v>2742</v>
      </c>
      <c r="R331" s="46" t="s">
        <v>2431</v>
      </c>
      <c r="S331" s="46" t="s">
        <v>2430</v>
      </c>
      <c r="T331" s="46" t="s">
        <v>2429</v>
      </c>
    </row>
    <row r="332" spans="1:20" x14ac:dyDescent="0.2">
      <c r="A332" s="46">
        <v>6345494</v>
      </c>
      <c r="B332" s="46" t="s">
        <v>2741</v>
      </c>
      <c r="C332" s="46" t="s">
        <v>2734</v>
      </c>
      <c r="D332" s="46" t="s">
        <v>2569</v>
      </c>
      <c r="E332" s="46" t="s">
        <v>2740</v>
      </c>
      <c r="F332" s="46" t="s">
        <v>35</v>
      </c>
      <c r="G332" s="46" t="s">
        <v>200</v>
      </c>
      <c r="H332" s="48">
        <v>43794</v>
      </c>
      <c r="J332" s="48">
        <v>43949</v>
      </c>
      <c r="K332" s="47">
        <v>9486</v>
      </c>
      <c r="M332" s="46" t="s">
        <v>2739</v>
      </c>
      <c r="N332" s="46" t="s">
        <v>499</v>
      </c>
      <c r="O332" s="47">
        <v>152</v>
      </c>
      <c r="P332" s="46" t="s">
        <v>65</v>
      </c>
      <c r="Q332" s="46" t="s">
        <v>2731</v>
      </c>
      <c r="R332" s="46" t="s">
        <v>2431</v>
      </c>
      <c r="S332" s="46" t="s">
        <v>2430</v>
      </c>
      <c r="T332" s="46" t="s">
        <v>2429</v>
      </c>
    </row>
    <row r="333" spans="1:20" x14ac:dyDescent="0.2">
      <c r="A333" s="46">
        <v>6355651</v>
      </c>
      <c r="B333" s="46" t="s">
        <v>2738</v>
      </c>
      <c r="C333" s="46" t="s">
        <v>2734</v>
      </c>
      <c r="D333" s="46" t="s">
        <v>2569</v>
      </c>
      <c r="E333" s="46" t="s">
        <v>2737</v>
      </c>
      <c r="F333" s="46" t="s">
        <v>35</v>
      </c>
      <c r="G333" s="46" t="s">
        <v>200</v>
      </c>
      <c r="H333" s="48">
        <v>43803</v>
      </c>
      <c r="J333" s="48">
        <v>43926</v>
      </c>
      <c r="K333" s="47">
        <v>47430</v>
      </c>
      <c r="M333" s="46" t="s">
        <v>2736</v>
      </c>
      <c r="N333" s="46" t="s">
        <v>499</v>
      </c>
      <c r="O333" s="47">
        <v>152</v>
      </c>
      <c r="P333" s="46" t="s">
        <v>65</v>
      </c>
      <c r="Q333" s="46" t="s">
        <v>2731</v>
      </c>
      <c r="R333" s="46" t="s">
        <v>2431</v>
      </c>
      <c r="S333" s="46" t="s">
        <v>2430</v>
      </c>
      <c r="T333" s="46" t="s">
        <v>2429</v>
      </c>
    </row>
    <row r="334" spans="1:20" x14ac:dyDescent="0.2">
      <c r="A334" s="46">
        <v>6365582</v>
      </c>
      <c r="B334" s="46" t="s">
        <v>2735</v>
      </c>
      <c r="C334" s="46" t="s">
        <v>2734</v>
      </c>
      <c r="D334" s="46" t="s">
        <v>2569</v>
      </c>
      <c r="E334" s="46" t="s">
        <v>2733</v>
      </c>
      <c r="F334" s="46" t="s">
        <v>35</v>
      </c>
      <c r="G334" s="46" t="s">
        <v>71</v>
      </c>
      <c r="H334" s="48">
        <v>43813</v>
      </c>
      <c r="J334" s="48">
        <v>43835</v>
      </c>
      <c r="K334" s="47">
        <v>206712</v>
      </c>
      <c r="M334" s="46" t="s">
        <v>2732</v>
      </c>
      <c r="N334" s="46" t="s">
        <v>499</v>
      </c>
      <c r="O334" s="47">
        <v>152</v>
      </c>
      <c r="P334" s="46" t="s">
        <v>2432</v>
      </c>
      <c r="Q334" s="46" t="s">
        <v>2731</v>
      </c>
      <c r="R334" s="46" t="s">
        <v>2431</v>
      </c>
      <c r="S334" s="46" t="s">
        <v>2430</v>
      </c>
      <c r="T334" s="46" t="s">
        <v>2429</v>
      </c>
    </row>
    <row r="335" spans="1:20" x14ac:dyDescent="0.2">
      <c r="A335" s="46">
        <v>6365575</v>
      </c>
      <c r="B335" s="46" t="s">
        <v>2730</v>
      </c>
      <c r="C335" s="46" t="s">
        <v>2729</v>
      </c>
      <c r="D335" s="46" t="s">
        <v>2467</v>
      </c>
      <c r="E335" s="46" t="s">
        <v>2728</v>
      </c>
      <c r="F335" s="46" t="s">
        <v>35</v>
      </c>
      <c r="G335" s="46" t="s">
        <v>200</v>
      </c>
      <c r="H335" s="48">
        <v>43813</v>
      </c>
      <c r="J335" s="48">
        <v>43926</v>
      </c>
      <c r="K335" s="47">
        <v>338106</v>
      </c>
      <c r="M335" s="46" t="s">
        <v>2727</v>
      </c>
      <c r="N335" s="46" t="s">
        <v>499</v>
      </c>
      <c r="O335" s="47">
        <v>148</v>
      </c>
      <c r="P335" s="46" t="s">
        <v>65</v>
      </c>
      <c r="Q335" s="46" t="s">
        <v>49</v>
      </c>
      <c r="R335" s="46" t="s">
        <v>2431</v>
      </c>
      <c r="S335" s="46" t="s">
        <v>2430</v>
      </c>
      <c r="T335" s="46" t="s">
        <v>2429</v>
      </c>
    </row>
    <row r="336" spans="1:20" x14ac:dyDescent="0.2">
      <c r="A336" s="46">
        <v>6390961</v>
      </c>
      <c r="B336" s="46" t="s">
        <v>2726</v>
      </c>
      <c r="C336" s="46" t="s">
        <v>2686</v>
      </c>
      <c r="D336" s="46" t="s">
        <v>2467</v>
      </c>
      <c r="E336" s="46" t="s">
        <v>2725</v>
      </c>
      <c r="F336" s="46" t="s">
        <v>35</v>
      </c>
      <c r="G336" s="46" t="s">
        <v>2624</v>
      </c>
      <c r="H336" s="48">
        <v>43846</v>
      </c>
      <c r="J336" s="48">
        <v>43998</v>
      </c>
      <c r="K336" s="47">
        <v>70683</v>
      </c>
      <c r="M336" s="46" t="s">
        <v>2724</v>
      </c>
      <c r="N336" s="46" t="s">
        <v>499</v>
      </c>
      <c r="O336" s="47">
        <v>98</v>
      </c>
      <c r="P336" s="46" t="s">
        <v>65</v>
      </c>
      <c r="Q336" s="46" t="s">
        <v>49</v>
      </c>
      <c r="R336" s="46" t="s">
        <v>2431</v>
      </c>
      <c r="S336" s="46" t="s">
        <v>2430</v>
      </c>
      <c r="T336" s="46" t="s">
        <v>2429</v>
      </c>
    </row>
    <row r="337" spans="1:20" x14ac:dyDescent="0.2">
      <c r="A337" s="46">
        <v>6393140</v>
      </c>
      <c r="B337" s="46" t="s">
        <v>2723</v>
      </c>
      <c r="C337" s="46" t="s">
        <v>2686</v>
      </c>
      <c r="D337" s="46" t="s">
        <v>2467</v>
      </c>
      <c r="E337" s="46" t="s">
        <v>2722</v>
      </c>
      <c r="F337" s="46" t="s">
        <v>35</v>
      </c>
      <c r="G337" s="46" t="s">
        <v>2610</v>
      </c>
      <c r="H337" s="48">
        <v>43850</v>
      </c>
      <c r="J337" s="48">
        <v>43998</v>
      </c>
      <c r="K337" s="47">
        <v>4824</v>
      </c>
      <c r="M337" s="46" t="s">
        <v>2721</v>
      </c>
      <c r="N337" s="46" t="s">
        <v>499</v>
      </c>
      <c r="O337" s="47">
        <v>100</v>
      </c>
      <c r="P337" s="46" t="s">
        <v>65</v>
      </c>
      <c r="Q337" s="46" t="s">
        <v>49</v>
      </c>
      <c r="R337" s="46" t="s">
        <v>2431</v>
      </c>
      <c r="S337" s="46" t="s">
        <v>2430</v>
      </c>
      <c r="T337" s="46" t="s">
        <v>2429</v>
      </c>
    </row>
    <row r="338" spans="1:20" x14ac:dyDescent="0.2">
      <c r="A338" s="46">
        <v>6393219</v>
      </c>
      <c r="B338" s="46" t="s">
        <v>2720</v>
      </c>
      <c r="C338" s="46" t="s">
        <v>2686</v>
      </c>
      <c r="D338" s="46" t="s">
        <v>2569</v>
      </c>
      <c r="E338" s="46" t="s">
        <v>2719</v>
      </c>
      <c r="F338" s="46" t="s">
        <v>35</v>
      </c>
      <c r="G338" s="46" t="s">
        <v>2610</v>
      </c>
      <c r="H338" s="48">
        <v>43850</v>
      </c>
      <c r="J338" s="48">
        <v>43998</v>
      </c>
      <c r="K338" s="47">
        <v>515114</v>
      </c>
      <c r="M338" s="46" t="s">
        <v>2718</v>
      </c>
      <c r="N338" s="46" t="s">
        <v>499</v>
      </c>
      <c r="O338" s="47">
        <v>99</v>
      </c>
      <c r="P338" s="46" t="s">
        <v>65</v>
      </c>
      <c r="Q338" s="46" t="s">
        <v>49</v>
      </c>
      <c r="R338" s="46" t="s">
        <v>2431</v>
      </c>
      <c r="S338" s="46" t="s">
        <v>2430</v>
      </c>
      <c r="T338" s="46" t="s">
        <v>2429</v>
      </c>
    </row>
    <row r="339" spans="1:20" x14ac:dyDescent="0.2">
      <c r="A339" s="46">
        <v>6393658</v>
      </c>
      <c r="B339" s="46" t="s">
        <v>2717</v>
      </c>
      <c r="C339" s="46" t="s">
        <v>2686</v>
      </c>
      <c r="D339" s="46" t="s">
        <v>2467</v>
      </c>
      <c r="E339" s="46" t="s">
        <v>2716</v>
      </c>
      <c r="F339" s="46" t="s">
        <v>35</v>
      </c>
      <c r="G339" s="46" t="s">
        <v>2610</v>
      </c>
      <c r="H339" s="48">
        <v>43850</v>
      </c>
      <c r="J339" s="48">
        <v>43998</v>
      </c>
      <c r="K339" s="47">
        <v>140500</v>
      </c>
      <c r="M339" s="46" t="s">
        <v>2715</v>
      </c>
      <c r="N339" s="46" t="s">
        <v>499</v>
      </c>
      <c r="O339" s="47">
        <v>100</v>
      </c>
      <c r="P339" s="46" t="s">
        <v>65</v>
      </c>
      <c r="Q339" s="46" t="s">
        <v>49</v>
      </c>
      <c r="R339" s="46" t="s">
        <v>2431</v>
      </c>
      <c r="S339" s="46" t="s">
        <v>2430</v>
      </c>
      <c r="T339" s="46" t="s">
        <v>2429</v>
      </c>
    </row>
    <row r="340" spans="1:20" x14ac:dyDescent="0.2">
      <c r="A340" s="46">
        <v>6395572</v>
      </c>
      <c r="B340" s="46" t="s">
        <v>2714</v>
      </c>
      <c r="C340" s="46" t="s">
        <v>2686</v>
      </c>
      <c r="D340" s="46" t="s">
        <v>2467</v>
      </c>
      <c r="E340" s="46" t="s">
        <v>2713</v>
      </c>
      <c r="F340" s="46" t="s">
        <v>35</v>
      </c>
      <c r="G340" s="46" t="s">
        <v>2610</v>
      </c>
      <c r="H340" s="48">
        <v>43851</v>
      </c>
      <c r="J340" s="48">
        <v>43998</v>
      </c>
      <c r="K340" s="47">
        <v>222281</v>
      </c>
      <c r="M340" s="46" t="s">
        <v>2712</v>
      </c>
      <c r="N340" s="46" t="s">
        <v>499</v>
      </c>
      <c r="O340" s="47">
        <v>98</v>
      </c>
      <c r="P340" s="46" t="s">
        <v>65</v>
      </c>
      <c r="Q340" s="46" t="s">
        <v>49</v>
      </c>
      <c r="R340" s="46" t="s">
        <v>2431</v>
      </c>
      <c r="S340" s="46" t="s">
        <v>2430</v>
      </c>
      <c r="T340" s="46" t="s">
        <v>2429</v>
      </c>
    </row>
    <row r="341" spans="1:20" x14ac:dyDescent="0.2">
      <c r="A341" s="46">
        <v>6395810</v>
      </c>
      <c r="B341" s="46" t="s">
        <v>2711</v>
      </c>
      <c r="C341" s="46" t="s">
        <v>2686</v>
      </c>
      <c r="D341" s="46" t="s">
        <v>2467</v>
      </c>
      <c r="E341" s="46" t="s">
        <v>2710</v>
      </c>
      <c r="F341" s="46" t="s">
        <v>35</v>
      </c>
      <c r="G341" s="46" t="s">
        <v>2610</v>
      </c>
      <c r="H341" s="48">
        <v>43852</v>
      </c>
      <c r="J341" s="48">
        <v>43998</v>
      </c>
      <c r="K341" s="47">
        <v>15200</v>
      </c>
      <c r="M341" s="46" t="s">
        <v>2709</v>
      </c>
      <c r="N341" s="46" t="s">
        <v>499</v>
      </c>
      <c r="O341" s="47">
        <v>99</v>
      </c>
      <c r="P341" s="46" t="s">
        <v>65</v>
      </c>
      <c r="Q341" s="46" t="s">
        <v>49</v>
      </c>
      <c r="R341" s="46" t="s">
        <v>2431</v>
      </c>
      <c r="S341" s="46" t="s">
        <v>2430</v>
      </c>
      <c r="T341" s="46" t="s">
        <v>2429</v>
      </c>
    </row>
    <row r="342" spans="1:20" x14ac:dyDescent="0.2">
      <c r="A342" s="46">
        <v>6396019</v>
      </c>
      <c r="B342" s="46" t="s">
        <v>2708</v>
      </c>
      <c r="C342" s="46" t="s">
        <v>2686</v>
      </c>
      <c r="D342" s="46" t="s">
        <v>2467</v>
      </c>
      <c r="E342" s="46" t="s">
        <v>2707</v>
      </c>
      <c r="F342" s="46" t="s">
        <v>35</v>
      </c>
      <c r="G342" s="46" t="s">
        <v>2610</v>
      </c>
      <c r="H342" s="48">
        <v>43852</v>
      </c>
      <c r="J342" s="48">
        <v>43998</v>
      </c>
      <c r="K342" s="47">
        <v>15200</v>
      </c>
      <c r="M342" s="46" t="s">
        <v>2706</v>
      </c>
      <c r="N342" s="46" t="s">
        <v>499</v>
      </c>
      <c r="O342" s="47">
        <v>99</v>
      </c>
      <c r="P342" s="46" t="s">
        <v>65</v>
      </c>
      <c r="Q342" s="46" t="s">
        <v>49</v>
      </c>
      <c r="R342" s="46" t="s">
        <v>2431</v>
      </c>
      <c r="S342" s="46" t="s">
        <v>2430</v>
      </c>
      <c r="T342" s="46" t="s">
        <v>2429</v>
      </c>
    </row>
    <row r="343" spans="1:20" x14ac:dyDescent="0.2">
      <c r="A343" s="46">
        <v>6396457</v>
      </c>
      <c r="B343" s="46" t="s">
        <v>2705</v>
      </c>
      <c r="C343" s="46" t="s">
        <v>2686</v>
      </c>
      <c r="D343" s="46" t="s">
        <v>2467</v>
      </c>
      <c r="E343" s="46" t="s">
        <v>2704</v>
      </c>
      <c r="F343" s="46" t="s">
        <v>35</v>
      </c>
      <c r="G343" s="46" t="s">
        <v>2610</v>
      </c>
      <c r="H343" s="48">
        <v>43852</v>
      </c>
      <c r="J343" s="48">
        <v>43998</v>
      </c>
      <c r="K343" s="47">
        <v>19180</v>
      </c>
      <c r="M343" s="46" t="s">
        <v>2703</v>
      </c>
      <c r="N343" s="46" t="s">
        <v>499</v>
      </c>
      <c r="O343" s="47">
        <v>99</v>
      </c>
      <c r="P343" s="46" t="s">
        <v>65</v>
      </c>
      <c r="Q343" s="46" t="s">
        <v>49</v>
      </c>
      <c r="R343" s="46" t="s">
        <v>2431</v>
      </c>
      <c r="S343" s="46" t="s">
        <v>2430</v>
      </c>
      <c r="T343" s="46" t="s">
        <v>2429</v>
      </c>
    </row>
    <row r="344" spans="1:20" x14ac:dyDescent="0.2">
      <c r="A344" s="46">
        <v>6397012</v>
      </c>
      <c r="B344" s="46" t="s">
        <v>2702</v>
      </c>
      <c r="C344" s="46" t="s">
        <v>2686</v>
      </c>
      <c r="D344" s="46" t="s">
        <v>2467</v>
      </c>
      <c r="E344" s="46" t="s">
        <v>2701</v>
      </c>
      <c r="F344" s="46" t="s">
        <v>35</v>
      </c>
      <c r="G344" s="46" t="s">
        <v>2610</v>
      </c>
      <c r="H344" s="48">
        <v>43853</v>
      </c>
      <c r="J344" s="48">
        <v>43998</v>
      </c>
      <c r="K344" s="47">
        <v>15200</v>
      </c>
      <c r="M344" s="46" t="s">
        <v>2700</v>
      </c>
      <c r="N344" s="46" t="s">
        <v>499</v>
      </c>
      <c r="O344" s="47">
        <v>99</v>
      </c>
      <c r="P344" s="46" t="s">
        <v>65</v>
      </c>
      <c r="Q344" s="46" t="s">
        <v>49</v>
      </c>
      <c r="R344" s="46" t="s">
        <v>2431</v>
      </c>
      <c r="S344" s="46" t="s">
        <v>2430</v>
      </c>
      <c r="T344" s="46" t="s">
        <v>2429</v>
      </c>
    </row>
    <row r="345" spans="1:20" x14ac:dyDescent="0.2">
      <c r="A345" s="46">
        <v>6397956</v>
      </c>
      <c r="B345" s="46" t="s">
        <v>2699</v>
      </c>
      <c r="C345" s="46" t="s">
        <v>2686</v>
      </c>
      <c r="D345" s="46" t="s">
        <v>2467</v>
      </c>
      <c r="E345" s="46" t="s">
        <v>2698</v>
      </c>
      <c r="F345" s="46" t="s">
        <v>35</v>
      </c>
      <c r="G345" s="46" t="s">
        <v>2610</v>
      </c>
      <c r="H345" s="48">
        <v>43853</v>
      </c>
      <c r="J345" s="48">
        <v>43998</v>
      </c>
      <c r="K345" s="47">
        <v>15200</v>
      </c>
      <c r="M345" s="46" t="s">
        <v>2697</v>
      </c>
      <c r="N345" s="46" t="s">
        <v>499</v>
      </c>
      <c r="O345" s="47">
        <v>99</v>
      </c>
      <c r="P345" s="46" t="s">
        <v>65</v>
      </c>
      <c r="Q345" s="46" t="s">
        <v>49</v>
      </c>
      <c r="R345" s="46" t="s">
        <v>2431</v>
      </c>
      <c r="S345" s="46" t="s">
        <v>2430</v>
      </c>
      <c r="T345" s="46" t="s">
        <v>2429</v>
      </c>
    </row>
    <row r="346" spans="1:20" x14ac:dyDescent="0.2">
      <c r="A346" s="46">
        <v>6399133</v>
      </c>
      <c r="B346" s="46" t="s">
        <v>2696</v>
      </c>
      <c r="C346" s="46" t="s">
        <v>2686</v>
      </c>
      <c r="D346" s="46" t="s">
        <v>2467</v>
      </c>
      <c r="E346" s="46" t="s">
        <v>2695</v>
      </c>
      <c r="F346" s="46" t="s">
        <v>35</v>
      </c>
      <c r="G346" s="46" t="s">
        <v>2624</v>
      </c>
      <c r="H346" s="48">
        <v>43854</v>
      </c>
      <c r="J346" s="48">
        <v>43998</v>
      </c>
      <c r="K346" s="47">
        <v>15200</v>
      </c>
      <c r="M346" s="46" t="s">
        <v>2694</v>
      </c>
      <c r="N346" s="46" t="s">
        <v>499</v>
      </c>
      <c r="O346" s="47">
        <v>98</v>
      </c>
      <c r="P346" s="46" t="s">
        <v>65</v>
      </c>
      <c r="Q346" s="46" t="s">
        <v>49</v>
      </c>
      <c r="R346" s="46" t="s">
        <v>2431</v>
      </c>
      <c r="S346" s="46" t="s">
        <v>2430</v>
      </c>
      <c r="T346" s="46" t="s">
        <v>2429</v>
      </c>
    </row>
    <row r="347" spans="1:20" x14ac:dyDescent="0.2">
      <c r="A347" s="46">
        <v>6399743</v>
      </c>
      <c r="B347" s="46" t="s">
        <v>2693</v>
      </c>
      <c r="C347" s="46" t="s">
        <v>2686</v>
      </c>
      <c r="D347" s="46" t="s">
        <v>2467</v>
      </c>
      <c r="E347" s="46" t="s">
        <v>2692</v>
      </c>
      <c r="F347" s="46" t="s">
        <v>35</v>
      </c>
      <c r="G347" s="46" t="s">
        <v>2610</v>
      </c>
      <c r="H347" s="48">
        <v>43854</v>
      </c>
      <c r="J347" s="48">
        <v>43998</v>
      </c>
      <c r="K347" s="47">
        <v>23180</v>
      </c>
      <c r="M347" s="46" t="s">
        <v>2691</v>
      </c>
      <c r="N347" s="46" t="s">
        <v>499</v>
      </c>
      <c r="O347" s="47">
        <v>98</v>
      </c>
      <c r="P347" s="46" t="s">
        <v>65</v>
      </c>
      <c r="Q347" s="46" t="s">
        <v>49</v>
      </c>
      <c r="R347" s="46" t="s">
        <v>2431</v>
      </c>
      <c r="S347" s="46" t="s">
        <v>2430</v>
      </c>
      <c r="T347" s="46" t="s">
        <v>2429</v>
      </c>
    </row>
    <row r="348" spans="1:20" x14ac:dyDescent="0.2">
      <c r="A348" s="46">
        <v>6400292</v>
      </c>
      <c r="B348" s="46" t="s">
        <v>2690</v>
      </c>
      <c r="C348" s="46" t="s">
        <v>2686</v>
      </c>
      <c r="D348" s="46" t="s">
        <v>2467</v>
      </c>
      <c r="E348" s="46" t="s">
        <v>2689</v>
      </c>
      <c r="F348" s="46" t="s">
        <v>35</v>
      </c>
      <c r="G348" s="46" t="s">
        <v>2610</v>
      </c>
      <c r="H348" s="48">
        <v>43856</v>
      </c>
      <c r="J348" s="48">
        <v>43998</v>
      </c>
      <c r="K348" s="47">
        <v>676</v>
      </c>
      <c r="M348" s="46" t="s">
        <v>2688</v>
      </c>
      <c r="N348" s="46" t="s">
        <v>499</v>
      </c>
      <c r="O348" s="47">
        <v>100</v>
      </c>
      <c r="P348" s="46" t="s">
        <v>65</v>
      </c>
      <c r="Q348" s="46" t="s">
        <v>49</v>
      </c>
      <c r="R348" s="46" t="s">
        <v>2431</v>
      </c>
      <c r="S348" s="46" t="s">
        <v>2430</v>
      </c>
      <c r="T348" s="46" t="s">
        <v>2429</v>
      </c>
    </row>
    <row r="349" spans="1:20" x14ac:dyDescent="0.2">
      <c r="A349" s="46">
        <v>6400299</v>
      </c>
      <c r="B349" s="46" t="s">
        <v>2687</v>
      </c>
      <c r="C349" s="46" t="s">
        <v>2686</v>
      </c>
      <c r="D349" s="46" t="s">
        <v>2467</v>
      </c>
      <c r="E349" s="46" t="s">
        <v>2685</v>
      </c>
      <c r="F349" s="46" t="s">
        <v>35</v>
      </c>
      <c r="G349" s="46" t="s">
        <v>2610</v>
      </c>
      <c r="H349" s="48">
        <v>43856</v>
      </c>
      <c r="J349" s="48">
        <v>43998</v>
      </c>
      <c r="K349" s="47">
        <v>5835</v>
      </c>
      <c r="M349" s="46" t="s">
        <v>2684</v>
      </c>
      <c r="N349" s="46" t="s">
        <v>499</v>
      </c>
      <c r="O349" s="47">
        <v>100</v>
      </c>
      <c r="P349" s="46" t="s">
        <v>65</v>
      </c>
      <c r="Q349" s="46" t="s">
        <v>49</v>
      </c>
      <c r="R349" s="46" t="s">
        <v>2431</v>
      </c>
      <c r="S349" s="46" t="s">
        <v>2430</v>
      </c>
      <c r="T349" s="46" t="s">
        <v>2429</v>
      </c>
    </row>
    <row r="350" spans="1:20" x14ac:dyDescent="0.2">
      <c r="A350" s="46">
        <v>6351143</v>
      </c>
      <c r="B350" s="46" t="s">
        <v>2683</v>
      </c>
      <c r="C350" s="46" t="s">
        <v>2676</v>
      </c>
      <c r="D350" s="46" t="s">
        <v>2467</v>
      </c>
      <c r="E350" s="46" t="s">
        <v>2682</v>
      </c>
      <c r="F350" s="46" t="s">
        <v>35</v>
      </c>
      <c r="G350" s="46" t="s">
        <v>2610</v>
      </c>
      <c r="H350" s="48">
        <v>43798</v>
      </c>
      <c r="J350" s="48">
        <v>43998</v>
      </c>
      <c r="K350" s="47">
        <v>328118</v>
      </c>
      <c r="M350" s="46" t="s">
        <v>2681</v>
      </c>
      <c r="N350" s="46" t="s">
        <v>499</v>
      </c>
      <c r="O350" s="47">
        <v>97</v>
      </c>
      <c r="P350" s="46" t="s">
        <v>65</v>
      </c>
      <c r="Q350" s="46" t="s">
        <v>49</v>
      </c>
      <c r="R350" s="46" t="s">
        <v>2431</v>
      </c>
      <c r="S350" s="46" t="s">
        <v>2430</v>
      </c>
      <c r="T350" s="46" t="s">
        <v>2429</v>
      </c>
    </row>
    <row r="351" spans="1:20" x14ac:dyDescent="0.2">
      <c r="A351" s="46">
        <v>6398143</v>
      </c>
      <c r="B351" s="46" t="s">
        <v>2680</v>
      </c>
      <c r="C351" s="46" t="s">
        <v>2676</v>
      </c>
      <c r="D351" s="46" t="s">
        <v>2467</v>
      </c>
      <c r="E351" s="46" t="s">
        <v>2679</v>
      </c>
      <c r="F351" s="46" t="s">
        <v>35</v>
      </c>
      <c r="G351" s="46" t="s">
        <v>2610</v>
      </c>
      <c r="H351" s="48">
        <v>43853</v>
      </c>
      <c r="J351" s="48">
        <v>43998</v>
      </c>
      <c r="K351" s="47">
        <v>15200</v>
      </c>
      <c r="M351" s="46" t="s">
        <v>2678</v>
      </c>
      <c r="N351" s="46" t="s">
        <v>499</v>
      </c>
      <c r="O351" s="47">
        <v>99</v>
      </c>
      <c r="P351" s="46" t="s">
        <v>65</v>
      </c>
      <c r="Q351" s="46" t="s">
        <v>49</v>
      </c>
      <c r="R351" s="46" t="s">
        <v>2431</v>
      </c>
      <c r="S351" s="46" t="s">
        <v>2430</v>
      </c>
      <c r="T351" s="46" t="s">
        <v>2429</v>
      </c>
    </row>
    <row r="352" spans="1:20" x14ac:dyDescent="0.2">
      <c r="A352" s="46">
        <v>6401802</v>
      </c>
      <c r="B352" s="46" t="s">
        <v>2677</v>
      </c>
      <c r="C352" s="46" t="s">
        <v>2676</v>
      </c>
      <c r="D352" s="46" t="s">
        <v>2467</v>
      </c>
      <c r="E352" s="46" t="s">
        <v>2675</v>
      </c>
      <c r="F352" s="46" t="s">
        <v>35</v>
      </c>
      <c r="G352" s="46" t="s">
        <v>2610</v>
      </c>
      <c r="H352" s="48">
        <v>43857</v>
      </c>
      <c r="J352" s="48">
        <v>43998</v>
      </c>
      <c r="K352" s="47">
        <v>45186</v>
      </c>
      <c r="M352" s="46" t="s">
        <v>2674</v>
      </c>
      <c r="N352" s="46" t="s">
        <v>499</v>
      </c>
      <c r="O352" s="47">
        <v>98</v>
      </c>
      <c r="P352" s="46" t="s">
        <v>65</v>
      </c>
      <c r="Q352" s="46" t="s">
        <v>49</v>
      </c>
      <c r="R352" s="46" t="s">
        <v>2431</v>
      </c>
      <c r="S352" s="46" t="s">
        <v>2430</v>
      </c>
      <c r="T352" s="46" t="s">
        <v>2429</v>
      </c>
    </row>
    <row r="353" spans="1:20" x14ac:dyDescent="0.2">
      <c r="A353" s="46">
        <v>6387369</v>
      </c>
      <c r="B353" s="46" t="s">
        <v>2673</v>
      </c>
      <c r="C353" s="46" t="s">
        <v>2639</v>
      </c>
      <c r="D353" s="46" t="s">
        <v>2467</v>
      </c>
      <c r="E353" s="46" t="s">
        <v>2672</v>
      </c>
      <c r="F353" s="46" t="s">
        <v>35</v>
      </c>
      <c r="G353" s="46" t="s">
        <v>2610</v>
      </c>
      <c r="H353" s="48">
        <v>43844</v>
      </c>
      <c r="J353" s="48">
        <v>43998</v>
      </c>
      <c r="K353" s="47">
        <v>15200</v>
      </c>
      <c r="M353" s="46" t="s">
        <v>2671</v>
      </c>
      <c r="N353" s="46" t="s">
        <v>499</v>
      </c>
      <c r="O353" s="47">
        <v>103</v>
      </c>
      <c r="P353" s="46" t="s">
        <v>65</v>
      </c>
      <c r="Q353" s="46" t="s">
        <v>49</v>
      </c>
      <c r="R353" s="46" t="s">
        <v>2431</v>
      </c>
      <c r="S353" s="46" t="s">
        <v>2430</v>
      </c>
      <c r="T353" s="46" t="s">
        <v>2429</v>
      </c>
    </row>
    <row r="354" spans="1:20" x14ac:dyDescent="0.2">
      <c r="A354" s="46">
        <v>6387566</v>
      </c>
      <c r="B354" s="46" t="s">
        <v>2670</v>
      </c>
      <c r="C354" s="46" t="s">
        <v>2639</v>
      </c>
      <c r="D354" s="46" t="s">
        <v>2467</v>
      </c>
      <c r="E354" s="46" t="s">
        <v>2669</v>
      </c>
      <c r="F354" s="46" t="s">
        <v>35</v>
      </c>
      <c r="G354" s="46" t="s">
        <v>2610</v>
      </c>
      <c r="H354" s="48">
        <v>43844</v>
      </c>
      <c r="J354" s="48">
        <v>43998</v>
      </c>
      <c r="K354" s="47">
        <v>57381</v>
      </c>
      <c r="M354" s="46" t="s">
        <v>2668</v>
      </c>
      <c r="N354" s="46" t="s">
        <v>499</v>
      </c>
      <c r="O354" s="47">
        <v>100</v>
      </c>
      <c r="P354" s="46" t="s">
        <v>65</v>
      </c>
      <c r="Q354" s="46" t="s">
        <v>49</v>
      </c>
      <c r="R354" s="46" t="s">
        <v>2431</v>
      </c>
      <c r="S354" s="46" t="s">
        <v>2430</v>
      </c>
      <c r="T354" s="46" t="s">
        <v>2429</v>
      </c>
    </row>
    <row r="355" spans="1:20" x14ac:dyDescent="0.2">
      <c r="A355" s="46">
        <v>6387967</v>
      </c>
      <c r="B355" s="46" t="s">
        <v>2667</v>
      </c>
      <c r="C355" s="46" t="s">
        <v>2639</v>
      </c>
      <c r="D355" s="46" t="s">
        <v>2569</v>
      </c>
      <c r="E355" s="46" t="s">
        <v>2666</v>
      </c>
      <c r="F355" s="46" t="s">
        <v>35</v>
      </c>
      <c r="G355" s="46" t="s">
        <v>2610</v>
      </c>
      <c r="H355" s="48">
        <v>43844</v>
      </c>
      <c r="J355" s="48">
        <v>43998</v>
      </c>
      <c r="K355" s="47">
        <v>18600</v>
      </c>
      <c r="M355" s="46" t="s">
        <v>2665</v>
      </c>
      <c r="N355" s="46" t="s">
        <v>499</v>
      </c>
      <c r="O355" s="47">
        <v>103</v>
      </c>
      <c r="P355" s="46" t="s">
        <v>65</v>
      </c>
      <c r="Q355" s="46" t="s">
        <v>49</v>
      </c>
      <c r="R355" s="46" t="s">
        <v>2431</v>
      </c>
      <c r="S355" s="46" t="s">
        <v>2430</v>
      </c>
      <c r="T355" s="46" t="s">
        <v>2429</v>
      </c>
    </row>
    <row r="356" spans="1:20" x14ac:dyDescent="0.2">
      <c r="A356" s="46">
        <v>6388677</v>
      </c>
      <c r="B356" s="46" t="s">
        <v>2664</v>
      </c>
      <c r="C356" s="46" t="s">
        <v>2639</v>
      </c>
      <c r="D356" s="46" t="s">
        <v>2467</v>
      </c>
      <c r="E356" s="46" t="s">
        <v>2663</v>
      </c>
      <c r="F356" s="46" t="s">
        <v>35</v>
      </c>
      <c r="G356" s="46" t="s">
        <v>2610</v>
      </c>
      <c r="H356" s="48">
        <v>43845</v>
      </c>
      <c r="J356" s="48">
        <v>43998</v>
      </c>
      <c r="K356" s="47">
        <v>15200</v>
      </c>
      <c r="M356" s="46" t="s">
        <v>2662</v>
      </c>
      <c r="N356" s="46" t="s">
        <v>499</v>
      </c>
      <c r="O356" s="47">
        <v>103</v>
      </c>
      <c r="P356" s="46" t="s">
        <v>65</v>
      </c>
      <c r="Q356" s="46" t="s">
        <v>49</v>
      </c>
      <c r="R356" s="46" t="s">
        <v>2431</v>
      </c>
      <c r="S356" s="46" t="s">
        <v>2430</v>
      </c>
      <c r="T356" s="46" t="s">
        <v>2429</v>
      </c>
    </row>
    <row r="357" spans="1:20" x14ac:dyDescent="0.2">
      <c r="A357" s="46">
        <v>6389128</v>
      </c>
      <c r="B357" s="46" t="s">
        <v>2661</v>
      </c>
      <c r="C357" s="46" t="s">
        <v>2639</v>
      </c>
      <c r="D357" s="46" t="s">
        <v>2467</v>
      </c>
      <c r="E357" s="46" t="s">
        <v>2660</v>
      </c>
      <c r="F357" s="46" t="s">
        <v>35</v>
      </c>
      <c r="G357" s="46" t="s">
        <v>2610</v>
      </c>
      <c r="H357" s="48">
        <v>43845</v>
      </c>
      <c r="J357" s="48">
        <v>43998</v>
      </c>
      <c r="K357" s="47">
        <v>15200</v>
      </c>
      <c r="M357" s="46" t="s">
        <v>2659</v>
      </c>
      <c r="N357" s="46" t="s">
        <v>499</v>
      </c>
      <c r="O357" s="47">
        <v>100</v>
      </c>
      <c r="P357" s="46" t="s">
        <v>65</v>
      </c>
      <c r="Q357" s="46" t="s">
        <v>49</v>
      </c>
      <c r="R357" s="46" t="s">
        <v>2431</v>
      </c>
      <c r="S357" s="46" t="s">
        <v>2430</v>
      </c>
      <c r="T357" s="46" t="s">
        <v>2429</v>
      </c>
    </row>
    <row r="358" spans="1:20" x14ac:dyDescent="0.2">
      <c r="A358" s="46">
        <v>6389523</v>
      </c>
      <c r="B358" s="46" t="s">
        <v>2658</v>
      </c>
      <c r="C358" s="46" t="s">
        <v>2639</v>
      </c>
      <c r="D358" s="46" t="s">
        <v>2467</v>
      </c>
      <c r="E358" s="46" t="s">
        <v>2657</v>
      </c>
      <c r="F358" s="46" t="s">
        <v>35</v>
      </c>
      <c r="G358" s="46" t="s">
        <v>2624</v>
      </c>
      <c r="H358" s="48">
        <v>43845</v>
      </c>
      <c r="J358" s="48">
        <v>43998</v>
      </c>
      <c r="K358" s="47">
        <v>15200</v>
      </c>
      <c r="M358" s="46" t="s">
        <v>2656</v>
      </c>
      <c r="N358" s="46" t="s">
        <v>499</v>
      </c>
      <c r="O358" s="47">
        <v>100</v>
      </c>
      <c r="P358" s="46" t="s">
        <v>65</v>
      </c>
      <c r="Q358" s="46" t="s">
        <v>49</v>
      </c>
      <c r="R358" s="46" t="s">
        <v>2431</v>
      </c>
      <c r="S358" s="46" t="s">
        <v>2430</v>
      </c>
      <c r="T358" s="46" t="s">
        <v>2429</v>
      </c>
    </row>
    <row r="359" spans="1:20" x14ac:dyDescent="0.2">
      <c r="A359" s="46">
        <v>6389531</v>
      </c>
      <c r="B359" s="46" t="s">
        <v>2655</v>
      </c>
      <c r="C359" s="46" t="s">
        <v>2639</v>
      </c>
      <c r="D359" s="46" t="s">
        <v>2467</v>
      </c>
      <c r="E359" s="46" t="s">
        <v>2654</v>
      </c>
      <c r="F359" s="46" t="s">
        <v>35</v>
      </c>
      <c r="G359" s="46" t="s">
        <v>2610</v>
      </c>
      <c r="H359" s="48">
        <v>43845</v>
      </c>
      <c r="J359" s="48">
        <v>43998</v>
      </c>
      <c r="K359" s="47">
        <v>15200</v>
      </c>
      <c r="M359" s="46" t="s">
        <v>2653</v>
      </c>
      <c r="N359" s="46" t="s">
        <v>499</v>
      </c>
      <c r="O359" s="47">
        <v>100</v>
      </c>
      <c r="P359" s="46" t="s">
        <v>65</v>
      </c>
      <c r="Q359" s="46" t="s">
        <v>49</v>
      </c>
      <c r="R359" s="46" t="s">
        <v>2431</v>
      </c>
      <c r="S359" s="46" t="s">
        <v>2430</v>
      </c>
      <c r="T359" s="46" t="s">
        <v>2429</v>
      </c>
    </row>
    <row r="360" spans="1:20" x14ac:dyDescent="0.2">
      <c r="A360" s="46">
        <v>6390501</v>
      </c>
      <c r="B360" s="46" t="s">
        <v>2652</v>
      </c>
      <c r="C360" s="46" t="s">
        <v>2639</v>
      </c>
      <c r="D360" s="46" t="s">
        <v>2467</v>
      </c>
      <c r="E360" s="46" t="s">
        <v>2651</v>
      </c>
      <c r="F360" s="46" t="s">
        <v>35</v>
      </c>
      <c r="G360" s="46" t="s">
        <v>2610</v>
      </c>
      <c r="H360" s="48">
        <v>43845</v>
      </c>
      <c r="J360" s="48">
        <v>43998</v>
      </c>
      <c r="K360" s="47">
        <v>5232</v>
      </c>
      <c r="M360" s="46" t="s">
        <v>2650</v>
      </c>
      <c r="N360" s="46" t="s">
        <v>499</v>
      </c>
      <c r="O360" s="47">
        <v>97</v>
      </c>
      <c r="P360" s="46" t="s">
        <v>65</v>
      </c>
      <c r="Q360" s="46" t="s">
        <v>49</v>
      </c>
      <c r="R360" s="46" t="s">
        <v>2431</v>
      </c>
      <c r="S360" s="46" t="s">
        <v>2430</v>
      </c>
      <c r="T360" s="46" t="s">
        <v>2429</v>
      </c>
    </row>
    <row r="361" spans="1:20" x14ac:dyDescent="0.2">
      <c r="A361" s="46">
        <v>6390628</v>
      </c>
      <c r="B361" s="46" t="s">
        <v>2649</v>
      </c>
      <c r="C361" s="46" t="s">
        <v>2639</v>
      </c>
      <c r="D361" s="46" t="s">
        <v>2467</v>
      </c>
      <c r="E361" s="46" t="s">
        <v>2648</v>
      </c>
      <c r="F361" s="46" t="s">
        <v>35</v>
      </c>
      <c r="G361" s="46" t="s">
        <v>2610</v>
      </c>
      <c r="H361" s="48">
        <v>43846</v>
      </c>
      <c r="J361" s="48">
        <v>43998</v>
      </c>
      <c r="K361" s="47">
        <v>15200</v>
      </c>
      <c r="M361" s="46" t="s">
        <v>2647</v>
      </c>
      <c r="N361" s="46" t="s">
        <v>499</v>
      </c>
      <c r="O361" s="47">
        <v>100</v>
      </c>
      <c r="P361" s="46" t="s">
        <v>65</v>
      </c>
      <c r="Q361" s="46" t="s">
        <v>49</v>
      </c>
      <c r="R361" s="46" t="s">
        <v>2431</v>
      </c>
      <c r="S361" s="46" t="s">
        <v>2430</v>
      </c>
      <c r="T361" s="46" t="s">
        <v>2429</v>
      </c>
    </row>
    <row r="362" spans="1:20" x14ac:dyDescent="0.2">
      <c r="A362" s="46">
        <v>6391210</v>
      </c>
      <c r="B362" s="46" t="s">
        <v>2646</v>
      </c>
      <c r="C362" s="46" t="s">
        <v>2639</v>
      </c>
      <c r="D362" s="46" t="s">
        <v>2467</v>
      </c>
      <c r="E362" s="46" t="s">
        <v>2645</v>
      </c>
      <c r="F362" s="46" t="s">
        <v>35</v>
      </c>
      <c r="G362" s="46" t="s">
        <v>2610</v>
      </c>
      <c r="H362" s="48">
        <v>43847</v>
      </c>
      <c r="J362" s="48">
        <v>43998</v>
      </c>
      <c r="K362" s="47">
        <v>15200</v>
      </c>
      <c r="M362" s="46" t="s">
        <v>2644</v>
      </c>
      <c r="N362" s="46" t="s">
        <v>499</v>
      </c>
      <c r="O362" s="47">
        <v>100</v>
      </c>
      <c r="P362" s="46" t="s">
        <v>65</v>
      </c>
      <c r="Q362" s="46" t="s">
        <v>49</v>
      </c>
      <c r="R362" s="46" t="s">
        <v>2431</v>
      </c>
      <c r="S362" s="46" t="s">
        <v>2430</v>
      </c>
      <c r="T362" s="46" t="s">
        <v>2429</v>
      </c>
    </row>
    <row r="363" spans="1:20" x14ac:dyDescent="0.2">
      <c r="A363" s="46">
        <v>6392996</v>
      </c>
      <c r="B363" s="46" t="s">
        <v>2643</v>
      </c>
      <c r="C363" s="46" t="s">
        <v>2639</v>
      </c>
      <c r="D363" s="46" t="s">
        <v>2467</v>
      </c>
      <c r="E363" s="46" t="s">
        <v>2642</v>
      </c>
      <c r="F363" s="46" t="s">
        <v>35</v>
      </c>
      <c r="G363" s="46" t="s">
        <v>2610</v>
      </c>
      <c r="H363" s="48">
        <v>43850</v>
      </c>
      <c r="J363" s="48">
        <v>43998</v>
      </c>
      <c r="K363" s="47">
        <v>15200</v>
      </c>
      <c r="M363" s="46" t="s">
        <v>2641</v>
      </c>
      <c r="N363" s="46" t="s">
        <v>499</v>
      </c>
      <c r="O363" s="47">
        <v>100</v>
      </c>
      <c r="P363" s="46" t="s">
        <v>65</v>
      </c>
      <c r="Q363" s="46" t="s">
        <v>49</v>
      </c>
      <c r="R363" s="46" t="s">
        <v>2431</v>
      </c>
      <c r="S363" s="46" t="s">
        <v>2430</v>
      </c>
      <c r="T363" s="46" t="s">
        <v>2429</v>
      </c>
    </row>
    <row r="364" spans="1:20" x14ac:dyDescent="0.2">
      <c r="A364" s="46">
        <v>6393242</v>
      </c>
      <c r="B364" s="46" t="s">
        <v>2640</v>
      </c>
      <c r="C364" s="46" t="s">
        <v>2639</v>
      </c>
      <c r="D364" s="46" t="s">
        <v>2467</v>
      </c>
      <c r="E364" s="46" t="s">
        <v>2638</v>
      </c>
      <c r="F364" s="46" t="s">
        <v>35</v>
      </c>
      <c r="G364" s="46" t="s">
        <v>2610</v>
      </c>
      <c r="H364" s="48">
        <v>43850</v>
      </c>
      <c r="J364" s="48">
        <v>43998</v>
      </c>
      <c r="K364" s="47">
        <v>15200</v>
      </c>
      <c r="M364" s="46" t="s">
        <v>2637</v>
      </c>
      <c r="N364" s="46" t="s">
        <v>499</v>
      </c>
      <c r="O364" s="47">
        <v>100</v>
      </c>
      <c r="P364" s="46" t="s">
        <v>65</v>
      </c>
      <c r="Q364" s="46" t="s">
        <v>49</v>
      </c>
      <c r="R364" s="46" t="s">
        <v>2431</v>
      </c>
      <c r="S364" s="46" t="s">
        <v>2430</v>
      </c>
      <c r="T364" s="46" t="s">
        <v>2429</v>
      </c>
    </row>
    <row r="365" spans="1:20" x14ac:dyDescent="0.2">
      <c r="A365" s="46">
        <v>6429740</v>
      </c>
      <c r="B365" s="46" t="s">
        <v>2636</v>
      </c>
      <c r="C365" s="46" t="s">
        <v>2635</v>
      </c>
      <c r="D365" s="46" t="s">
        <v>2467</v>
      </c>
      <c r="E365" s="46" t="s">
        <v>2634</v>
      </c>
      <c r="F365" s="46" t="s">
        <v>35</v>
      </c>
      <c r="G365" s="46" t="s">
        <v>2610</v>
      </c>
      <c r="H365" s="48">
        <v>43883</v>
      </c>
      <c r="J365" s="48">
        <v>44020</v>
      </c>
      <c r="K365" s="47">
        <v>400131</v>
      </c>
      <c r="M365" s="46" t="s">
        <v>2633</v>
      </c>
      <c r="N365" s="46" t="s">
        <v>499</v>
      </c>
      <c r="O365" s="47">
        <v>74</v>
      </c>
      <c r="P365" s="46" t="s">
        <v>65</v>
      </c>
      <c r="Q365" s="46" t="s">
        <v>49</v>
      </c>
      <c r="R365" s="46" t="s">
        <v>2431</v>
      </c>
      <c r="S365" s="46" t="s">
        <v>2430</v>
      </c>
      <c r="T365" s="46" t="s">
        <v>2429</v>
      </c>
    </row>
    <row r="366" spans="1:20" x14ac:dyDescent="0.2">
      <c r="A366" s="46">
        <v>6419254</v>
      </c>
      <c r="B366" s="46" t="s">
        <v>2632</v>
      </c>
      <c r="C366" s="46" t="s">
        <v>2612</v>
      </c>
      <c r="D366" s="46" t="s">
        <v>2467</v>
      </c>
      <c r="E366" s="46" t="s">
        <v>2631</v>
      </c>
      <c r="F366" s="46" t="s">
        <v>35</v>
      </c>
      <c r="G366" s="46" t="s">
        <v>2610</v>
      </c>
      <c r="H366" s="48">
        <v>43873</v>
      </c>
      <c r="J366" s="48">
        <v>43998</v>
      </c>
      <c r="K366" s="47">
        <v>4043838</v>
      </c>
      <c r="M366" s="46" t="s">
        <v>2630</v>
      </c>
      <c r="N366" s="46" t="s">
        <v>499</v>
      </c>
      <c r="O366" s="47">
        <v>75</v>
      </c>
      <c r="P366" s="46" t="s">
        <v>65</v>
      </c>
      <c r="Q366" s="46" t="s">
        <v>49</v>
      </c>
      <c r="R366" s="46" t="s">
        <v>2431</v>
      </c>
      <c r="S366" s="46" t="s">
        <v>2430</v>
      </c>
      <c r="T366" s="46" t="s">
        <v>2429</v>
      </c>
    </row>
    <row r="367" spans="1:20" x14ac:dyDescent="0.2">
      <c r="A367" s="46">
        <v>6416800</v>
      </c>
      <c r="B367" s="46" t="s">
        <v>2629</v>
      </c>
      <c r="C367" s="46" t="s">
        <v>2612</v>
      </c>
      <c r="D367" s="46" t="s">
        <v>2467</v>
      </c>
      <c r="E367" s="46" t="s">
        <v>2628</v>
      </c>
      <c r="F367" s="46" t="s">
        <v>35</v>
      </c>
      <c r="G367" s="46" t="s">
        <v>2610</v>
      </c>
      <c r="H367" s="48">
        <v>43872</v>
      </c>
      <c r="J367" s="48">
        <v>44005</v>
      </c>
      <c r="K367" s="47">
        <v>24033</v>
      </c>
      <c r="M367" s="46" t="s">
        <v>2627</v>
      </c>
      <c r="N367" s="46" t="s">
        <v>499</v>
      </c>
      <c r="O367" s="47">
        <v>75</v>
      </c>
      <c r="P367" s="46" t="s">
        <v>65</v>
      </c>
      <c r="Q367" s="46" t="s">
        <v>49</v>
      </c>
      <c r="R367" s="46" t="s">
        <v>2431</v>
      </c>
      <c r="S367" s="46" t="s">
        <v>2430</v>
      </c>
      <c r="T367" s="46" t="s">
        <v>2429</v>
      </c>
    </row>
    <row r="368" spans="1:20" x14ac:dyDescent="0.2">
      <c r="A368" s="46">
        <v>6423214</v>
      </c>
      <c r="B368" s="46" t="s">
        <v>2626</v>
      </c>
      <c r="C368" s="46" t="s">
        <v>2612</v>
      </c>
      <c r="D368" s="46" t="s">
        <v>2467</v>
      </c>
      <c r="E368" s="46" t="s">
        <v>2625</v>
      </c>
      <c r="F368" s="46" t="s">
        <v>35</v>
      </c>
      <c r="G368" s="46" t="s">
        <v>2624</v>
      </c>
      <c r="H368" s="48">
        <v>43878</v>
      </c>
      <c r="J368" s="48">
        <v>44005</v>
      </c>
      <c r="K368" s="47">
        <v>427022</v>
      </c>
      <c r="M368" s="46" t="s">
        <v>2623</v>
      </c>
      <c r="N368" s="46" t="s">
        <v>499</v>
      </c>
      <c r="O368" s="47">
        <v>75</v>
      </c>
      <c r="P368" s="46" t="s">
        <v>65</v>
      </c>
      <c r="Q368" s="46" t="s">
        <v>49</v>
      </c>
      <c r="R368" s="46" t="s">
        <v>2431</v>
      </c>
      <c r="S368" s="46" t="s">
        <v>2430</v>
      </c>
      <c r="T368" s="46" t="s">
        <v>2429</v>
      </c>
    </row>
    <row r="369" spans="1:20" x14ac:dyDescent="0.2">
      <c r="A369" s="46">
        <v>6417192</v>
      </c>
      <c r="B369" s="46" t="s">
        <v>2622</v>
      </c>
      <c r="C369" s="46" t="s">
        <v>2612</v>
      </c>
      <c r="D369" s="46" t="s">
        <v>2467</v>
      </c>
      <c r="E369" s="46" t="s">
        <v>2621</v>
      </c>
      <c r="F369" s="46" t="s">
        <v>35</v>
      </c>
      <c r="G369" s="46" t="s">
        <v>2610</v>
      </c>
      <c r="H369" s="48">
        <v>43872</v>
      </c>
      <c r="J369" s="48">
        <v>44005</v>
      </c>
      <c r="K369" s="47">
        <v>15241</v>
      </c>
      <c r="M369" s="46" t="s">
        <v>2620</v>
      </c>
      <c r="N369" s="46" t="s">
        <v>499</v>
      </c>
      <c r="O369" s="47">
        <v>76</v>
      </c>
      <c r="P369" s="46" t="s">
        <v>65</v>
      </c>
      <c r="Q369" s="46" t="s">
        <v>49</v>
      </c>
      <c r="R369" s="46" t="s">
        <v>2431</v>
      </c>
      <c r="S369" s="46" t="s">
        <v>2430</v>
      </c>
      <c r="T369" s="46" t="s">
        <v>2429</v>
      </c>
    </row>
    <row r="370" spans="1:20" x14ac:dyDescent="0.2">
      <c r="A370" s="46">
        <v>6420767</v>
      </c>
      <c r="B370" s="46" t="s">
        <v>2619</v>
      </c>
      <c r="C370" s="46" t="s">
        <v>2612</v>
      </c>
      <c r="D370" s="46" t="s">
        <v>2467</v>
      </c>
      <c r="E370" s="46" t="s">
        <v>2618</v>
      </c>
      <c r="F370" s="46" t="s">
        <v>35</v>
      </c>
      <c r="G370" s="46" t="s">
        <v>2610</v>
      </c>
      <c r="H370" s="48">
        <v>43875</v>
      </c>
      <c r="J370" s="48">
        <v>44005</v>
      </c>
      <c r="K370" s="47">
        <v>15241</v>
      </c>
      <c r="M370" s="46" t="s">
        <v>2617</v>
      </c>
      <c r="N370" s="46" t="s">
        <v>499</v>
      </c>
      <c r="O370" s="47">
        <v>76</v>
      </c>
      <c r="P370" s="46" t="s">
        <v>65</v>
      </c>
      <c r="Q370" s="46" t="s">
        <v>49</v>
      </c>
      <c r="R370" s="46" t="s">
        <v>2431</v>
      </c>
      <c r="S370" s="46" t="s">
        <v>2430</v>
      </c>
      <c r="T370" s="46" t="s">
        <v>2429</v>
      </c>
    </row>
    <row r="371" spans="1:20" x14ac:dyDescent="0.2">
      <c r="A371" s="46">
        <v>6423291</v>
      </c>
      <c r="B371" s="46" t="s">
        <v>2616</v>
      </c>
      <c r="C371" s="46" t="s">
        <v>2612</v>
      </c>
      <c r="D371" s="46" t="s">
        <v>2467</v>
      </c>
      <c r="E371" s="46" t="s">
        <v>2615</v>
      </c>
      <c r="F371" s="46" t="s">
        <v>35</v>
      </c>
      <c r="G371" s="46" t="s">
        <v>2610</v>
      </c>
      <c r="H371" s="48">
        <v>43878</v>
      </c>
      <c r="J371" s="48">
        <v>44005</v>
      </c>
      <c r="K371" s="47">
        <v>20741</v>
      </c>
      <c r="M371" s="46" t="s">
        <v>2614</v>
      </c>
      <c r="N371" s="46" t="s">
        <v>499</v>
      </c>
      <c r="O371" s="47">
        <v>76</v>
      </c>
      <c r="P371" s="46" t="s">
        <v>65</v>
      </c>
      <c r="Q371" s="46" t="s">
        <v>49</v>
      </c>
      <c r="R371" s="46" t="s">
        <v>2431</v>
      </c>
      <c r="S371" s="46" t="s">
        <v>2430</v>
      </c>
      <c r="T371" s="46" t="s">
        <v>2429</v>
      </c>
    </row>
    <row r="372" spans="1:20" x14ac:dyDescent="0.2">
      <c r="A372" s="46">
        <v>6428580</v>
      </c>
      <c r="B372" s="46" t="s">
        <v>2613</v>
      </c>
      <c r="C372" s="46" t="s">
        <v>2612</v>
      </c>
      <c r="D372" s="46" t="s">
        <v>2467</v>
      </c>
      <c r="E372" s="46" t="s">
        <v>2611</v>
      </c>
      <c r="F372" s="46" t="s">
        <v>35</v>
      </c>
      <c r="G372" s="46" t="s">
        <v>2610</v>
      </c>
      <c r="H372" s="48">
        <v>43882</v>
      </c>
      <c r="J372" s="48">
        <v>44005</v>
      </c>
      <c r="K372" s="47">
        <v>15241</v>
      </c>
      <c r="M372" s="46" t="s">
        <v>2609</v>
      </c>
      <c r="N372" s="46" t="s">
        <v>499</v>
      </c>
      <c r="O372" s="47">
        <v>76</v>
      </c>
      <c r="P372" s="46" t="s">
        <v>65</v>
      </c>
      <c r="Q372" s="46" t="s">
        <v>49</v>
      </c>
      <c r="R372" s="46" t="s">
        <v>2431</v>
      </c>
      <c r="S372" s="46" t="s">
        <v>2430</v>
      </c>
      <c r="T372" s="46" t="s">
        <v>2429</v>
      </c>
    </row>
    <row r="373" spans="1:20" x14ac:dyDescent="0.2">
      <c r="A373" s="46">
        <v>6415094</v>
      </c>
      <c r="B373" s="46" t="s">
        <v>2437</v>
      </c>
      <c r="C373" s="46" t="s">
        <v>2436</v>
      </c>
      <c r="D373" s="46" t="s">
        <v>2467</v>
      </c>
      <c r="E373" s="46" t="s">
        <v>2435</v>
      </c>
      <c r="F373" s="46" t="s">
        <v>35</v>
      </c>
      <c r="G373" s="46" t="s">
        <v>2434</v>
      </c>
      <c r="H373" s="48">
        <v>43871</v>
      </c>
      <c r="J373" s="48">
        <v>43995</v>
      </c>
      <c r="K373" s="47">
        <v>61201</v>
      </c>
      <c r="M373" s="46" t="s">
        <v>2608</v>
      </c>
      <c r="N373" s="46" t="s">
        <v>499</v>
      </c>
      <c r="O373" s="47">
        <v>41</v>
      </c>
      <c r="P373" s="46" t="s">
        <v>2432</v>
      </c>
      <c r="Q373" s="46" t="s">
        <v>43</v>
      </c>
      <c r="R373" s="46" t="s">
        <v>2431</v>
      </c>
      <c r="S373" s="46" t="s">
        <v>2430</v>
      </c>
      <c r="T373" s="46" t="s">
        <v>2429</v>
      </c>
    </row>
    <row r="374" spans="1:20" x14ac:dyDescent="0.2">
      <c r="A374" s="46">
        <v>6095818</v>
      </c>
      <c r="B374" s="46" t="s">
        <v>2607</v>
      </c>
      <c r="C374" s="46" t="s">
        <v>2603</v>
      </c>
      <c r="D374" s="46" t="s">
        <v>2467</v>
      </c>
      <c r="E374" s="46" t="s">
        <v>2606</v>
      </c>
      <c r="F374" s="46" t="s">
        <v>35</v>
      </c>
      <c r="G374" s="46" t="s">
        <v>71</v>
      </c>
      <c r="H374" s="48">
        <v>43579</v>
      </c>
      <c r="J374" s="48">
        <v>43618</v>
      </c>
      <c r="K374" s="47">
        <v>12200</v>
      </c>
      <c r="M374" s="46" t="s">
        <v>2605</v>
      </c>
      <c r="N374" s="46" t="s">
        <v>499</v>
      </c>
      <c r="O374" s="47">
        <v>385</v>
      </c>
      <c r="P374" s="46" t="s">
        <v>65</v>
      </c>
      <c r="Q374" s="46" t="s">
        <v>49</v>
      </c>
      <c r="R374" s="46" t="s">
        <v>2431</v>
      </c>
      <c r="S374" s="46" t="s">
        <v>2430</v>
      </c>
      <c r="T374" s="46" t="s">
        <v>2429</v>
      </c>
    </row>
    <row r="375" spans="1:20" x14ac:dyDescent="0.2">
      <c r="A375" s="46">
        <v>6097519</v>
      </c>
      <c r="B375" s="46" t="s">
        <v>2604</v>
      </c>
      <c r="C375" s="46" t="s">
        <v>2603</v>
      </c>
      <c r="D375" s="46" t="s">
        <v>2467</v>
      </c>
      <c r="E375" s="46" t="s">
        <v>2602</v>
      </c>
      <c r="F375" s="46" t="s">
        <v>35</v>
      </c>
      <c r="G375" s="46" t="s">
        <v>71</v>
      </c>
      <c r="H375" s="48">
        <v>43580</v>
      </c>
      <c r="J375" s="48">
        <v>43618</v>
      </c>
      <c r="K375" s="47">
        <v>12200</v>
      </c>
      <c r="M375" s="46" t="s">
        <v>2601</v>
      </c>
      <c r="N375" s="46" t="s">
        <v>499</v>
      </c>
      <c r="O375" s="47">
        <v>385</v>
      </c>
      <c r="P375" s="46" t="s">
        <v>65</v>
      </c>
      <c r="Q375" s="46" t="s">
        <v>49</v>
      </c>
      <c r="R375" s="46" t="s">
        <v>2431</v>
      </c>
      <c r="S375" s="46" t="s">
        <v>2430</v>
      </c>
      <c r="T375" s="46" t="s">
        <v>2429</v>
      </c>
    </row>
    <row r="376" spans="1:20" x14ac:dyDescent="0.2">
      <c r="A376" s="46">
        <v>6146624</v>
      </c>
      <c r="B376" s="46" t="s">
        <v>2600</v>
      </c>
      <c r="C376" s="46" t="s">
        <v>2590</v>
      </c>
      <c r="D376" s="46" t="s">
        <v>2467</v>
      </c>
      <c r="E376" s="46" t="s">
        <v>2599</v>
      </c>
      <c r="F376" s="46" t="s">
        <v>77</v>
      </c>
      <c r="G376" s="46" t="s">
        <v>71</v>
      </c>
      <c r="H376" s="48">
        <v>43795</v>
      </c>
      <c r="J376" s="48">
        <v>43875</v>
      </c>
      <c r="K376" s="47">
        <v>1577853</v>
      </c>
      <c r="M376" s="46" t="s">
        <v>2598</v>
      </c>
      <c r="N376" s="46" t="s">
        <v>499</v>
      </c>
      <c r="O376" s="47">
        <v>341</v>
      </c>
      <c r="P376" s="46" t="s">
        <v>83</v>
      </c>
      <c r="Q376" s="46" t="s">
        <v>81</v>
      </c>
      <c r="R376" s="46" t="s">
        <v>2431</v>
      </c>
      <c r="S376" s="46" t="s">
        <v>2430</v>
      </c>
      <c r="T376" s="46" t="s">
        <v>2429</v>
      </c>
    </row>
    <row r="377" spans="1:20" x14ac:dyDescent="0.2">
      <c r="A377" s="46">
        <v>6074579</v>
      </c>
      <c r="B377" s="46" t="s">
        <v>2597</v>
      </c>
      <c r="C377" s="46" t="s">
        <v>2590</v>
      </c>
      <c r="D377" s="46" t="s">
        <v>2467</v>
      </c>
      <c r="E377" s="46" t="s">
        <v>2596</v>
      </c>
      <c r="F377" s="46" t="s">
        <v>77</v>
      </c>
      <c r="G377" s="46" t="s">
        <v>200</v>
      </c>
      <c r="H377" s="48">
        <v>43795</v>
      </c>
      <c r="J377" s="48">
        <v>43875</v>
      </c>
      <c r="K377" s="47">
        <v>5094115</v>
      </c>
      <c r="M377" s="46" t="s">
        <v>2595</v>
      </c>
      <c r="N377" s="46" t="s">
        <v>499</v>
      </c>
      <c r="O377" s="47">
        <v>342</v>
      </c>
      <c r="P377" s="46" t="s">
        <v>83</v>
      </c>
      <c r="Q377" s="46" t="s">
        <v>81</v>
      </c>
      <c r="R377" s="46" t="s">
        <v>2431</v>
      </c>
      <c r="S377" s="46" t="s">
        <v>2430</v>
      </c>
      <c r="T377" s="46" t="s">
        <v>2429</v>
      </c>
    </row>
    <row r="378" spans="1:20" x14ac:dyDescent="0.2">
      <c r="A378" s="46">
        <v>6140419</v>
      </c>
      <c r="B378" s="46" t="s">
        <v>2594</v>
      </c>
      <c r="C378" s="46" t="s">
        <v>2590</v>
      </c>
      <c r="D378" s="46" t="s">
        <v>2467</v>
      </c>
      <c r="E378" s="46" t="s">
        <v>2593</v>
      </c>
      <c r="F378" s="46" t="s">
        <v>77</v>
      </c>
      <c r="G378" s="46" t="s">
        <v>200</v>
      </c>
      <c r="H378" s="48">
        <v>43795</v>
      </c>
      <c r="J378" s="48">
        <v>43875</v>
      </c>
      <c r="K378" s="47">
        <v>3461263</v>
      </c>
      <c r="M378" s="46" t="s">
        <v>2592</v>
      </c>
      <c r="N378" s="46" t="s">
        <v>499</v>
      </c>
      <c r="O378" s="47">
        <v>341</v>
      </c>
      <c r="P378" s="46" t="s">
        <v>83</v>
      </c>
      <c r="Q378" s="46" t="s">
        <v>81</v>
      </c>
      <c r="R378" s="46" t="s">
        <v>2431</v>
      </c>
      <c r="S378" s="46" t="s">
        <v>2430</v>
      </c>
      <c r="T378" s="46" t="s">
        <v>2429</v>
      </c>
    </row>
    <row r="379" spans="1:20" x14ac:dyDescent="0.2">
      <c r="A379" s="46">
        <v>6137073</v>
      </c>
      <c r="B379" s="46" t="s">
        <v>2591</v>
      </c>
      <c r="C379" s="46" t="s">
        <v>2590</v>
      </c>
      <c r="D379" s="46" t="s">
        <v>2467</v>
      </c>
      <c r="E379" s="46" t="s">
        <v>2589</v>
      </c>
      <c r="F379" s="46" t="s">
        <v>77</v>
      </c>
      <c r="G379" s="46" t="s">
        <v>200</v>
      </c>
      <c r="H379" s="48">
        <v>43795</v>
      </c>
      <c r="J379" s="48">
        <v>43875</v>
      </c>
      <c r="K379" s="47">
        <v>1203481</v>
      </c>
      <c r="M379" s="46" t="s">
        <v>2588</v>
      </c>
      <c r="N379" s="46" t="s">
        <v>499</v>
      </c>
      <c r="O379" s="47">
        <v>341</v>
      </c>
      <c r="P379" s="46" t="s">
        <v>83</v>
      </c>
      <c r="Q379" s="46" t="s">
        <v>81</v>
      </c>
      <c r="R379" s="46" t="s">
        <v>2431</v>
      </c>
      <c r="S379" s="46" t="s">
        <v>2430</v>
      </c>
      <c r="T379" s="46" t="s">
        <v>2429</v>
      </c>
    </row>
    <row r="380" spans="1:20" x14ac:dyDescent="0.2">
      <c r="A380" s="46">
        <v>6137251</v>
      </c>
      <c r="B380" s="46" t="s">
        <v>2587</v>
      </c>
      <c r="C380" s="46" t="s">
        <v>2586</v>
      </c>
      <c r="D380" s="46" t="s">
        <v>2467</v>
      </c>
      <c r="E380" s="46" t="s">
        <v>2585</v>
      </c>
      <c r="F380" s="46" t="s">
        <v>35</v>
      </c>
      <c r="G380" s="46" t="s">
        <v>200</v>
      </c>
      <c r="H380" s="48">
        <v>43614</v>
      </c>
      <c r="J380" s="48">
        <v>43831</v>
      </c>
      <c r="K380" s="47">
        <v>859906</v>
      </c>
      <c r="M380" s="46" t="s">
        <v>2584</v>
      </c>
      <c r="N380" s="46" t="s">
        <v>499</v>
      </c>
      <c r="O380" s="47">
        <v>340</v>
      </c>
      <c r="P380" s="46" t="s">
        <v>65</v>
      </c>
      <c r="Q380" s="46" t="s">
        <v>49</v>
      </c>
      <c r="R380" s="46" t="s">
        <v>2431</v>
      </c>
      <c r="S380" s="46" t="s">
        <v>2430</v>
      </c>
      <c r="T380" s="46" t="s">
        <v>2429</v>
      </c>
    </row>
    <row r="381" spans="1:20" x14ac:dyDescent="0.2">
      <c r="A381" s="46">
        <v>6000264</v>
      </c>
      <c r="B381" s="46" t="s">
        <v>2583</v>
      </c>
      <c r="C381" s="46" t="s">
        <v>2582</v>
      </c>
      <c r="D381" s="46" t="s">
        <v>2467</v>
      </c>
      <c r="E381" s="46" t="s">
        <v>2581</v>
      </c>
      <c r="F381" s="46" t="s">
        <v>77</v>
      </c>
      <c r="G381" s="46" t="s">
        <v>200</v>
      </c>
      <c r="H381" s="48">
        <v>43795</v>
      </c>
      <c r="J381" s="48">
        <v>43875</v>
      </c>
      <c r="K381" s="47">
        <v>14263492</v>
      </c>
      <c r="M381" s="46" t="s">
        <v>2580</v>
      </c>
      <c r="N381" s="46" t="s">
        <v>499</v>
      </c>
      <c r="O381" s="47">
        <v>340</v>
      </c>
      <c r="P381" s="46" t="s">
        <v>83</v>
      </c>
      <c r="Q381" s="46" t="s">
        <v>81</v>
      </c>
      <c r="R381" s="46" t="s">
        <v>2431</v>
      </c>
      <c r="S381" s="46" t="s">
        <v>2430</v>
      </c>
      <c r="T381" s="46" t="s">
        <v>2429</v>
      </c>
    </row>
    <row r="382" spans="1:20" x14ac:dyDescent="0.2">
      <c r="A382" s="46">
        <v>6133169</v>
      </c>
      <c r="B382" s="46" t="s">
        <v>2579</v>
      </c>
      <c r="C382" s="46" t="s">
        <v>2578</v>
      </c>
      <c r="D382" s="46" t="s">
        <v>2467</v>
      </c>
      <c r="E382" s="46" t="s">
        <v>2577</v>
      </c>
      <c r="F382" s="46" t="s">
        <v>77</v>
      </c>
      <c r="G382" s="46" t="s">
        <v>200</v>
      </c>
      <c r="H382" s="48">
        <v>43795</v>
      </c>
      <c r="J382" s="48">
        <v>43875</v>
      </c>
      <c r="K382" s="47">
        <v>223880</v>
      </c>
      <c r="M382" s="46" t="s">
        <v>2576</v>
      </c>
      <c r="N382" s="46" t="s">
        <v>499</v>
      </c>
      <c r="O382" s="47">
        <v>340</v>
      </c>
      <c r="P382" s="46" t="s">
        <v>83</v>
      </c>
      <c r="Q382" s="46" t="s">
        <v>81</v>
      </c>
      <c r="R382" s="46" t="s">
        <v>2431</v>
      </c>
      <c r="S382" s="46" t="s">
        <v>2430</v>
      </c>
      <c r="T382" s="46" t="s">
        <v>2429</v>
      </c>
    </row>
    <row r="383" spans="1:20" x14ac:dyDescent="0.2">
      <c r="A383" s="46">
        <v>6021337</v>
      </c>
      <c r="B383" s="46" t="s">
        <v>2575</v>
      </c>
      <c r="C383" s="46" t="s">
        <v>2574</v>
      </c>
      <c r="D383" s="46" t="s">
        <v>2467</v>
      </c>
      <c r="E383" s="46" t="s">
        <v>2573</v>
      </c>
      <c r="F383" s="46" t="s">
        <v>35</v>
      </c>
      <c r="G383" s="46" t="s">
        <v>200</v>
      </c>
      <c r="H383" s="48">
        <v>43520</v>
      </c>
      <c r="J383" s="48">
        <v>43831</v>
      </c>
      <c r="K383" s="47">
        <v>2279674</v>
      </c>
      <c r="M383" s="46" t="s">
        <v>2572</v>
      </c>
      <c r="N383" s="46" t="s">
        <v>499</v>
      </c>
      <c r="O383" s="47">
        <v>338</v>
      </c>
      <c r="P383" s="46" t="s">
        <v>65</v>
      </c>
      <c r="Q383" s="46" t="s">
        <v>49</v>
      </c>
      <c r="R383" s="46" t="s">
        <v>2431</v>
      </c>
      <c r="S383" s="46" t="s">
        <v>2430</v>
      </c>
      <c r="T383" s="46" t="s">
        <v>2429</v>
      </c>
    </row>
    <row r="384" spans="1:20" x14ac:dyDescent="0.2">
      <c r="A384" s="46">
        <v>6061569</v>
      </c>
      <c r="B384" s="46" t="s">
        <v>2571</v>
      </c>
      <c r="C384" s="46" t="s">
        <v>2570</v>
      </c>
      <c r="D384" s="46" t="s">
        <v>2569</v>
      </c>
      <c r="E384" s="46" t="s">
        <v>2568</v>
      </c>
      <c r="F384" s="46" t="s">
        <v>77</v>
      </c>
      <c r="G384" s="46" t="s">
        <v>200</v>
      </c>
      <c r="H384" s="48">
        <v>43795</v>
      </c>
      <c r="J384" s="48">
        <v>43875</v>
      </c>
      <c r="K384" s="47">
        <v>1064645</v>
      </c>
      <c r="M384" s="46" t="s">
        <v>2567</v>
      </c>
      <c r="N384" s="46" t="s">
        <v>499</v>
      </c>
      <c r="O384" s="47">
        <v>343</v>
      </c>
      <c r="P384" s="46" t="s">
        <v>83</v>
      </c>
      <c r="Q384" s="46" t="s">
        <v>81</v>
      </c>
      <c r="R384" s="46" t="s">
        <v>2431</v>
      </c>
      <c r="S384" s="46" t="s">
        <v>2430</v>
      </c>
      <c r="T384" s="46" t="s">
        <v>2429</v>
      </c>
    </row>
    <row r="385" spans="1:20" x14ac:dyDescent="0.2">
      <c r="A385" s="46">
        <v>6184552</v>
      </c>
      <c r="B385" s="46" t="s">
        <v>2566</v>
      </c>
      <c r="C385" s="46" t="s">
        <v>2565</v>
      </c>
      <c r="D385" s="46" t="s">
        <v>2467</v>
      </c>
      <c r="E385" s="46" t="s">
        <v>2564</v>
      </c>
      <c r="F385" s="46" t="s">
        <v>77</v>
      </c>
      <c r="G385" s="46" t="s">
        <v>200</v>
      </c>
      <c r="H385" s="48">
        <v>43795</v>
      </c>
      <c r="J385" s="48">
        <v>43875</v>
      </c>
      <c r="K385" s="47">
        <v>12211950</v>
      </c>
      <c r="M385" s="46" t="s">
        <v>2563</v>
      </c>
      <c r="N385" s="46" t="s">
        <v>499</v>
      </c>
      <c r="O385" s="47">
        <v>314</v>
      </c>
      <c r="P385" s="46" t="s">
        <v>83</v>
      </c>
      <c r="Q385" s="46" t="s">
        <v>81</v>
      </c>
      <c r="R385" s="46" t="s">
        <v>2431</v>
      </c>
      <c r="S385" s="46" t="s">
        <v>2430</v>
      </c>
      <c r="T385" s="46" t="s">
        <v>2429</v>
      </c>
    </row>
    <row r="386" spans="1:20" x14ac:dyDescent="0.2">
      <c r="A386" s="46">
        <v>6211720</v>
      </c>
      <c r="B386" s="46" t="s">
        <v>2562</v>
      </c>
      <c r="C386" s="46" t="s">
        <v>2561</v>
      </c>
      <c r="D386" s="46" t="s">
        <v>2467</v>
      </c>
      <c r="E386" s="46" t="s">
        <v>2560</v>
      </c>
      <c r="F386" s="46" t="s">
        <v>35</v>
      </c>
      <c r="G386" s="46" t="s">
        <v>2559</v>
      </c>
      <c r="H386" s="48">
        <v>43677</v>
      </c>
      <c r="J386" s="48">
        <v>43801</v>
      </c>
      <c r="K386" s="47">
        <v>48600</v>
      </c>
      <c r="M386" s="46" t="s">
        <v>2558</v>
      </c>
      <c r="N386" s="46" t="s">
        <v>499</v>
      </c>
      <c r="O386" s="47">
        <v>285</v>
      </c>
      <c r="P386" s="46" t="s">
        <v>37</v>
      </c>
      <c r="Q386" s="46" t="s">
        <v>48</v>
      </c>
      <c r="R386" s="46" t="s">
        <v>2431</v>
      </c>
      <c r="S386" s="46" t="s">
        <v>2430</v>
      </c>
      <c r="T386" s="46" t="s">
        <v>2429</v>
      </c>
    </row>
    <row r="387" spans="1:20" x14ac:dyDescent="0.2">
      <c r="A387" s="46">
        <v>6239169</v>
      </c>
      <c r="B387" s="46" t="s">
        <v>2557</v>
      </c>
      <c r="C387" s="46" t="s">
        <v>2550</v>
      </c>
      <c r="D387" s="46" t="s">
        <v>2467</v>
      </c>
      <c r="E387" s="46" t="s">
        <v>2556</v>
      </c>
      <c r="F387" s="46" t="s">
        <v>35</v>
      </c>
      <c r="G387" s="46" t="s">
        <v>200</v>
      </c>
      <c r="H387" s="48">
        <v>43702</v>
      </c>
      <c r="J387" s="48">
        <v>43811</v>
      </c>
      <c r="K387" s="47">
        <v>1509577</v>
      </c>
      <c r="M387" s="46" t="s">
        <v>2555</v>
      </c>
      <c r="N387" s="46" t="s">
        <v>499</v>
      </c>
      <c r="O387" s="47">
        <v>253</v>
      </c>
      <c r="P387" s="46" t="s">
        <v>37</v>
      </c>
      <c r="Q387" s="46" t="s">
        <v>49</v>
      </c>
      <c r="R387" s="46" t="s">
        <v>2431</v>
      </c>
      <c r="S387" s="46" t="s">
        <v>2430</v>
      </c>
      <c r="T387" s="46" t="s">
        <v>2429</v>
      </c>
    </row>
    <row r="388" spans="1:20" x14ac:dyDescent="0.2">
      <c r="A388" s="46">
        <v>6251849</v>
      </c>
      <c r="B388" s="46" t="s">
        <v>2554</v>
      </c>
      <c r="C388" s="46" t="s">
        <v>2550</v>
      </c>
      <c r="D388" s="46" t="s">
        <v>2467</v>
      </c>
      <c r="E388" s="46" t="s">
        <v>2553</v>
      </c>
      <c r="F388" s="46" t="s">
        <v>35</v>
      </c>
      <c r="G388" s="46" t="s">
        <v>71</v>
      </c>
      <c r="H388" s="48">
        <v>43711</v>
      </c>
      <c r="J388" s="48">
        <v>43811</v>
      </c>
      <c r="K388" s="47">
        <v>56780</v>
      </c>
      <c r="M388" s="46" t="s">
        <v>2552</v>
      </c>
      <c r="N388" s="46" t="s">
        <v>499</v>
      </c>
      <c r="O388" s="47">
        <v>252</v>
      </c>
      <c r="P388" s="46" t="s">
        <v>37</v>
      </c>
      <c r="Q388" s="46" t="s">
        <v>49</v>
      </c>
      <c r="R388" s="46" t="s">
        <v>2431</v>
      </c>
      <c r="S388" s="46" t="s">
        <v>2430</v>
      </c>
      <c r="T388" s="46" t="s">
        <v>2429</v>
      </c>
    </row>
    <row r="389" spans="1:20" x14ac:dyDescent="0.2">
      <c r="A389" s="46">
        <v>6253685</v>
      </c>
      <c r="B389" s="46" t="s">
        <v>2551</v>
      </c>
      <c r="C389" s="46" t="s">
        <v>2550</v>
      </c>
      <c r="D389" s="46" t="s">
        <v>2467</v>
      </c>
      <c r="E389" s="46" t="s">
        <v>2549</v>
      </c>
      <c r="F389" s="46" t="s">
        <v>35</v>
      </c>
      <c r="G389" s="46" t="s">
        <v>71</v>
      </c>
      <c r="H389" s="48">
        <v>43713</v>
      </c>
      <c r="J389" s="48">
        <v>43811</v>
      </c>
      <c r="K389" s="47">
        <v>2757268</v>
      </c>
      <c r="M389" s="46" t="s">
        <v>2548</v>
      </c>
      <c r="N389" s="46" t="s">
        <v>499</v>
      </c>
      <c r="O389" s="47">
        <v>253</v>
      </c>
      <c r="P389" s="46" t="s">
        <v>37</v>
      </c>
      <c r="Q389" s="46" t="s">
        <v>49</v>
      </c>
      <c r="R389" s="46" t="s">
        <v>2431</v>
      </c>
      <c r="S389" s="46" t="s">
        <v>2430</v>
      </c>
      <c r="T389" s="46" t="s">
        <v>2429</v>
      </c>
    </row>
    <row r="390" spans="1:20" x14ac:dyDescent="0.2">
      <c r="A390" s="46">
        <v>6198314</v>
      </c>
      <c r="B390" s="46" t="s">
        <v>2547</v>
      </c>
      <c r="C390" s="46" t="s">
        <v>2537</v>
      </c>
      <c r="D390" s="46" t="s">
        <v>2467</v>
      </c>
      <c r="E390" s="46" t="s">
        <v>2546</v>
      </c>
      <c r="F390" s="46" t="s">
        <v>35</v>
      </c>
      <c r="G390" s="46" t="s">
        <v>71</v>
      </c>
      <c r="H390" s="48">
        <v>43668</v>
      </c>
      <c r="J390" s="48">
        <v>43811</v>
      </c>
      <c r="K390" s="47">
        <v>479450</v>
      </c>
      <c r="M390" s="46" t="s">
        <v>2545</v>
      </c>
      <c r="N390" s="46" t="s">
        <v>499</v>
      </c>
      <c r="O390" s="47">
        <v>253</v>
      </c>
      <c r="P390" s="46" t="s">
        <v>37</v>
      </c>
      <c r="Q390" s="46" t="s">
        <v>49</v>
      </c>
      <c r="R390" s="46" t="s">
        <v>2431</v>
      </c>
      <c r="S390" s="46" t="s">
        <v>2430</v>
      </c>
      <c r="T390" s="46" t="s">
        <v>2429</v>
      </c>
    </row>
    <row r="391" spans="1:20" x14ac:dyDescent="0.2">
      <c r="A391" s="46">
        <v>6210160</v>
      </c>
      <c r="B391" s="46" t="s">
        <v>2544</v>
      </c>
      <c r="C391" s="46" t="s">
        <v>2537</v>
      </c>
      <c r="D391" s="46" t="s">
        <v>2467</v>
      </c>
      <c r="E391" s="46" t="s">
        <v>2543</v>
      </c>
      <c r="F391" s="46" t="s">
        <v>35</v>
      </c>
      <c r="G391" s="46" t="s">
        <v>200</v>
      </c>
      <c r="H391" s="48">
        <v>43676</v>
      </c>
      <c r="J391" s="48">
        <v>43811</v>
      </c>
      <c r="K391" s="47">
        <v>1055632</v>
      </c>
      <c r="M391" s="46" t="s">
        <v>2542</v>
      </c>
      <c r="N391" s="46" t="s">
        <v>499</v>
      </c>
      <c r="O391" s="47">
        <v>253</v>
      </c>
      <c r="P391" s="46" t="s">
        <v>37</v>
      </c>
      <c r="Q391" s="46" t="s">
        <v>49</v>
      </c>
      <c r="R391" s="46" t="s">
        <v>2431</v>
      </c>
      <c r="S391" s="46" t="s">
        <v>2430</v>
      </c>
      <c r="T391" s="46" t="s">
        <v>2429</v>
      </c>
    </row>
    <row r="392" spans="1:20" x14ac:dyDescent="0.2">
      <c r="A392" s="46">
        <v>6219895</v>
      </c>
      <c r="B392" s="46" t="s">
        <v>2541</v>
      </c>
      <c r="C392" s="46" t="s">
        <v>2537</v>
      </c>
      <c r="D392" s="46" t="s">
        <v>2467</v>
      </c>
      <c r="E392" s="46" t="s">
        <v>2540</v>
      </c>
      <c r="F392" s="46" t="s">
        <v>35</v>
      </c>
      <c r="G392" s="46" t="s">
        <v>200</v>
      </c>
      <c r="H392" s="48">
        <v>43684</v>
      </c>
      <c r="J392" s="48">
        <v>43811</v>
      </c>
      <c r="K392" s="47">
        <v>30923</v>
      </c>
      <c r="M392" s="46" t="s">
        <v>2539</v>
      </c>
      <c r="N392" s="46" t="s">
        <v>499</v>
      </c>
      <c r="O392" s="47">
        <v>253</v>
      </c>
      <c r="P392" s="46" t="s">
        <v>37</v>
      </c>
      <c r="Q392" s="46" t="s">
        <v>49</v>
      </c>
      <c r="R392" s="46" t="s">
        <v>2431</v>
      </c>
      <c r="S392" s="46" t="s">
        <v>2430</v>
      </c>
      <c r="T392" s="46" t="s">
        <v>2429</v>
      </c>
    </row>
    <row r="393" spans="1:20" x14ac:dyDescent="0.2">
      <c r="A393" s="46">
        <v>6223093</v>
      </c>
      <c r="B393" s="46" t="s">
        <v>2538</v>
      </c>
      <c r="C393" s="46" t="s">
        <v>2537</v>
      </c>
      <c r="D393" s="46" t="s">
        <v>2467</v>
      </c>
      <c r="E393" s="46" t="s">
        <v>2536</v>
      </c>
      <c r="F393" s="46" t="s">
        <v>35</v>
      </c>
      <c r="G393" s="46" t="s">
        <v>71</v>
      </c>
      <c r="H393" s="48">
        <v>43686</v>
      </c>
      <c r="J393" s="48">
        <v>43811</v>
      </c>
      <c r="K393" s="47">
        <v>167619</v>
      </c>
      <c r="M393" s="46" t="s">
        <v>2535</v>
      </c>
      <c r="N393" s="46" t="s">
        <v>499</v>
      </c>
      <c r="O393" s="47">
        <v>253</v>
      </c>
      <c r="P393" s="46" t="s">
        <v>37</v>
      </c>
      <c r="Q393" s="46" t="s">
        <v>49</v>
      </c>
      <c r="R393" s="46" t="s">
        <v>2431</v>
      </c>
      <c r="S393" s="46" t="s">
        <v>2430</v>
      </c>
      <c r="T393" s="46" t="s">
        <v>2429</v>
      </c>
    </row>
    <row r="394" spans="1:20" x14ac:dyDescent="0.2">
      <c r="A394" s="46">
        <v>6204339</v>
      </c>
      <c r="B394" s="46" t="s">
        <v>2534</v>
      </c>
      <c r="C394" s="46" t="s">
        <v>2530</v>
      </c>
      <c r="D394" s="46" t="s">
        <v>2467</v>
      </c>
      <c r="E394" s="46" t="s">
        <v>2533</v>
      </c>
      <c r="F394" s="46" t="s">
        <v>35</v>
      </c>
      <c r="G394" s="46" t="s">
        <v>71</v>
      </c>
      <c r="H394" s="48">
        <v>43671</v>
      </c>
      <c r="J394" s="48">
        <v>43811</v>
      </c>
      <c r="K394" s="47">
        <v>117300</v>
      </c>
      <c r="M394" s="46" t="s">
        <v>2532</v>
      </c>
      <c r="N394" s="46" t="s">
        <v>499</v>
      </c>
      <c r="O394" s="47">
        <v>254</v>
      </c>
      <c r="P394" s="46" t="s">
        <v>37</v>
      </c>
      <c r="Q394" s="46" t="s">
        <v>49</v>
      </c>
      <c r="R394" s="46" t="s">
        <v>2431</v>
      </c>
      <c r="S394" s="46" t="s">
        <v>2430</v>
      </c>
      <c r="T394" s="46" t="s">
        <v>2429</v>
      </c>
    </row>
    <row r="395" spans="1:20" x14ac:dyDescent="0.2">
      <c r="A395" s="46">
        <v>6233408</v>
      </c>
      <c r="B395" s="46" t="s">
        <v>2531</v>
      </c>
      <c r="C395" s="46" t="s">
        <v>2530</v>
      </c>
      <c r="D395" s="46" t="s">
        <v>2467</v>
      </c>
      <c r="E395" s="46" t="s">
        <v>2529</v>
      </c>
      <c r="F395" s="46" t="s">
        <v>35</v>
      </c>
      <c r="G395" s="46" t="s">
        <v>71</v>
      </c>
      <c r="H395" s="48">
        <v>43697</v>
      </c>
      <c r="J395" s="48">
        <v>43811</v>
      </c>
      <c r="K395" s="47">
        <v>103372</v>
      </c>
      <c r="M395" s="46" t="s">
        <v>2528</v>
      </c>
      <c r="N395" s="46" t="s">
        <v>499</v>
      </c>
      <c r="O395" s="47">
        <v>254</v>
      </c>
      <c r="P395" s="46" t="s">
        <v>37</v>
      </c>
      <c r="Q395" s="46" t="s">
        <v>49</v>
      </c>
      <c r="R395" s="46" t="s">
        <v>2431</v>
      </c>
      <c r="S395" s="46" t="s">
        <v>2430</v>
      </c>
      <c r="T395" s="46" t="s">
        <v>2429</v>
      </c>
    </row>
    <row r="396" spans="1:20" x14ac:dyDescent="0.2">
      <c r="A396" s="46">
        <v>6244353</v>
      </c>
      <c r="B396" s="46" t="s">
        <v>2527</v>
      </c>
      <c r="C396" s="46" t="s">
        <v>2520</v>
      </c>
      <c r="D396" s="46" t="s">
        <v>2467</v>
      </c>
      <c r="E396" s="46" t="s">
        <v>2526</v>
      </c>
      <c r="F396" s="46" t="s">
        <v>35</v>
      </c>
      <c r="G396" s="46" t="s">
        <v>71</v>
      </c>
      <c r="H396" s="48">
        <v>43705</v>
      </c>
      <c r="J396" s="48">
        <v>43811</v>
      </c>
      <c r="K396" s="47">
        <v>20699306</v>
      </c>
      <c r="M396" s="46" t="s">
        <v>2525</v>
      </c>
      <c r="N396" s="46" t="s">
        <v>499</v>
      </c>
      <c r="O396" s="47">
        <v>245</v>
      </c>
      <c r="P396" s="46" t="s">
        <v>65</v>
      </c>
      <c r="Q396" s="46" t="s">
        <v>49</v>
      </c>
      <c r="R396" s="46" t="s">
        <v>2431</v>
      </c>
      <c r="S396" s="46" t="s">
        <v>2430</v>
      </c>
      <c r="T396" s="46" t="s">
        <v>2429</v>
      </c>
    </row>
    <row r="397" spans="1:20" x14ac:dyDescent="0.2">
      <c r="A397" s="46">
        <v>6246306</v>
      </c>
      <c r="B397" s="46" t="s">
        <v>2524</v>
      </c>
      <c r="C397" s="46" t="s">
        <v>2520</v>
      </c>
      <c r="D397" s="46" t="s">
        <v>2467</v>
      </c>
      <c r="E397" s="46" t="s">
        <v>2523</v>
      </c>
      <c r="F397" s="46" t="s">
        <v>35</v>
      </c>
      <c r="G397" s="46" t="s">
        <v>200</v>
      </c>
      <c r="H397" s="48">
        <v>43706</v>
      </c>
      <c r="J397" s="48">
        <v>43811</v>
      </c>
      <c r="K397" s="47">
        <v>650797</v>
      </c>
      <c r="M397" s="46" t="s">
        <v>2522</v>
      </c>
      <c r="N397" s="46" t="s">
        <v>499</v>
      </c>
      <c r="O397" s="47">
        <v>245</v>
      </c>
      <c r="P397" s="46" t="s">
        <v>65</v>
      </c>
      <c r="Q397" s="46" t="s">
        <v>49</v>
      </c>
      <c r="R397" s="46" t="s">
        <v>2431</v>
      </c>
      <c r="S397" s="46" t="s">
        <v>2430</v>
      </c>
      <c r="T397" s="46" t="s">
        <v>2429</v>
      </c>
    </row>
    <row r="398" spans="1:20" x14ac:dyDescent="0.2">
      <c r="A398" s="46">
        <v>6253652</v>
      </c>
      <c r="B398" s="46" t="s">
        <v>2521</v>
      </c>
      <c r="C398" s="46" t="s">
        <v>2520</v>
      </c>
      <c r="D398" s="46" t="s">
        <v>2467</v>
      </c>
      <c r="E398" s="46" t="s">
        <v>2519</v>
      </c>
      <c r="F398" s="46" t="s">
        <v>35</v>
      </c>
      <c r="G398" s="46" t="s">
        <v>71</v>
      </c>
      <c r="H398" s="48">
        <v>43712</v>
      </c>
      <c r="J398" s="48">
        <v>43811</v>
      </c>
      <c r="K398" s="47">
        <v>156502</v>
      </c>
      <c r="M398" s="46" t="s">
        <v>2518</v>
      </c>
      <c r="N398" s="46" t="s">
        <v>499</v>
      </c>
      <c r="O398" s="47">
        <v>245</v>
      </c>
      <c r="P398" s="46" t="s">
        <v>37</v>
      </c>
      <c r="Q398" s="46" t="s">
        <v>49</v>
      </c>
      <c r="R398" s="46" t="s">
        <v>2431</v>
      </c>
      <c r="S398" s="46" t="s">
        <v>2430</v>
      </c>
      <c r="T398" s="46" t="s">
        <v>2429</v>
      </c>
    </row>
    <row r="399" spans="1:20" x14ac:dyDescent="0.2">
      <c r="A399" s="46">
        <v>6240920</v>
      </c>
      <c r="B399" s="46" t="s">
        <v>2517</v>
      </c>
      <c r="C399" s="46" t="s">
        <v>2513</v>
      </c>
      <c r="D399" s="46" t="s">
        <v>2467</v>
      </c>
      <c r="E399" s="46" t="s">
        <v>2516</v>
      </c>
      <c r="F399" s="46" t="s">
        <v>35</v>
      </c>
      <c r="G399" s="46" t="s">
        <v>200</v>
      </c>
      <c r="H399" s="48">
        <v>43702</v>
      </c>
      <c r="J399" s="48">
        <v>43811</v>
      </c>
      <c r="K399" s="47">
        <v>4531812</v>
      </c>
      <c r="M399" s="46" t="s">
        <v>2515</v>
      </c>
      <c r="N399" s="46" t="s">
        <v>499</v>
      </c>
      <c r="O399" s="47">
        <v>254</v>
      </c>
      <c r="P399" s="46" t="s">
        <v>37</v>
      </c>
      <c r="Q399" s="46" t="s">
        <v>49</v>
      </c>
      <c r="R399" s="46" t="s">
        <v>2431</v>
      </c>
      <c r="S399" s="46" t="s">
        <v>2430</v>
      </c>
      <c r="T399" s="46" t="s">
        <v>2429</v>
      </c>
    </row>
    <row r="400" spans="1:20" x14ac:dyDescent="0.2">
      <c r="A400" s="46">
        <v>6247189</v>
      </c>
      <c r="B400" s="46" t="s">
        <v>2514</v>
      </c>
      <c r="C400" s="46" t="s">
        <v>2513</v>
      </c>
      <c r="D400" s="46" t="s">
        <v>2467</v>
      </c>
      <c r="E400" s="46" t="s">
        <v>2512</v>
      </c>
      <c r="F400" s="46" t="s">
        <v>35</v>
      </c>
      <c r="G400" s="46" t="s">
        <v>71</v>
      </c>
      <c r="H400" s="48">
        <v>43707</v>
      </c>
      <c r="J400" s="48">
        <v>43811</v>
      </c>
      <c r="K400" s="47">
        <v>9486</v>
      </c>
      <c r="M400" s="46" t="s">
        <v>2511</v>
      </c>
      <c r="N400" s="46" t="s">
        <v>499</v>
      </c>
      <c r="O400" s="47">
        <v>254</v>
      </c>
      <c r="P400" s="46" t="s">
        <v>37</v>
      </c>
      <c r="Q400" s="46" t="s">
        <v>49</v>
      </c>
      <c r="R400" s="46" t="s">
        <v>2431</v>
      </c>
      <c r="S400" s="46" t="s">
        <v>2430</v>
      </c>
      <c r="T400" s="46" t="s">
        <v>2429</v>
      </c>
    </row>
    <row r="401" spans="1:20" x14ac:dyDescent="0.2">
      <c r="A401" s="46">
        <v>6244511</v>
      </c>
      <c r="B401" s="46" t="s">
        <v>2510</v>
      </c>
      <c r="C401" s="46" t="s">
        <v>2509</v>
      </c>
      <c r="D401" s="46" t="s">
        <v>2467</v>
      </c>
      <c r="E401" s="46" t="s">
        <v>2508</v>
      </c>
      <c r="F401" s="46" t="s">
        <v>35</v>
      </c>
      <c r="G401" s="46" t="s">
        <v>71</v>
      </c>
      <c r="H401" s="48">
        <v>43705</v>
      </c>
      <c r="J401" s="48">
        <v>43811</v>
      </c>
      <c r="K401" s="47">
        <v>282862</v>
      </c>
      <c r="M401" s="46" t="s">
        <v>2507</v>
      </c>
      <c r="N401" s="46" t="s">
        <v>499</v>
      </c>
      <c r="O401" s="47">
        <v>254</v>
      </c>
      <c r="P401" s="46" t="s">
        <v>37</v>
      </c>
      <c r="Q401" s="46" t="s">
        <v>49</v>
      </c>
      <c r="R401" s="46" t="s">
        <v>2431</v>
      </c>
      <c r="S401" s="46" t="s">
        <v>2430</v>
      </c>
      <c r="T401" s="46" t="s">
        <v>2429</v>
      </c>
    </row>
    <row r="402" spans="1:20" x14ac:dyDescent="0.2">
      <c r="A402" s="46">
        <v>6248855</v>
      </c>
      <c r="B402" s="46" t="s">
        <v>2506</v>
      </c>
      <c r="C402" s="46" t="s">
        <v>2505</v>
      </c>
      <c r="D402" s="46" t="s">
        <v>2467</v>
      </c>
      <c r="E402" s="46" t="s">
        <v>2504</v>
      </c>
      <c r="F402" s="46" t="s">
        <v>35</v>
      </c>
      <c r="G402" s="46" t="s">
        <v>2503</v>
      </c>
      <c r="H402" s="48">
        <v>43710</v>
      </c>
      <c r="J402" s="48">
        <v>43749</v>
      </c>
      <c r="K402" s="47">
        <v>2438488</v>
      </c>
      <c r="M402" s="46" t="s">
        <v>2502</v>
      </c>
      <c r="N402" s="46" t="s">
        <v>499</v>
      </c>
      <c r="O402" s="47">
        <v>245</v>
      </c>
      <c r="P402" s="46" t="s">
        <v>65</v>
      </c>
      <c r="Q402" s="46" t="s">
        <v>38</v>
      </c>
      <c r="R402" s="46" t="s">
        <v>2431</v>
      </c>
      <c r="S402" s="46" t="s">
        <v>2430</v>
      </c>
      <c r="T402" s="46" t="s">
        <v>2429</v>
      </c>
    </row>
    <row r="403" spans="1:20" x14ac:dyDescent="0.2">
      <c r="A403" s="46">
        <v>6201191</v>
      </c>
      <c r="B403" s="46" t="s">
        <v>2501</v>
      </c>
      <c r="C403" s="46" t="s">
        <v>2479</v>
      </c>
      <c r="D403" s="46" t="s">
        <v>2467</v>
      </c>
      <c r="E403" s="46" t="s">
        <v>2500</v>
      </c>
      <c r="F403" s="46" t="s">
        <v>35</v>
      </c>
      <c r="G403" s="46" t="s">
        <v>200</v>
      </c>
      <c r="H403" s="48">
        <v>43669</v>
      </c>
      <c r="J403" s="48">
        <v>43811</v>
      </c>
      <c r="K403" s="47">
        <v>1663331</v>
      </c>
      <c r="M403" s="46" t="s">
        <v>2499</v>
      </c>
      <c r="N403" s="46" t="s">
        <v>499</v>
      </c>
      <c r="O403" s="47">
        <v>252</v>
      </c>
      <c r="P403" s="46" t="s">
        <v>37</v>
      </c>
      <c r="Q403" s="46" t="s">
        <v>49</v>
      </c>
      <c r="R403" s="46" t="s">
        <v>2431</v>
      </c>
      <c r="S403" s="46" t="s">
        <v>2430</v>
      </c>
      <c r="T403" s="46" t="s">
        <v>2429</v>
      </c>
    </row>
    <row r="404" spans="1:20" x14ac:dyDescent="0.2">
      <c r="A404" s="46">
        <v>6202847</v>
      </c>
      <c r="B404" s="46" t="s">
        <v>2498</v>
      </c>
      <c r="C404" s="46" t="s">
        <v>2479</v>
      </c>
      <c r="D404" s="46" t="s">
        <v>2467</v>
      </c>
      <c r="E404" s="46" t="s">
        <v>2497</v>
      </c>
      <c r="F404" s="46" t="s">
        <v>35</v>
      </c>
      <c r="G404" s="46" t="s">
        <v>71</v>
      </c>
      <c r="H404" s="48">
        <v>43670</v>
      </c>
      <c r="J404" s="48">
        <v>43811</v>
      </c>
      <c r="K404" s="47">
        <v>2632236</v>
      </c>
      <c r="M404" s="46" t="s">
        <v>2496</v>
      </c>
      <c r="N404" s="46" t="s">
        <v>499</v>
      </c>
      <c r="O404" s="47">
        <v>247</v>
      </c>
      <c r="P404" s="46" t="s">
        <v>37</v>
      </c>
      <c r="Q404" s="46" t="s">
        <v>49</v>
      </c>
      <c r="R404" s="46" t="s">
        <v>2431</v>
      </c>
      <c r="S404" s="46" t="s">
        <v>2430</v>
      </c>
      <c r="T404" s="46" t="s">
        <v>2429</v>
      </c>
    </row>
    <row r="405" spans="1:20" x14ac:dyDescent="0.2">
      <c r="A405" s="46">
        <v>6203797</v>
      </c>
      <c r="B405" s="46" t="s">
        <v>2495</v>
      </c>
      <c r="C405" s="46" t="s">
        <v>2479</v>
      </c>
      <c r="D405" s="46" t="s">
        <v>2467</v>
      </c>
      <c r="E405" s="46" t="s">
        <v>2494</v>
      </c>
      <c r="F405" s="46" t="s">
        <v>35</v>
      </c>
      <c r="G405" s="46" t="s">
        <v>200</v>
      </c>
      <c r="H405" s="48">
        <v>43671</v>
      </c>
      <c r="J405" s="48">
        <v>43811</v>
      </c>
      <c r="K405" s="47">
        <v>7135152</v>
      </c>
      <c r="M405" s="46" t="s">
        <v>2493</v>
      </c>
      <c r="N405" s="46" t="s">
        <v>499</v>
      </c>
      <c r="O405" s="47">
        <v>245</v>
      </c>
      <c r="P405" s="46" t="s">
        <v>37</v>
      </c>
      <c r="Q405" s="46" t="s">
        <v>49</v>
      </c>
      <c r="R405" s="46" t="s">
        <v>2431</v>
      </c>
      <c r="S405" s="46" t="s">
        <v>2430</v>
      </c>
      <c r="T405" s="46" t="s">
        <v>2429</v>
      </c>
    </row>
    <row r="406" spans="1:20" x14ac:dyDescent="0.2">
      <c r="A406" s="46">
        <v>6206602</v>
      </c>
      <c r="B406" s="46" t="s">
        <v>2492</v>
      </c>
      <c r="C406" s="46" t="s">
        <v>2479</v>
      </c>
      <c r="D406" s="46" t="s">
        <v>2467</v>
      </c>
      <c r="E406" s="46" t="s">
        <v>2491</v>
      </c>
      <c r="F406" s="46" t="s">
        <v>35</v>
      </c>
      <c r="G406" s="46" t="s">
        <v>200</v>
      </c>
      <c r="H406" s="48">
        <v>43674</v>
      </c>
      <c r="J406" s="48">
        <v>43811</v>
      </c>
      <c r="K406" s="47">
        <v>202573</v>
      </c>
      <c r="M406" s="46" t="s">
        <v>2490</v>
      </c>
      <c r="N406" s="46" t="s">
        <v>499</v>
      </c>
      <c r="O406" s="47">
        <v>252</v>
      </c>
      <c r="P406" s="46" t="s">
        <v>37</v>
      </c>
      <c r="Q406" s="46" t="s">
        <v>49</v>
      </c>
      <c r="R406" s="46" t="s">
        <v>2431</v>
      </c>
      <c r="S406" s="46" t="s">
        <v>2430</v>
      </c>
      <c r="T406" s="46" t="s">
        <v>2429</v>
      </c>
    </row>
    <row r="407" spans="1:20" x14ac:dyDescent="0.2">
      <c r="A407" s="46">
        <v>6208325</v>
      </c>
      <c r="B407" s="46" t="s">
        <v>2489</v>
      </c>
      <c r="C407" s="46" t="s">
        <v>2479</v>
      </c>
      <c r="D407" s="46" t="s">
        <v>2467</v>
      </c>
      <c r="E407" s="46" t="s">
        <v>2488</v>
      </c>
      <c r="F407" s="46" t="s">
        <v>35</v>
      </c>
      <c r="G407" s="46" t="s">
        <v>200</v>
      </c>
      <c r="H407" s="48">
        <v>43675</v>
      </c>
      <c r="J407" s="48">
        <v>43811</v>
      </c>
      <c r="K407" s="47">
        <v>3692877</v>
      </c>
      <c r="M407" s="46" t="s">
        <v>2487</v>
      </c>
      <c r="N407" s="46" t="s">
        <v>499</v>
      </c>
      <c r="O407" s="47">
        <v>252</v>
      </c>
      <c r="P407" s="46" t="s">
        <v>37</v>
      </c>
      <c r="Q407" s="46" t="s">
        <v>49</v>
      </c>
      <c r="R407" s="46" t="s">
        <v>2431</v>
      </c>
      <c r="S407" s="46" t="s">
        <v>2430</v>
      </c>
      <c r="T407" s="46" t="s">
        <v>2429</v>
      </c>
    </row>
    <row r="408" spans="1:20" x14ac:dyDescent="0.2">
      <c r="A408" s="46">
        <v>6210902</v>
      </c>
      <c r="B408" s="46" t="s">
        <v>2486</v>
      </c>
      <c r="C408" s="46" t="s">
        <v>2479</v>
      </c>
      <c r="D408" s="46" t="s">
        <v>2467</v>
      </c>
      <c r="E408" s="46" t="s">
        <v>2485</v>
      </c>
      <c r="F408" s="46" t="s">
        <v>35</v>
      </c>
      <c r="G408" s="46" t="s">
        <v>200</v>
      </c>
      <c r="H408" s="48">
        <v>43677</v>
      </c>
      <c r="J408" s="48">
        <v>43811</v>
      </c>
      <c r="K408" s="47">
        <v>8754712</v>
      </c>
      <c r="M408" s="46" t="s">
        <v>2484</v>
      </c>
      <c r="N408" s="46" t="s">
        <v>499</v>
      </c>
      <c r="O408" s="47">
        <v>245</v>
      </c>
      <c r="P408" s="46" t="s">
        <v>37</v>
      </c>
      <c r="Q408" s="46" t="s">
        <v>49</v>
      </c>
      <c r="R408" s="46" t="s">
        <v>2431</v>
      </c>
      <c r="S408" s="46" t="s">
        <v>2430</v>
      </c>
      <c r="T408" s="46" t="s">
        <v>2429</v>
      </c>
    </row>
    <row r="409" spans="1:20" x14ac:dyDescent="0.2">
      <c r="A409" s="46">
        <v>6211256</v>
      </c>
      <c r="B409" s="46" t="s">
        <v>2483</v>
      </c>
      <c r="C409" s="46" t="s">
        <v>2479</v>
      </c>
      <c r="D409" s="46" t="s">
        <v>2467</v>
      </c>
      <c r="E409" s="46" t="s">
        <v>2482</v>
      </c>
      <c r="F409" s="46" t="s">
        <v>35</v>
      </c>
      <c r="G409" s="46" t="s">
        <v>71</v>
      </c>
      <c r="H409" s="48">
        <v>43677</v>
      </c>
      <c r="J409" s="48">
        <v>43811</v>
      </c>
      <c r="K409" s="47">
        <v>177669</v>
      </c>
      <c r="M409" s="46" t="s">
        <v>2481</v>
      </c>
      <c r="N409" s="46" t="s">
        <v>499</v>
      </c>
      <c r="O409" s="47">
        <v>252</v>
      </c>
      <c r="P409" s="46" t="s">
        <v>37</v>
      </c>
      <c r="Q409" s="46" t="s">
        <v>49</v>
      </c>
      <c r="R409" s="46" t="s">
        <v>2431</v>
      </c>
      <c r="S409" s="46" t="s">
        <v>2430</v>
      </c>
      <c r="T409" s="46" t="s">
        <v>2429</v>
      </c>
    </row>
    <row r="410" spans="1:20" x14ac:dyDescent="0.2">
      <c r="A410" s="46">
        <v>6217684</v>
      </c>
      <c r="B410" s="46" t="s">
        <v>2480</v>
      </c>
      <c r="C410" s="46" t="s">
        <v>2479</v>
      </c>
      <c r="D410" s="46" t="s">
        <v>2467</v>
      </c>
      <c r="E410" s="46" t="s">
        <v>2478</v>
      </c>
      <c r="F410" s="46" t="s">
        <v>35</v>
      </c>
      <c r="G410" s="46" t="s">
        <v>200</v>
      </c>
      <c r="H410" s="48">
        <v>43682</v>
      </c>
      <c r="J410" s="48">
        <v>43811</v>
      </c>
      <c r="K410" s="47">
        <v>771467</v>
      </c>
      <c r="M410" s="46" t="s">
        <v>2477</v>
      </c>
      <c r="N410" s="46" t="s">
        <v>499</v>
      </c>
      <c r="O410" s="47">
        <v>252</v>
      </c>
      <c r="P410" s="46" t="s">
        <v>37</v>
      </c>
      <c r="Q410" s="46" t="s">
        <v>49</v>
      </c>
      <c r="R410" s="46" t="s">
        <v>2431</v>
      </c>
      <c r="S410" s="46" t="s">
        <v>2430</v>
      </c>
      <c r="T410" s="46" t="s">
        <v>2429</v>
      </c>
    </row>
    <row r="411" spans="1:20" x14ac:dyDescent="0.2">
      <c r="A411" s="46">
        <v>6165422</v>
      </c>
      <c r="B411" s="46" t="s">
        <v>2476</v>
      </c>
      <c r="C411" s="46" t="s">
        <v>2475</v>
      </c>
      <c r="D411" s="46" t="s">
        <v>2467</v>
      </c>
      <c r="E411" s="46" t="s">
        <v>2474</v>
      </c>
      <c r="F411" s="46" t="s">
        <v>35</v>
      </c>
      <c r="G411" s="46" t="s">
        <v>200</v>
      </c>
      <c r="H411" s="48">
        <v>43638</v>
      </c>
      <c r="J411" s="48">
        <v>43813</v>
      </c>
      <c r="K411" s="47">
        <v>38990</v>
      </c>
      <c r="M411" s="46" t="s">
        <v>2473</v>
      </c>
      <c r="N411" s="46" t="s">
        <v>499</v>
      </c>
      <c r="O411" s="47">
        <v>250</v>
      </c>
      <c r="P411" s="46" t="s">
        <v>65</v>
      </c>
      <c r="Q411" s="46" t="s">
        <v>49</v>
      </c>
      <c r="R411" s="46" t="s">
        <v>2431</v>
      </c>
      <c r="S411" s="46" t="s">
        <v>2430</v>
      </c>
      <c r="T411" s="46" t="s">
        <v>2429</v>
      </c>
    </row>
    <row r="412" spans="1:20" x14ac:dyDescent="0.2">
      <c r="A412" s="46">
        <v>6240424</v>
      </c>
      <c r="B412" s="46" t="s">
        <v>2472</v>
      </c>
      <c r="C412" s="46" t="s">
        <v>2468</v>
      </c>
      <c r="D412" s="46" t="s">
        <v>2467</v>
      </c>
      <c r="E412" s="46" t="s">
        <v>2471</v>
      </c>
      <c r="F412" s="46" t="s">
        <v>35</v>
      </c>
      <c r="G412" s="46" t="s">
        <v>200</v>
      </c>
      <c r="H412" s="48">
        <v>43705</v>
      </c>
      <c r="J412" s="48">
        <v>43813</v>
      </c>
      <c r="K412" s="47">
        <v>186180</v>
      </c>
      <c r="M412" s="46" t="s">
        <v>2470</v>
      </c>
      <c r="N412" s="46" t="s">
        <v>499</v>
      </c>
      <c r="O412" s="47">
        <v>244</v>
      </c>
      <c r="P412" s="46" t="s">
        <v>65</v>
      </c>
      <c r="Q412" s="46" t="s">
        <v>49</v>
      </c>
      <c r="R412" s="46" t="s">
        <v>2431</v>
      </c>
      <c r="S412" s="46" t="s">
        <v>2430</v>
      </c>
      <c r="T412" s="46" t="s">
        <v>2429</v>
      </c>
    </row>
    <row r="413" spans="1:20" x14ac:dyDescent="0.2">
      <c r="A413" s="46">
        <v>6242916</v>
      </c>
      <c r="B413" s="46" t="s">
        <v>2469</v>
      </c>
      <c r="C413" s="46" t="s">
        <v>2468</v>
      </c>
      <c r="D413" s="46" t="s">
        <v>2467</v>
      </c>
      <c r="E413" s="46" t="s">
        <v>2466</v>
      </c>
      <c r="F413" s="46" t="s">
        <v>35</v>
      </c>
      <c r="G413" s="46" t="s">
        <v>200</v>
      </c>
      <c r="H413" s="48">
        <v>43704</v>
      </c>
      <c r="J413" s="48">
        <v>43935</v>
      </c>
      <c r="K413" s="47">
        <v>2172572</v>
      </c>
      <c r="M413" s="46" t="s">
        <v>2465</v>
      </c>
      <c r="N413" s="46" t="s">
        <v>499</v>
      </c>
      <c r="O413" s="47">
        <v>244</v>
      </c>
      <c r="P413" s="46" t="s">
        <v>65</v>
      </c>
      <c r="Q413" s="46" t="s">
        <v>49</v>
      </c>
      <c r="R413" s="46" t="s">
        <v>2431</v>
      </c>
      <c r="S413" s="46" t="s">
        <v>2430</v>
      </c>
      <c r="T413" s="46" t="s">
        <v>2429</v>
      </c>
    </row>
  </sheetData>
  <autoFilter ref="A1:T413" xr:uid="{C21FB97D-288B-45B3-BE15-6C45997BEDE5}"/>
  <conditionalFormatting sqref="A1:A1048576">
    <cfRule type="duplicateValues" dxfId="0" priority="1"/>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9EF37-15AC-4BBA-A985-EB4AE29CF596}">
  <dimension ref="A1:T988"/>
  <sheetViews>
    <sheetView workbookViewId="0">
      <selection activeCell="H801" sqref="H801"/>
    </sheetView>
  </sheetViews>
  <sheetFormatPr baseColWidth="10" defaultRowHeight="12.75" x14ac:dyDescent="0.2"/>
  <cols>
    <col min="1" max="16384" width="11.42578125" style="28"/>
  </cols>
  <sheetData>
    <row r="1" spans="1:20" x14ac:dyDescent="0.2">
      <c r="A1" s="41" t="s">
        <v>19</v>
      </c>
      <c r="B1" s="41" t="s">
        <v>19</v>
      </c>
      <c r="C1" s="41" t="s">
        <v>20</v>
      </c>
      <c r="D1" s="41" t="s">
        <v>21</v>
      </c>
      <c r="E1" s="41" t="s">
        <v>22</v>
      </c>
      <c r="F1" s="41" t="s">
        <v>23</v>
      </c>
      <c r="G1" s="41" t="s">
        <v>24</v>
      </c>
      <c r="H1" s="41" t="s">
        <v>25</v>
      </c>
      <c r="I1" s="41" t="s">
        <v>26</v>
      </c>
      <c r="J1" s="41" t="s">
        <v>27</v>
      </c>
      <c r="K1" s="41" t="s">
        <v>28</v>
      </c>
      <c r="L1" s="41" t="s">
        <v>29</v>
      </c>
      <c r="M1" s="41" t="s">
        <v>30</v>
      </c>
      <c r="N1" s="41" t="s">
        <v>31</v>
      </c>
      <c r="O1" s="41" t="s">
        <v>32</v>
      </c>
      <c r="P1" s="41" t="s">
        <v>33</v>
      </c>
      <c r="Q1" s="41" t="s">
        <v>34</v>
      </c>
      <c r="R1" s="41" t="s">
        <v>2464</v>
      </c>
      <c r="S1" s="41" t="s">
        <v>2463</v>
      </c>
      <c r="T1" s="41" t="s">
        <v>2462</v>
      </c>
    </row>
    <row r="2" spans="1:20" x14ac:dyDescent="0.2">
      <c r="A2" s="28" t="s">
        <v>3362</v>
      </c>
      <c r="B2" s="28" t="s">
        <v>3362</v>
      </c>
      <c r="C2" s="28" t="s">
        <v>3424</v>
      </c>
      <c r="D2" s="28" t="s">
        <v>226</v>
      </c>
      <c r="E2" s="28" t="s">
        <v>3360</v>
      </c>
      <c r="F2" s="28" t="s">
        <v>3073</v>
      </c>
      <c r="G2" s="28" t="s">
        <v>2610</v>
      </c>
      <c r="H2" s="40">
        <v>44019</v>
      </c>
      <c r="J2" s="40">
        <v>44021</v>
      </c>
      <c r="K2" s="39">
        <v>36400</v>
      </c>
      <c r="L2" s="28">
        <v>2000345690</v>
      </c>
      <c r="M2" s="28" t="s">
        <v>3086</v>
      </c>
      <c r="N2" s="28" t="s">
        <v>458</v>
      </c>
      <c r="O2" s="39">
        <v>2</v>
      </c>
      <c r="P2" s="28" t="s">
        <v>83</v>
      </c>
      <c r="Q2" s="28" t="s">
        <v>3086</v>
      </c>
      <c r="R2" s="28" t="s">
        <v>2431</v>
      </c>
      <c r="S2" s="28" t="s">
        <v>2430</v>
      </c>
      <c r="T2" s="28" t="s">
        <v>2429</v>
      </c>
    </row>
    <row r="3" spans="1:20" x14ac:dyDescent="0.2">
      <c r="A3" s="28" t="s">
        <v>3362</v>
      </c>
      <c r="B3" s="28" t="s">
        <v>3362</v>
      </c>
      <c r="C3" s="28" t="s">
        <v>3424</v>
      </c>
      <c r="D3" s="28" t="s">
        <v>189</v>
      </c>
      <c r="E3" s="28" t="s">
        <v>3360</v>
      </c>
      <c r="F3" s="28" t="s">
        <v>3073</v>
      </c>
      <c r="G3" s="28" t="s">
        <v>191</v>
      </c>
      <c r="H3" s="40">
        <v>44019</v>
      </c>
      <c r="J3" s="40">
        <v>44021</v>
      </c>
      <c r="K3" s="39">
        <v>-42838834</v>
      </c>
      <c r="L3" s="28">
        <v>2000345690</v>
      </c>
      <c r="M3" s="28" t="s">
        <v>3086</v>
      </c>
      <c r="N3" s="28" t="s">
        <v>499</v>
      </c>
      <c r="O3" s="39">
        <v>2</v>
      </c>
      <c r="P3" s="28" t="s">
        <v>83</v>
      </c>
      <c r="Q3" s="28" t="s">
        <v>3086</v>
      </c>
      <c r="R3" s="28" t="s">
        <v>2431</v>
      </c>
      <c r="S3" s="28" t="s">
        <v>2430</v>
      </c>
      <c r="T3" s="28" t="s">
        <v>2429</v>
      </c>
    </row>
    <row r="4" spans="1:20" x14ac:dyDescent="0.2">
      <c r="A4" s="28" t="s">
        <v>3362</v>
      </c>
      <c r="B4" s="28" t="s">
        <v>3362</v>
      </c>
      <c r="C4" s="28" t="s">
        <v>3424</v>
      </c>
      <c r="D4" s="28" t="s">
        <v>198</v>
      </c>
      <c r="E4" s="28" t="s">
        <v>3360</v>
      </c>
      <c r="F4" s="28" t="s">
        <v>3073</v>
      </c>
      <c r="G4" s="28" t="s">
        <v>2610</v>
      </c>
      <c r="H4" s="40">
        <v>44019</v>
      </c>
      <c r="J4" s="40">
        <v>44021</v>
      </c>
      <c r="K4" s="39">
        <v>42802434</v>
      </c>
      <c r="L4" s="28">
        <v>2000345690</v>
      </c>
      <c r="M4" s="28" t="s">
        <v>3086</v>
      </c>
      <c r="N4" s="28" t="s">
        <v>458</v>
      </c>
      <c r="O4" s="39">
        <v>2</v>
      </c>
      <c r="P4" s="28" t="s">
        <v>83</v>
      </c>
      <c r="Q4" s="28" t="s">
        <v>3086</v>
      </c>
      <c r="R4" s="28" t="s">
        <v>2431</v>
      </c>
      <c r="S4" s="28" t="s">
        <v>2430</v>
      </c>
      <c r="T4" s="28" t="s">
        <v>2429</v>
      </c>
    </row>
    <row r="5" spans="1:20" x14ac:dyDescent="0.2">
      <c r="A5" s="28">
        <v>6390757</v>
      </c>
      <c r="B5" s="28">
        <v>6390757</v>
      </c>
      <c r="C5" s="28" t="s">
        <v>2686</v>
      </c>
      <c r="D5" s="28" t="s">
        <v>189</v>
      </c>
      <c r="E5" s="28" t="s">
        <v>3423</v>
      </c>
      <c r="F5" s="28" t="s">
        <v>35</v>
      </c>
      <c r="G5" s="28" t="s">
        <v>2610</v>
      </c>
      <c r="H5" s="40">
        <v>43846</v>
      </c>
      <c r="J5" s="40">
        <v>43998</v>
      </c>
      <c r="K5" s="39">
        <v>-8384</v>
      </c>
      <c r="L5" s="28">
        <v>2000345690</v>
      </c>
      <c r="M5" s="28" t="s">
        <v>3422</v>
      </c>
      <c r="N5" s="28" t="s">
        <v>499</v>
      </c>
      <c r="O5" s="39">
        <v>124</v>
      </c>
      <c r="P5" s="28" t="s">
        <v>65</v>
      </c>
      <c r="Q5" s="28" t="s">
        <v>49</v>
      </c>
      <c r="R5" s="28" t="s">
        <v>2431</v>
      </c>
      <c r="S5" s="28" t="s">
        <v>2430</v>
      </c>
      <c r="T5" s="28" t="s">
        <v>2429</v>
      </c>
    </row>
    <row r="6" spans="1:20" x14ac:dyDescent="0.2">
      <c r="A6" s="28">
        <v>6390961</v>
      </c>
      <c r="B6" s="28">
        <v>6390961</v>
      </c>
      <c r="C6" s="28" t="s">
        <v>2686</v>
      </c>
      <c r="D6" s="28" t="s">
        <v>189</v>
      </c>
      <c r="E6" s="28" t="s">
        <v>2725</v>
      </c>
      <c r="F6" s="28" t="s">
        <v>35</v>
      </c>
      <c r="G6" s="28" t="s">
        <v>2624</v>
      </c>
      <c r="H6" s="40">
        <v>43846</v>
      </c>
      <c r="J6" s="40">
        <v>43998</v>
      </c>
      <c r="K6" s="39">
        <v>-1406641</v>
      </c>
      <c r="L6" s="28">
        <v>2000345690</v>
      </c>
      <c r="M6" s="28" t="s">
        <v>3421</v>
      </c>
      <c r="N6" s="28" t="s">
        <v>499</v>
      </c>
      <c r="O6" s="39">
        <v>124</v>
      </c>
      <c r="P6" s="28" t="s">
        <v>65</v>
      </c>
      <c r="Q6" s="28" t="s">
        <v>49</v>
      </c>
      <c r="R6" s="28" t="s">
        <v>2431</v>
      </c>
      <c r="S6" s="28" t="s">
        <v>2430</v>
      </c>
      <c r="T6" s="28" t="s">
        <v>2429</v>
      </c>
    </row>
    <row r="7" spans="1:20" x14ac:dyDescent="0.2">
      <c r="A7" s="28">
        <v>6390962</v>
      </c>
      <c r="B7" s="28">
        <v>6390962</v>
      </c>
      <c r="C7" s="28" t="s">
        <v>2686</v>
      </c>
      <c r="D7" s="28" t="s">
        <v>189</v>
      </c>
      <c r="E7" s="28" t="s">
        <v>3420</v>
      </c>
      <c r="F7" s="28" t="s">
        <v>35</v>
      </c>
      <c r="G7" s="28" t="s">
        <v>2610</v>
      </c>
      <c r="H7" s="40">
        <v>43846</v>
      </c>
      <c r="J7" s="40">
        <v>43998</v>
      </c>
      <c r="K7" s="39">
        <v>-238959</v>
      </c>
      <c r="L7" s="28">
        <v>2000345690</v>
      </c>
      <c r="M7" s="28" t="s">
        <v>3419</v>
      </c>
      <c r="N7" s="28" t="s">
        <v>499</v>
      </c>
      <c r="O7" s="39">
        <v>124</v>
      </c>
      <c r="P7" s="28" t="s">
        <v>65</v>
      </c>
      <c r="Q7" s="28" t="s">
        <v>49</v>
      </c>
      <c r="R7" s="28" t="s">
        <v>2431</v>
      </c>
      <c r="S7" s="28" t="s">
        <v>2430</v>
      </c>
      <c r="T7" s="28" t="s">
        <v>2429</v>
      </c>
    </row>
    <row r="8" spans="1:20" x14ac:dyDescent="0.2">
      <c r="A8" s="28">
        <v>6393031</v>
      </c>
      <c r="B8" s="28">
        <v>6393031</v>
      </c>
      <c r="C8" s="28" t="s">
        <v>2686</v>
      </c>
      <c r="D8" s="28" t="s">
        <v>189</v>
      </c>
      <c r="E8" s="28" t="s">
        <v>3418</v>
      </c>
      <c r="F8" s="28" t="s">
        <v>35</v>
      </c>
      <c r="G8" s="28" t="s">
        <v>2610</v>
      </c>
      <c r="H8" s="40">
        <v>43850</v>
      </c>
      <c r="J8" s="40">
        <v>43998</v>
      </c>
      <c r="K8" s="39">
        <v>-36499</v>
      </c>
      <c r="L8" s="28">
        <v>2000345690</v>
      </c>
      <c r="M8" s="28" t="s">
        <v>3375</v>
      </c>
      <c r="N8" s="28" t="s">
        <v>499</v>
      </c>
      <c r="O8" s="39">
        <v>124</v>
      </c>
      <c r="P8" s="28" t="s">
        <v>65</v>
      </c>
      <c r="Q8" s="28" t="s">
        <v>49</v>
      </c>
      <c r="R8" s="28" t="s">
        <v>2431</v>
      </c>
      <c r="S8" s="28" t="s">
        <v>2430</v>
      </c>
      <c r="T8" s="28" t="s">
        <v>2429</v>
      </c>
    </row>
    <row r="9" spans="1:20" x14ac:dyDescent="0.2">
      <c r="A9" s="28">
        <v>6393140</v>
      </c>
      <c r="B9" s="28">
        <v>6393140</v>
      </c>
      <c r="C9" s="28" t="s">
        <v>2686</v>
      </c>
      <c r="D9" s="28" t="s">
        <v>189</v>
      </c>
      <c r="E9" s="28" t="s">
        <v>2722</v>
      </c>
      <c r="F9" s="28" t="s">
        <v>35</v>
      </c>
      <c r="G9" s="28" t="s">
        <v>2610</v>
      </c>
      <c r="H9" s="40">
        <v>43850</v>
      </c>
      <c r="J9" s="40">
        <v>43998</v>
      </c>
      <c r="K9" s="39">
        <v>-43414</v>
      </c>
      <c r="L9" s="28">
        <v>2000345690</v>
      </c>
      <c r="M9" s="28" t="s">
        <v>3403</v>
      </c>
      <c r="N9" s="28" t="s">
        <v>499</v>
      </c>
      <c r="O9" s="39">
        <v>124</v>
      </c>
      <c r="P9" s="28" t="s">
        <v>65</v>
      </c>
      <c r="Q9" s="28" t="s">
        <v>49</v>
      </c>
      <c r="R9" s="28" t="s">
        <v>2431</v>
      </c>
      <c r="S9" s="28" t="s">
        <v>2430</v>
      </c>
      <c r="T9" s="28" t="s">
        <v>2429</v>
      </c>
    </row>
    <row r="10" spans="1:20" x14ac:dyDescent="0.2">
      <c r="A10" s="28">
        <v>6393219</v>
      </c>
      <c r="B10" s="28">
        <v>6393219</v>
      </c>
      <c r="C10" s="28" t="s">
        <v>2686</v>
      </c>
      <c r="D10" s="28" t="s">
        <v>198</v>
      </c>
      <c r="E10" s="28" t="s">
        <v>2719</v>
      </c>
      <c r="F10" s="28" t="s">
        <v>35</v>
      </c>
      <c r="G10" s="28" t="s">
        <v>2610</v>
      </c>
      <c r="H10" s="40">
        <v>43850</v>
      </c>
      <c r="J10" s="40">
        <v>43998</v>
      </c>
      <c r="K10" s="39">
        <v>-42802434</v>
      </c>
      <c r="L10" s="28">
        <v>2000345690</v>
      </c>
      <c r="M10" s="28" t="s">
        <v>3417</v>
      </c>
      <c r="N10" s="28" t="s">
        <v>499</v>
      </c>
      <c r="O10" s="39">
        <v>124</v>
      </c>
      <c r="P10" s="28" t="s">
        <v>65</v>
      </c>
      <c r="Q10" s="28" t="s">
        <v>49</v>
      </c>
      <c r="R10" s="28" t="s">
        <v>2431</v>
      </c>
      <c r="S10" s="28" t="s">
        <v>2430</v>
      </c>
      <c r="T10" s="28" t="s">
        <v>2429</v>
      </c>
    </row>
    <row r="11" spans="1:20" x14ac:dyDescent="0.2">
      <c r="A11" s="28">
        <v>6393658</v>
      </c>
      <c r="B11" s="28">
        <v>6393658</v>
      </c>
      <c r="C11" s="28" t="s">
        <v>2686</v>
      </c>
      <c r="D11" s="28" t="s">
        <v>189</v>
      </c>
      <c r="E11" s="28" t="s">
        <v>2716</v>
      </c>
      <c r="F11" s="28" t="s">
        <v>35</v>
      </c>
      <c r="G11" s="28" t="s">
        <v>2610</v>
      </c>
      <c r="H11" s="40">
        <v>43850</v>
      </c>
      <c r="J11" s="40">
        <v>43998</v>
      </c>
      <c r="K11" s="39">
        <v>-839500</v>
      </c>
      <c r="L11" s="28">
        <v>2000345690</v>
      </c>
      <c r="M11" s="28" t="s">
        <v>3403</v>
      </c>
      <c r="N11" s="28" t="s">
        <v>499</v>
      </c>
      <c r="O11" s="39">
        <v>124</v>
      </c>
      <c r="P11" s="28" t="s">
        <v>65</v>
      </c>
      <c r="Q11" s="28" t="s">
        <v>49</v>
      </c>
      <c r="R11" s="28" t="s">
        <v>2431</v>
      </c>
      <c r="S11" s="28" t="s">
        <v>2430</v>
      </c>
      <c r="T11" s="28" t="s">
        <v>2429</v>
      </c>
    </row>
    <row r="12" spans="1:20" x14ac:dyDescent="0.2">
      <c r="A12" s="28">
        <v>6394449</v>
      </c>
      <c r="B12" s="28">
        <v>6394449</v>
      </c>
      <c r="C12" s="28" t="s">
        <v>2686</v>
      </c>
      <c r="D12" s="28" t="s">
        <v>189</v>
      </c>
      <c r="E12" s="28" t="s">
        <v>3416</v>
      </c>
      <c r="F12" s="28" t="s">
        <v>35</v>
      </c>
      <c r="G12" s="28" t="s">
        <v>2610</v>
      </c>
      <c r="H12" s="40">
        <v>43851</v>
      </c>
      <c r="J12" s="40">
        <v>43998</v>
      </c>
      <c r="K12" s="39">
        <v>-33945</v>
      </c>
      <c r="L12" s="28">
        <v>2000345690</v>
      </c>
      <c r="M12" s="28" t="s">
        <v>3415</v>
      </c>
      <c r="N12" s="28" t="s">
        <v>499</v>
      </c>
      <c r="O12" s="39">
        <v>124</v>
      </c>
      <c r="P12" s="28" t="s">
        <v>65</v>
      </c>
      <c r="Q12" s="28" t="s">
        <v>49</v>
      </c>
      <c r="R12" s="28" t="s">
        <v>2431</v>
      </c>
      <c r="S12" s="28" t="s">
        <v>2430</v>
      </c>
      <c r="T12" s="28" t="s">
        <v>2429</v>
      </c>
    </row>
    <row r="13" spans="1:20" x14ac:dyDescent="0.2">
      <c r="A13" s="28">
        <v>6395572</v>
      </c>
      <c r="B13" s="28">
        <v>6395572</v>
      </c>
      <c r="C13" s="28" t="s">
        <v>2686</v>
      </c>
      <c r="D13" s="28" t="s">
        <v>189</v>
      </c>
      <c r="E13" s="28" t="s">
        <v>2713</v>
      </c>
      <c r="F13" s="28" t="s">
        <v>35</v>
      </c>
      <c r="G13" s="28" t="s">
        <v>2610</v>
      </c>
      <c r="H13" s="40">
        <v>43851</v>
      </c>
      <c r="J13" s="40">
        <v>43998</v>
      </c>
      <c r="K13" s="39">
        <v>-344287</v>
      </c>
      <c r="L13" s="28">
        <v>2000345690</v>
      </c>
      <c r="M13" s="28" t="s">
        <v>3414</v>
      </c>
      <c r="N13" s="28" t="s">
        <v>499</v>
      </c>
      <c r="O13" s="39">
        <v>124</v>
      </c>
      <c r="P13" s="28" t="s">
        <v>65</v>
      </c>
      <c r="Q13" s="28" t="s">
        <v>49</v>
      </c>
      <c r="R13" s="28" t="s">
        <v>2431</v>
      </c>
      <c r="S13" s="28" t="s">
        <v>2430</v>
      </c>
      <c r="T13" s="28" t="s">
        <v>2429</v>
      </c>
    </row>
    <row r="14" spans="1:20" x14ac:dyDescent="0.2">
      <c r="A14" s="28">
        <v>6395810</v>
      </c>
      <c r="B14" s="28">
        <v>6395810</v>
      </c>
      <c r="C14" s="28" t="s">
        <v>2686</v>
      </c>
      <c r="D14" s="28" t="s">
        <v>189</v>
      </c>
      <c r="E14" s="28" t="s">
        <v>2710</v>
      </c>
      <c r="F14" s="28" t="s">
        <v>35</v>
      </c>
      <c r="G14" s="28" t="s">
        <v>2610</v>
      </c>
      <c r="H14" s="40">
        <v>43852</v>
      </c>
      <c r="J14" s="40">
        <v>43998</v>
      </c>
      <c r="K14" s="39">
        <v>-39800</v>
      </c>
      <c r="L14" s="28">
        <v>2000345690</v>
      </c>
      <c r="M14" s="28" t="s">
        <v>3389</v>
      </c>
      <c r="N14" s="28" t="s">
        <v>499</v>
      </c>
      <c r="O14" s="39">
        <v>124</v>
      </c>
      <c r="P14" s="28" t="s">
        <v>65</v>
      </c>
      <c r="Q14" s="28" t="s">
        <v>49</v>
      </c>
      <c r="R14" s="28" t="s">
        <v>2431</v>
      </c>
      <c r="S14" s="28" t="s">
        <v>2430</v>
      </c>
      <c r="T14" s="28" t="s">
        <v>2429</v>
      </c>
    </row>
    <row r="15" spans="1:20" x14ac:dyDescent="0.2">
      <c r="A15" s="28">
        <v>6396019</v>
      </c>
      <c r="B15" s="28">
        <v>6396019</v>
      </c>
      <c r="C15" s="28" t="s">
        <v>2686</v>
      </c>
      <c r="D15" s="28" t="s">
        <v>189</v>
      </c>
      <c r="E15" s="28" t="s">
        <v>2707</v>
      </c>
      <c r="F15" s="28" t="s">
        <v>35</v>
      </c>
      <c r="G15" s="28" t="s">
        <v>2610</v>
      </c>
      <c r="H15" s="40">
        <v>43852</v>
      </c>
      <c r="J15" s="40">
        <v>43998</v>
      </c>
      <c r="K15" s="39">
        <v>-39800</v>
      </c>
      <c r="L15" s="28">
        <v>2000345690</v>
      </c>
      <c r="M15" s="28" t="s">
        <v>3413</v>
      </c>
      <c r="N15" s="28" t="s">
        <v>499</v>
      </c>
      <c r="O15" s="39">
        <v>124</v>
      </c>
      <c r="P15" s="28" t="s">
        <v>65</v>
      </c>
      <c r="Q15" s="28" t="s">
        <v>49</v>
      </c>
      <c r="R15" s="28" t="s">
        <v>2431</v>
      </c>
      <c r="S15" s="28" t="s">
        <v>2430</v>
      </c>
      <c r="T15" s="28" t="s">
        <v>2429</v>
      </c>
    </row>
    <row r="16" spans="1:20" x14ac:dyDescent="0.2">
      <c r="A16" s="28">
        <v>6396457</v>
      </c>
      <c r="B16" s="28">
        <v>6396457</v>
      </c>
      <c r="C16" s="28" t="s">
        <v>2686</v>
      </c>
      <c r="D16" s="28" t="s">
        <v>189</v>
      </c>
      <c r="E16" s="28" t="s">
        <v>2704</v>
      </c>
      <c r="F16" s="28" t="s">
        <v>35</v>
      </c>
      <c r="G16" s="28" t="s">
        <v>2610</v>
      </c>
      <c r="H16" s="40">
        <v>43852</v>
      </c>
      <c r="J16" s="40">
        <v>43998</v>
      </c>
      <c r="K16" s="39">
        <v>-35820</v>
      </c>
      <c r="L16" s="28">
        <v>2000345690</v>
      </c>
      <c r="M16" s="28" t="s">
        <v>3403</v>
      </c>
      <c r="N16" s="28" t="s">
        <v>499</v>
      </c>
      <c r="O16" s="39">
        <v>124</v>
      </c>
      <c r="P16" s="28" t="s">
        <v>65</v>
      </c>
      <c r="Q16" s="28" t="s">
        <v>49</v>
      </c>
      <c r="R16" s="28" t="s">
        <v>2431</v>
      </c>
      <c r="S16" s="28" t="s">
        <v>2430</v>
      </c>
      <c r="T16" s="28" t="s">
        <v>2429</v>
      </c>
    </row>
    <row r="17" spans="1:20" x14ac:dyDescent="0.2">
      <c r="A17" s="28">
        <v>6397012</v>
      </c>
      <c r="B17" s="28">
        <v>6397012</v>
      </c>
      <c r="C17" s="28" t="s">
        <v>2686</v>
      </c>
      <c r="D17" s="28" t="s">
        <v>189</v>
      </c>
      <c r="E17" s="28" t="s">
        <v>2701</v>
      </c>
      <c r="F17" s="28" t="s">
        <v>35</v>
      </c>
      <c r="G17" s="28" t="s">
        <v>2610</v>
      </c>
      <c r="H17" s="40">
        <v>43853</v>
      </c>
      <c r="J17" s="40">
        <v>43998</v>
      </c>
      <c r="K17" s="39">
        <v>-39800</v>
      </c>
      <c r="L17" s="28">
        <v>2000345690</v>
      </c>
      <c r="M17" s="28" t="s">
        <v>3412</v>
      </c>
      <c r="N17" s="28" t="s">
        <v>499</v>
      </c>
      <c r="O17" s="39">
        <v>124</v>
      </c>
      <c r="P17" s="28" t="s">
        <v>65</v>
      </c>
      <c r="Q17" s="28" t="s">
        <v>49</v>
      </c>
      <c r="R17" s="28" t="s">
        <v>2431</v>
      </c>
      <c r="S17" s="28" t="s">
        <v>2430</v>
      </c>
      <c r="T17" s="28" t="s">
        <v>2429</v>
      </c>
    </row>
    <row r="18" spans="1:20" x14ac:dyDescent="0.2">
      <c r="A18" s="28">
        <v>6397956</v>
      </c>
      <c r="B18" s="28">
        <v>6397956</v>
      </c>
      <c r="C18" s="28" t="s">
        <v>2686</v>
      </c>
      <c r="D18" s="28" t="s">
        <v>189</v>
      </c>
      <c r="E18" s="28" t="s">
        <v>2698</v>
      </c>
      <c r="F18" s="28" t="s">
        <v>35</v>
      </c>
      <c r="G18" s="28" t="s">
        <v>2610</v>
      </c>
      <c r="H18" s="40">
        <v>43853</v>
      </c>
      <c r="J18" s="40">
        <v>43998</v>
      </c>
      <c r="K18" s="39">
        <v>-39800</v>
      </c>
      <c r="L18" s="28">
        <v>2000345690</v>
      </c>
      <c r="M18" s="28" t="s">
        <v>3411</v>
      </c>
      <c r="N18" s="28" t="s">
        <v>499</v>
      </c>
      <c r="O18" s="39">
        <v>124</v>
      </c>
      <c r="P18" s="28" t="s">
        <v>65</v>
      </c>
      <c r="Q18" s="28" t="s">
        <v>49</v>
      </c>
      <c r="R18" s="28" t="s">
        <v>2431</v>
      </c>
      <c r="S18" s="28" t="s">
        <v>2430</v>
      </c>
      <c r="T18" s="28" t="s">
        <v>2429</v>
      </c>
    </row>
    <row r="19" spans="1:20" x14ac:dyDescent="0.2">
      <c r="A19" s="28">
        <v>6399133</v>
      </c>
      <c r="B19" s="28">
        <v>6399133</v>
      </c>
      <c r="C19" s="28" t="s">
        <v>2686</v>
      </c>
      <c r="D19" s="28" t="s">
        <v>189</v>
      </c>
      <c r="E19" s="28" t="s">
        <v>2695</v>
      </c>
      <c r="F19" s="28" t="s">
        <v>35</v>
      </c>
      <c r="G19" s="28" t="s">
        <v>2624</v>
      </c>
      <c r="H19" s="40">
        <v>43854</v>
      </c>
      <c r="J19" s="40">
        <v>43998</v>
      </c>
      <c r="K19" s="39">
        <v>-60923</v>
      </c>
      <c r="L19" s="28">
        <v>2000345690</v>
      </c>
      <c r="M19" s="28" t="s">
        <v>3410</v>
      </c>
      <c r="N19" s="28" t="s">
        <v>499</v>
      </c>
      <c r="O19" s="39">
        <v>124</v>
      </c>
      <c r="P19" s="28" t="s">
        <v>65</v>
      </c>
      <c r="Q19" s="28" t="s">
        <v>49</v>
      </c>
      <c r="R19" s="28" t="s">
        <v>2431</v>
      </c>
      <c r="S19" s="28" t="s">
        <v>2430</v>
      </c>
      <c r="T19" s="28" t="s">
        <v>2429</v>
      </c>
    </row>
    <row r="20" spans="1:20" x14ac:dyDescent="0.2">
      <c r="A20" s="28">
        <v>6399728</v>
      </c>
      <c r="B20" s="28">
        <v>6399728</v>
      </c>
      <c r="C20" s="28" t="s">
        <v>2686</v>
      </c>
      <c r="D20" s="28" t="s">
        <v>189</v>
      </c>
      <c r="E20" s="28" t="s">
        <v>3409</v>
      </c>
      <c r="F20" s="28" t="s">
        <v>35</v>
      </c>
      <c r="G20" s="28" t="s">
        <v>2624</v>
      </c>
      <c r="H20" s="40">
        <v>43854</v>
      </c>
      <c r="J20" s="40">
        <v>43998</v>
      </c>
      <c r="K20" s="39">
        <v>-88086</v>
      </c>
      <c r="L20" s="28">
        <v>2000345690</v>
      </c>
      <c r="M20" s="28" t="s">
        <v>3383</v>
      </c>
      <c r="N20" s="28" t="s">
        <v>499</v>
      </c>
      <c r="O20" s="39">
        <v>124</v>
      </c>
      <c r="P20" s="28" t="s">
        <v>65</v>
      </c>
      <c r="Q20" s="28" t="s">
        <v>49</v>
      </c>
      <c r="R20" s="28" t="s">
        <v>2431</v>
      </c>
      <c r="S20" s="28" t="s">
        <v>2430</v>
      </c>
      <c r="T20" s="28" t="s">
        <v>2429</v>
      </c>
    </row>
    <row r="21" spans="1:20" x14ac:dyDescent="0.2">
      <c r="A21" s="28">
        <v>6399743</v>
      </c>
      <c r="B21" s="28">
        <v>6399743</v>
      </c>
      <c r="C21" s="28" t="s">
        <v>2686</v>
      </c>
      <c r="D21" s="28" t="s">
        <v>189</v>
      </c>
      <c r="E21" s="28" t="s">
        <v>2692</v>
      </c>
      <c r="F21" s="28" t="s">
        <v>35</v>
      </c>
      <c r="G21" s="28" t="s">
        <v>2610</v>
      </c>
      <c r="H21" s="40">
        <v>43854</v>
      </c>
      <c r="J21" s="40">
        <v>43998</v>
      </c>
      <c r="K21" s="39">
        <v>-171072</v>
      </c>
      <c r="L21" s="28">
        <v>2000345690</v>
      </c>
      <c r="M21" s="28" t="s">
        <v>3382</v>
      </c>
      <c r="N21" s="28" t="s">
        <v>499</v>
      </c>
      <c r="O21" s="39">
        <v>124</v>
      </c>
      <c r="P21" s="28" t="s">
        <v>65</v>
      </c>
      <c r="Q21" s="28" t="s">
        <v>49</v>
      </c>
      <c r="R21" s="28" t="s">
        <v>2431</v>
      </c>
      <c r="S21" s="28" t="s">
        <v>2430</v>
      </c>
      <c r="T21" s="28" t="s">
        <v>2429</v>
      </c>
    </row>
    <row r="22" spans="1:20" x14ac:dyDescent="0.2">
      <c r="A22" s="28">
        <v>6400287</v>
      </c>
      <c r="B22" s="28">
        <v>6400287</v>
      </c>
      <c r="C22" s="28" t="s">
        <v>2686</v>
      </c>
      <c r="D22" s="28" t="s">
        <v>189</v>
      </c>
      <c r="E22" s="28" t="s">
        <v>3408</v>
      </c>
      <c r="F22" s="28" t="s">
        <v>35</v>
      </c>
      <c r="G22" s="28" t="s">
        <v>2610</v>
      </c>
      <c r="H22" s="40">
        <v>43856</v>
      </c>
      <c r="J22" s="40">
        <v>43998</v>
      </c>
      <c r="K22" s="39">
        <v>-82195</v>
      </c>
      <c r="L22" s="28">
        <v>2000345690</v>
      </c>
      <c r="M22" s="28" t="s">
        <v>3389</v>
      </c>
      <c r="N22" s="28" t="s">
        <v>499</v>
      </c>
      <c r="O22" s="39">
        <v>124</v>
      </c>
      <c r="P22" s="28" t="s">
        <v>65</v>
      </c>
      <c r="Q22" s="28" t="s">
        <v>49</v>
      </c>
      <c r="R22" s="28" t="s">
        <v>2431</v>
      </c>
      <c r="S22" s="28" t="s">
        <v>2430</v>
      </c>
      <c r="T22" s="28" t="s">
        <v>2429</v>
      </c>
    </row>
    <row r="23" spans="1:20" x14ac:dyDescent="0.2">
      <c r="A23" s="28">
        <v>6400288</v>
      </c>
      <c r="B23" s="28">
        <v>6400288</v>
      </c>
      <c r="C23" s="28" t="s">
        <v>2686</v>
      </c>
      <c r="D23" s="28" t="s">
        <v>189</v>
      </c>
      <c r="E23" s="28" t="s">
        <v>3407</v>
      </c>
      <c r="F23" s="28" t="s">
        <v>35</v>
      </c>
      <c r="G23" s="28" t="s">
        <v>2610</v>
      </c>
      <c r="H23" s="40">
        <v>43856</v>
      </c>
      <c r="J23" s="40">
        <v>43998</v>
      </c>
      <c r="K23" s="39">
        <v>-14495</v>
      </c>
      <c r="L23" s="28">
        <v>2000345690</v>
      </c>
      <c r="M23" s="28" t="s">
        <v>3406</v>
      </c>
      <c r="N23" s="28" t="s">
        <v>499</v>
      </c>
      <c r="O23" s="39">
        <v>124</v>
      </c>
      <c r="P23" s="28" t="s">
        <v>65</v>
      </c>
      <c r="Q23" s="28" t="s">
        <v>49</v>
      </c>
      <c r="R23" s="28" t="s">
        <v>2431</v>
      </c>
      <c r="S23" s="28" t="s">
        <v>2430</v>
      </c>
      <c r="T23" s="28" t="s">
        <v>2429</v>
      </c>
    </row>
    <row r="24" spans="1:20" x14ac:dyDescent="0.2">
      <c r="A24" s="28">
        <v>6400289</v>
      </c>
      <c r="B24" s="28">
        <v>6400289</v>
      </c>
      <c r="C24" s="28" t="s">
        <v>2686</v>
      </c>
      <c r="D24" s="28" t="s">
        <v>189</v>
      </c>
      <c r="E24" s="28" t="s">
        <v>3405</v>
      </c>
      <c r="F24" s="28" t="s">
        <v>35</v>
      </c>
      <c r="G24" s="28" t="s">
        <v>2610</v>
      </c>
      <c r="H24" s="40">
        <v>43856</v>
      </c>
      <c r="J24" s="40">
        <v>43998</v>
      </c>
      <c r="K24" s="39">
        <v>-58430</v>
      </c>
      <c r="L24" s="28">
        <v>2000345690</v>
      </c>
      <c r="M24" s="28" t="s">
        <v>3404</v>
      </c>
      <c r="N24" s="28" t="s">
        <v>499</v>
      </c>
      <c r="O24" s="39">
        <v>124</v>
      </c>
      <c r="P24" s="28" t="s">
        <v>65</v>
      </c>
      <c r="Q24" s="28" t="s">
        <v>49</v>
      </c>
      <c r="R24" s="28" t="s">
        <v>2431</v>
      </c>
      <c r="S24" s="28" t="s">
        <v>2430</v>
      </c>
      <c r="T24" s="28" t="s">
        <v>2429</v>
      </c>
    </row>
    <row r="25" spans="1:20" x14ac:dyDescent="0.2">
      <c r="A25" s="28">
        <v>6400292</v>
      </c>
      <c r="B25" s="28">
        <v>6400292</v>
      </c>
      <c r="C25" s="28" t="s">
        <v>2686</v>
      </c>
      <c r="D25" s="28" t="s">
        <v>189</v>
      </c>
      <c r="E25" s="28" t="s">
        <v>2689</v>
      </c>
      <c r="F25" s="28" t="s">
        <v>35</v>
      </c>
      <c r="G25" s="28" t="s">
        <v>2610</v>
      </c>
      <c r="H25" s="40">
        <v>43856</v>
      </c>
      <c r="J25" s="40">
        <v>43998</v>
      </c>
      <c r="K25" s="39">
        <v>-6084</v>
      </c>
      <c r="L25" s="28">
        <v>2000345690</v>
      </c>
      <c r="M25" s="28" t="s">
        <v>3403</v>
      </c>
      <c r="N25" s="28" t="s">
        <v>499</v>
      </c>
      <c r="O25" s="39">
        <v>124</v>
      </c>
      <c r="P25" s="28" t="s">
        <v>65</v>
      </c>
      <c r="Q25" s="28" t="s">
        <v>49</v>
      </c>
      <c r="R25" s="28" t="s">
        <v>2431</v>
      </c>
      <c r="S25" s="28" t="s">
        <v>2430</v>
      </c>
      <c r="T25" s="28" t="s">
        <v>2429</v>
      </c>
    </row>
    <row r="26" spans="1:20" x14ac:dyDescent="0.2">
      <c r="A26" s="28">
        <v>6400298</v>
      </c>
      <c r="B26" s="28">
        <v>6400298</v>
      </c>
      <c r="C26" s="28" t="s">
        <v>2686</v>
      </c>
      <c r="D26" s="28" t="s">
        <v>189</v>
      </c>
      <c r="E26" s="28" t="s">
        <v>3402</v>
      </c>
      <c r="F26" s="28" t="s">
        <v>35</v>
      </c>
      <c r="G26" s="28" t="s">
        <v>2610</v>
      </c>
      <c r="H26" s="40">
        <v>43856</v>
      </c>
      <c r="J26" s="40">
        <v>43998</v>
      </c>
      <c r="K26" s="39">
        <v>-105615</v>
      </c>
      <c r="L26" s="28">
        <v>2000345690</v>
      </c>
      <c r="M26" s="28" t="s">
        <v>3401</v>
      </c>
      <c r="N26" s="28" t="s">
        <v>499</v>
      </c>
      <c r="O26" s="39">
        <v>124</v>
      </c>
      <c r="P26" s="28" t="s">
        <v>65</v>
      </c>
      <c r="Q26" s="28" t="s">
        <v>49</v>
      </c>
      <c r="R26" s="28" t="s">
        <v>2431</v>
      </c>
      <c r="S26" s="28" t="s">
        <v>2430</v>
      </c>
      <c r="T26" s="28" t="s">
        <v>2429</v>
      </c>
    </row>
    <row r="27" spans="1:20" x14ac:dyDescent="0.2">
      <c r="A27" s="28">
        <v>6400299</v>
      </c>
      <c r="B27" s="28">
        <v>6400299</v>
      </c>
      <c r="C27" s="28" t="s">
        <v>2686</v>
      </c>
      <c r="D27" s="28" t="s">
        <v>189</v>
      </c>
      <c r="E27" s="28" t="s">
        <v>2685</v>
      </c>
      <c r="F27" s="28" t="s">
        <v>35</v>
      </c>
      <c r="G27" s="28" t="s">
        <v>2610</v>
      </c>
      <c r="H27" s="40">
        <v>43856</v>
      </c>
      <c r="J27" s="40">
        <v>43998</v>
      </c>
      <c r="K27" s="39">
        <v>-11670</v>
      </c>
      <c r="L27" s="28">
        <v>2000345690</v>
      </c>
      <c r="M27" s="28" t="s">
        <v>3375</v>
      </c>
      <c r="N27" s="28" t="s">
        <v>499</v>
      </c>
      <c r="O27" s="39">
        <v>124</v>
      </c>
      <c r="P27" s="28" t="s">
        <v>65</v>
      </c>
      <c r="Q27" s="28" t="s">
        <v>49</v>
      </c>
      <c r="R27" s="28" t="s">
        <v>2431</v>
      </c>
      <c r="S27" s="28" t="s">
        <v>2430</v>
      </c>
      <c r="T27" s="28" t="s">
        <v>2429</v>
      </c>
    </row>
    <row r="28" spans="1:20" x14ac:dyDescent="0.2">
      <c r="A28" s="28">
        <v>6351143</v>
      </c>
      <c r="B28" s="28">
        <v>6351143</v>
      </c>
      <c r="C28" s="28" t="s">
        <v>2676</v>
      </c>
      <c r="D28" s="28" t="s">
        <v>189</v>
      </c>
      <c r="E28" s="28" t="s">
        <v>2682</v>
      </c>
      <c r="F28" s="28" t="s">
        <v>35</v>
      </c>
      <c r="G28" s="28" t="s">
        <v>2610</v>
      </c>
      <c r="H28" s="40">
        <v>43798</v>
      </c>
      <c r="J28" s="40">
        <v>43998</v>
      </c>
      <c r="K28" s="39">
        <v>-1648281</v>
      </c>
      <c r="L28" s="28">
        <v>2000345690</v>
      </c>
      <c r="M28" s="28" t="s">
        <v>3400</v>
      </c>
      <c r="N28" s="28" t="s">
        <v>499</v>
      </c>
      <c r="O28" s="39">
        <v>124</v>
      </c>
      <c r="P28" s="28" t="s">
        <v>65</v>
      </c>
      <c r="Q28" s="28" t="s">
        <v>49</v>
      </c>
      <c r="R28" s="28" t="s">
        <v>2431</v>
      </c>
      <c r="S28" s="28" t="s">
        <v>2430</v>
      </c>
      <c r="T28" s="28" t="s">
        <v>2429</v>
      </c>
    </row>
    <row r="29" spans="1:20" x14ac:dyDescent="0.2">
      <c r="A29" s="28">
        <v>6398143</v>
      </c>
      <c r="B29" s="28">
        <v>6398143</v>
      </c>
      <c r="C29" s="28" t="s">
        <v>2676</v>
      </c>
      <c r="D29" s="28" t="s">
        <v>189</v>
      </c>
      <c r="E29" s="28" t="s">
        <v>2679</v>
      </c>
      <c r="F29" s="28" t="s">
        <v>35</v>
      </c>
      <c r="G29" s="28" t="s">
        <v>2610</v>
      </c>
      <c r="H29" s="40">
        <v>43853</v>
      </c>
      <c r="J29" s="40">
        <v>43998</v>
      </c>
      <c r="K29" s="39">
        <v>-39800</v>
      </c>
      <c r="L29" s="28">
        <v>2000345690</v>
      </c>
      <c r="M29" s="28" t="s">
        <v>3399</v>
      </c>
      <c r="N29" s="28" t="s">
        <v>499</v>
      </c>
      <c r="O29" s="39">
        <v>124</v>
      </c>
      <c r="P29" s="28" t="s">
        <v>65</v>
      </c>
      <c r="Q29" s="28" t="s">
        <v>49</v>
      </c>
      <c r="R29" s="28" t="s">
        <v>2431</v>
      </c>
      <c r="S29" s="28" t="s">
        <v>2430</v>
      </c>
      <c r="T29" s="28" t="s">
        <v>2429</v>
      </c>
    </row>
    <row r="30" spans="1:20" x14ac:dyDescent="0.2">
      <c r="A30" s="28">
        <v>6400312</v>
      </c>
      <c r="B30" s="28">
        <v>6400312</v>
      </c>
      <c r="C30" s="28" t="s">
        <v>2676</v>
      </c>
      <c r="D30" s="28" t="s">
        <v>189</v>
      </c>
      <c r="E30" s="28" t="s">
        <v>3398</v>
      </c>
      <c r="F30" s="28" t="s">
        <v>35</v>
      </c>
      <c r="G30" s="28" t="s">
        <v>2610</v>
      </c>
      <c r="H30" s="40">
        <v>43856</v>
      </c>
      <c r="J30" s="40">
        <v>43998</v>
      </c>
      <c r="K30" s="39">
        <v>-21123</v>
      </c>
      <c r="L30" s="28">
        <v>2000345690</v>
      </c>
      <c r="M30" s="28" t="s">
        <v>3397</v>
      </c>
      <c r="N30" s="28" t="s">
        <v>499</v>
      </c>
      <c r="O30" s="39">
        <v>124</v>
      </c>
      <c r="P30" s="28" t="s">
        <v>65</v>
      </c>
      <c r="Q30" s="28" t="s">
        <v>49</v>
      </c>
      <c r="R30" s="28" t="s">
        <v>2431</v>
      </c>
      <c r="S30" s="28" t="s">
        <v>2430</v>
      </c>
      <c r="T30" s="28" t="s">
        <v>2429</v>
      </c>
    </row>
    <row r="31" spans="1:20" x14ac:dyDescent="0.2">
      <c r="A31" s="28">
        <v>6401802</v>
      </c>
      <c r="B31" s="28">
        <v>6401802</v>
      </c>
      <c r="C31" s="28" t="s">
        <v>2676</v>
      </c>
      <c r="D31" s="28" t="s">
        <v>189</v>
      </c>
      <c r="E31" s="28" t="s">
        <v>2675</v>
      </c>
      <c r="F31" s="28" t="s">
        <v>35</v>
      </c>
      <c r="G31" s="28" t="s">
        <v>2610</v>
      </c>
      <c r="H31" s="40">
        <v>43857</v>
      </c>
      <c r="J31" s="40">
        <v>43998</v>
      </c>
      <c r="K31" s="39">
        <v>-435591</v>
      </c>
      <c r="L31" s="28">
        <v>2000345690</v>
      </c>
      <c r="M31" s="28" t="s">
        <v>3396</v>
      </c>
      <c r="N31" s="28" t="s">
        <v>499</v>
      </c>
      <c r="O31" s="39">
        <v>124</v>
      </c>
      <c r="P31" s="28" t="s">
        <v>65</v>
      </c>
      <c r="Q31" s="28" t="s">
        <v>49</v>
      </c>
      <c r="R31" s="28" t="s">
        <v>2431</v>
      </c>
      <c r="S31" s="28" t="s">
        <v>2430</v>
      </c>
      <c r="T31" s="28" t="s">
        <v>2429</v>
      </c>
    </row>
    <row r="32" spans="1:20" x14ac:dyDescent="0.2">
      <c r="A32" s="28">
        <v>6382253</v>
      </c>
      <c r="B32" s="28">
        <v>6382253</v>
      </c>
      <c r="C32" s="28" t="s">
        <v>2639</v>
      </c>
      <c r="D32" s="28" t="s">
        <v>189</v>
      </c>
      <c r="E32" s="28" t="s">
        <v>3395</v>
      </c>
      <c r="F32" s="28" t="s">
        <v>35</v>
      </c>
      <c r="G32" s="28" t="s">
        <v>2610</v>
      </c>
      <c r="H32" s="40">
        <v>43838</v>
      </c>
      <c r="J32" s="40">
        <v>43998</v>
      </c>
      <c r="K32" s="39">
        <v>-51366</v>
      </c>
      <c r="L32" s="28">
        <v>2000345690</v>
      </c>
      <c r="M32" s="28" t="s">
        <v>3394</v>
      </c>
      <c r="N32" s="28" t="s">
        <v>499</v>
      </c>
      <c r="O32" s="39">
        <v>124</v>
      </c>
      <c r="P32" s="28" t="s">
        <v>65</v>
      </c>
      <c r="Q32" s="28" t="s">
        <v>49</v>
      </c>
      <c r="R32" s="28" t="s">
        <v>2431</v>
      </c>
      <c r="S32" s="28" t="s">
        <v>2430</v>
      </c>
      <c r="T32" s="28" t="s">
        <v>2429</v>
      </c>
    </row>
    <row r="33" spans="1:20" x14ac:dyDescent="0.2">
      <c r="A33" s="28">
        <v>6384869</v>
      </c>
      <c r="B33" s="28">
        <v>6384869</v>
      </c>
      <c r="C33" s="28" t="s">
        <v>2639</v>
      </c>
      <c r="D33" s="28" t="s">
        <v>189</v>
      </c>
      <c r="E33" s="28" t="s">
        <v>3393</v>
      </c>
      <c r="F33" s="28" t="s">
        <v>35</v>
      </c>
      <c r="G33" s="28" t="s">
        <v>2610</v>
      </c>
      <c r="H33" s="40">
        <v>43840</v>
      </c>
      <c r="J33" s="40">
        <v>43998</v>
      </c>
      <c r="K33" s="39">
        <v>-23180</v>
      </c>
      <c r="L33" s="28">
        <v>2000345690</v>
      </c>
      <c r="M33" s="28" t="s">
        <v>3392</v>
      </c>
      <c r="N33" s="28" t="s">
        <v>499</v>
      </c>
      <c r="O33" s="39">
        <v>124</v>
      </c>
      <c r="P33" s="28" t="s">
        <v>65</v>
      </c>
      <c r="Q33" s="28" t="s">
        <v>49</v>
      </c>
      <c r="R33" s="28" t="s">
        <v>2431</v>
      </c>
      <c r="S33" s="28" t="s">
        <v>2430</v>
      </c>
      <c r="T33" s="28" t="s">
        <v>2429</v>
      </c>
    </row>
    <row r="34" spans="1:20" x14ac:dyDescent="0.2">
      <c r="A34" s="28">
        <v>6387369</v>
      </c>
      <c r="B34" s="28">
        <v>6387369</v>
      </c>
      <c r="C34" s="28" t="s">
        <v>2639</v>
      </c>
      <c r="D34" s="28" t="s">
        <v>189</v>
      </c>
      <c r="E34" s="28" t="s">
        <v>2672</v>
      </c>
      <c r="F34" s="28" t="s">
        <v>35</v>
      </c>
      <c r="G34" s="28" t="s">
        <v>2610</v>
      </c>
      <c r="H34" s="40">
        <v>43844</v>
      </c>
      <c r="J34" s="40">
        <v>43998</v>
      </c>
      <c r="K34" s="39">
        <v>-39800</v>
      </c>
      <c r="L34" s="28">
        <v>2000345690</v>
      </c>
      <c r="M34" s="28" t="s">
        <v>3391</v>
      </c>
      <c r="N34" s="28" t="s">
        <v>499</v>
      </c>
      <c r="O34" s="39">
        <v>124</v>
      </c>
      <c r="P34" s="28" t="s">
        <v>65</v>
      </c>
      <c r="Q34" s="28" t="s">
        <v>49</v>
      </c>
      <c r="R34" s="28" t="s">
        <v>2431</v>
      </c>
      <c r="S34" s="28" t="s">
        <v>2430</v>
      </c>
      <c r="T34" s="28" t="s">
        <v>2429</v>
      </c>
    </row>
    <row r="35" spans="1:20" x14ac:dyDescent="0.2">
      <c r="A35" s="28">
        <v>6387467</v>
      </c>
      <c r="B35" s="28">
        <v>6387467</v>
      </c>
      <c r="C35" s="28" t="s">
        <v>2639</v>
      </c>
      <c r="D35" s="28" t="s">
        <v>189</v>
      </c>
      <c r="E35" s="28" t="s">
        <v>3390</v>
      </c>
      <c r="F35" s="28" t="s">
        <v>35</v>
      </c>
      <c r="G35" s="28" t="s">
        <v>2610</v>
      </c>
      <c r="H35" s="40">
        <v>43844</v>
      </c>
      <c r="J35" s="40">
        <v>43998</v>
      </c>
      <c r="K35" s="39">
        <v>-55939</v>
      </c>
      <c r="L35" s="28">
        <v>2000345690</v>
      </c>
      <c r="M35" s="28" t="s">
        <v>3389</v>
      </c>
      <c r="N35" s="28" t="s">
        <v>499</v>
      </c>
      <c r="O35" s="39">
        <v>124</v>
      </c>
      <c r="P35" s="28" t="s">
        <v>65</v>
      </c>
      <c r="Q35" s="28" t="s">
        <v>49</v>
      </c>
      <c r="R35" s="28" t="s">
        <v>2431</v>
      </c>
      <c r="S35" s="28" t="s">
        <v>2430</v>
      </c>
      <c r="T35" s="28" t="s">
        <v>2429</v>
      </c>
    </row>
    <row r="36" spans="1:20" x14ac:dyDescent="0.2">
      <c r="A36" s="28">
        <v>6387517</v>
      </c>
      <c r="B36" s="28">
        <v>6387517</v>
      </c>
      <c r="C36" s="28" t="s">
        <v>2639</v>
      </c>
      <c r="D36" s="28" t="s">
        <v>189</v>
      </c>
      <c r="E36" s="28" t="s">
        <v>3388</v>
      </c>
      <c r="F36" s="28" t="s">
        <v>35</v>
      </c>
      <c r="G36" s="28" t="s">
        <v>2610</v>
      </c>
      <c r="H36" s="40">
        <v>43844</v>
      </c>
      <c r="J36" s="40">
        <v>43998</v>
      </c>
      <c r="K36" s="39">
        <v>-23180</v>
      </c>
      <c r="L36" s="28">
        <v>2000345690</v>
      </c>
      <c r="M36" s="28" t="s">
        <v>3384</v>
      </c>
      <c r="N36" s="28" t="s">
        <v>499</v>
      </c>
      <c r="O36" s="39">
        <v>124</v>
      </c>
      <c r="P36" s="28" t="s">
        <v>65</v>
      </c>
      <c r="Q36" s="28" t="s">
        <v>49</v>
      </c>
      <c r="R36" s="28" t="s">
        <v>2431</v>
      </c>
      <c r="S36" s="28" t="s">
        <v>2430</v>
      </c>
      <c r="T36" s="28" t="s">
        <v>2429</v>
      </c>
    </row>
    <row r="37" spans="1:20" x14ac:dyDescent="0.2">
      <c r="A37" s="28">
        <v>6387566</v>
      </c>
      <c r="B37" s="28">
        <v>6387566</v>
      </c>
      <c r="C37" s="28" t="s">
        <v>2639</v>
      </c>
      <c r="D37" s="28" t="s">
        <v>189</v>
      </c>
      <c r="E37" s="28" t="s">
        <v>2669</v>
      </c>
      <c r="F37" s="28" t="s">
        <v>35</v>
      </c>
      <c r="G37" s="28" t="s">
        <v>2610</v>
      </c>
      <c r="H37" s="40">
        <v>43844</v>
      </c>
      <c r="J37" s="40">
        <v>43998</v>
      </c>
      <c r="K37" s="39">
        <v>-172582</v>
      </c>
      <c r="L37" s="28">
        <v>2000345690</v>
      </c>
      <c r="M37" s="28" t="s">
        <v>3387</v>
      </c>
      <c r="N37" s="28" t="s">
        <v>499</v>
      </c>
      <c r="O37" s="39">
        <v>124</v>
      </c>
      <c r="P37" s="28" t="s">
        <v>65</v>
      </c>
      <c r="Q37" s="28" t="s">
        <v>49</v>
      </c>
      <c r="R37" s="28" t="s">
        <v>2431</v>
      </c>
      <c r="S37" s="28" t="s">
        <v>2430</v>
      </c>
      <c r="T37" s="28" t="s">
        <v>2429</v>
      </c>
    </row>
    <row r="38" spans="1:20" x14ac:dyDescent="0.2">
      <c r="A38" s="28">
        <v>6387967</v>
      </c>
      <c r="B38" s="28">
        <v>6387967</v>
      </c>
      <c r="C38" s="28" t="s">
        <v>2639</v>
      </c>
      <c r="D38" s="28" t="s">
        <v>226</v>
      </c>
      <c r="E38" s="28" t="s">
        <v>2666</v>
      </c>
      <c r="F38" s="28" t="s">
        <v>35</v>
      </c>
      <c r="G38" s="28" t="s">
        <v>2610</v>
      </c>
      <c r="H38" s="40">
        <v>43844</v>
      </c>
      <c r="J38" s="40">
        <v>43998</v>
      </c>
      <c r="K38" s="39">
        <v>-36400</v>
      </c>
      <c r="L38" s="28">
        <v>2000345690</v>
      </c>
      <c r="M38" s="28" t="s">
        <v>3386</v>
      </c>
      <c r="N38" s="28" t="s">
        <v>499</v>
      </c>
      <c r="O38" s="39">
        <v>124</v>
      </c>
      <c r="P38" s="28" t="s">
        <v>65</v>
      </c>
      <c r="Q38" s="28" t="s">
        <v>49</v>
      </c>
      <c r="R38" s="28" t="s">
        <v>2431</v>
      </c>
      <c r="S38" s="28" t="s">
        <v>2430</v>
      </c>
      <c r="T38" s="28" t="s">
        <v>2429</v>
      </c>
    </row>
    <row r="39" spans="1:20" x14ac:dyDescent="0.2">
      <c r="A39" s="28">
        <v>6388677</v>
      </c>
      <c r="B39" s="28">
        <v>6388677</v>
      </c>
      <c r="C39" s="28" t="s">
        <v>2639</v>
      </c>
      <c r="D39" s="28" t="s">
        <v>189</v>
      </c>
      <c r="E39" s="28" t="s">
        <v>2663</v>
      </c>
      <c r="F39" s="28" t="s">
        <v>35</v>
      </c>
      <c r="G39" s="28" t="s">
        <v>2610</v>
      </c>
      <c r="H39" s="40">
        <v>43845</v>
      </c>
      <c r="J39" s="40">
        <v>43998</v>
      </c>
      <c r="K39" s="39">
        <v>-39800</v>
      </c>
      <c r="L39" s="28">
        <v>2000345690</v>
      </c>
      <c r="M39" s="28" t="s">
        <v>3385</v>
      </c>
      <c r="N39" s="28" t="s">
        <v>499</v>
      </c>
      <c r="O39" s="39">
        <v>124</v>
      </c>
      <c r="P39" s="28" t="s">
        <v>65</v>
      </c>
      <c r="Q39" s="28" t="s">
        <v>49</v>
      </c>
      <c r="R39" s="28" t="s">
        <v>2431</v>
      </c>
      <c r="S39" s="28" t="s">
        <v>2430</v>
      </c>
      <c r="T39" s="28" t="s">
        <v>2429</v>
      </c>
    </row>
    <row r="40" spans="1:20" x14ac:dyDescent="0.2">
      <c r="A40" s="28">
        <v>6389128</v>
      </c>
      <c r="B40" s="28">
        <v>6389128</v>
      </c>
      <c r="C40" s="28" t="s">
        <v>2639</v>
      </c>
      <c r="D40" s="28" t="s">
        <v>189</v>
      </c>
      <c r="E40" s="28" t="s">
        <v>2660</v>
      </c>
      <c r="F40" s="28" t="s">
        <v>35</v>
      </c>
      <c r="G40" s="28" t="s">
        <v>2610</v>
      </c>
      <c r="H40" s="40">
        <v>43845</v>
      </c>
      <c r="J40" s="40">
        <v>43998</v>
      </c>
      <c r="K40" s="39">
        <v>-39800</v>
      </c>
      <c r="L40" s="28">
        <v>2000345690</v>
      </c>
      <c r="M40" s="28" t="s">
        <v>3384</v>
      </c>
      <c r="N40" s="28" t="s">
        <v>499</v>
      </c>
      <c r="O40" s="39">
        <v>124</v>
      </c>
      <c r="P40" s="28" t="s">
        <v>65</v>
      </c>
      <c r="Q40" s="28" t="s">
        <v>49</v>
      </c>
      <c r="R40" s="28" t="s">
        <v>2431</v>
      </c>
      <c r="S40" s="28" t="s">
        <v>2430</v>
      </c>
      <c r="T40" s="28" t="s">
        <v>2429</v>
      </c>
    </row>
    <row r="41" spans="1:20" x14ac:dyDescent="0.2">
      <c r="A41" s="28">
        <v>6389523</v>
      </c>
      <c r="B41" s="28">
        <v>6389523</v>
      </c>
      <c r="C41" s="28" t="s">
        <v>2639</v>
      </c>
      <c r="D41" s="28" t="s">
        <v>189</v>
      </c>
      <c r="E41" s="28" t="s">
        <v>2657</v>
      </c>
      <c r="F41" s="28" t="s">
        <v>35</v>
      </c>
      <c r="G41" s="28" t="s">
        <v>2624</v>
      </c>
      <c r="H41" s="40">
        <v>43845</v>
      </c>
      <c r="J41" s="40">
        <v>43998</v>
      </c>
      <c r="K41" s="39">
        <v>-39800</v>
      </c>
      <c r="L41" s="28">
        <v>2000345690</v>
      </c>
      <c r="M41" s="28" t="s">
        <v>3383</v>
      </c>
      <c r="N41" s="28" t="s">
        <v>499</v>
      </c>
      <c r="O41" s="39">
        <v>124</v>
      </c>
      <c r="P41" s="28" t="s">
        <v>65</v>
      </c>
      <c r="Q41" s="28" t="s">
        <v>49</v>
      </c>
      <c r="R41" s="28" t="s">
        <v>2431</v>
      </c>
      <c r="S41" s="28" t="s">
        <v>2430</v>
      </c>
      <c r="T41" s="28" t="s">
        <v>2429</v>
      </c>
    </row>
    <row r="42" spans="1:20" x14ac:dyDescent="0.2">
      <c r="A42" s="28">
        <v>6389531</v>
      </c>
      <c r="B42" s="28">
        <v>6389531</v>
      </c>
      <c r="C42" s="28" t="s">
        <v>2639</v>
      </c>
      <c r="D42" s="28" t="s">
        <v>189</v>
      </c>
      <c r="E42" s="28" t="s">
        <v>2654</v>
      </c>
      <c r="F42" s="28" t="s">
        <v>35</v>
      </c>
      <c r="G42" s="28" t="s">
        <v>2610</v>
      </c>
      <c r="H42" s="40">
        <v>43845</v>
      </c>
      <c r="J42" s="40">
        <v>43998</v>
      </c>
      <c r="K42" s="39">
        <v>-39800</v>
      </c>
      <c r="L42" s="28">
        <v>2000345690</v>
      </c>
      <c r="M42" s="28" t="s">
        <v>3382</v>
      </c>
      <c r="N42" s="28" t="s">
        <v>499</v>
      </c>
      <c r="O42" s="39">
        <v>124</v>
      </c>
      <c r="P42" s="28" t="s">
        <v>65</v>
      </c>
      <c r="Q42" s="28" t="s">
        <v>49</v>
      </c>
      <c r="R42" s="28" t="s">
        <v>2431</v>
      </c>
      <c r="S42" s="28" t="s">
        <v>2430</v>
      </c>
      <c r="T42" s="28" t="s">
        <v>2429</v>
      </c>
    </row>
    <row r="43" spans="1:20" x14ac:dyDescent="0.2">
      <c r="A43" s="28">
        <v>6390501</v>
      </c>
      <c r="B43" s="28">
        <v>6390501</v>
      </c>
      <c r="C43" s="28" t="s">
        <v>2639</v>
      </c>
      <c r="D43" s="28" t="s">
        <v>189</v>
      </c>
      <c r="E43" s="28" t="s">
        <v>2651</v>
      </c>
      <c r="F43" s="28" t="s">
        <v>35</v>
      </c>
      <c r="G43" s="28" t="s">
        <v>2610</v>
      </c>
      <c r="H43" s="40">
        <v>43845</v>
      </c>
      <c r="J43" s="40">
        <v>43998</v>
      </c>
      <c r="K43" s="39">
        <v>-315879</v>
      </c>
      <c r="L43" s="28">
        <v>2000345690</v>
      </c>
      <c r="M43" s="28" t="s">
        <v>3381</v>
      </c>
      <c r="N43" s="28" t="s">
        <v>499</v>
      </c>
      <c r="O43" s="39">
        <v>124</v>
      </c>
      <c r="P43" s="28" t="s">
        <v>65</v>
      </c>
      <c r="Q43" s="28" t="s">
        <v>49</v>
      </c>
      <c r="R43" s="28" t="s">
        <v>2431</v>
      </c>
      <c r="S43" s="28" t="s">
        <v>2430</v>
      </c>
      <c r="T43" s="28" t="s">
        <v>2429</v>
      </c>
    </row>
    <row r="44" spans="1:20" x14ac:dyDescent="0.2">
      <c r="A44" s="28">
        <v>6390628</v>
      </c>
      <c r="B44" s="28">
        <v>6390628</v>
      </c>
      <c r="C44" s="28" t="s">
        <v>2639</v>
      </c>
      <c r="D44" s="28" t="s">
        <v>189</v>
      </c>
      <c r="E44" s="28" t="s">
        <v>2648</v>
      </c>
      <c r="F44" s="28" t="s">
        <v>35</v>
      </c>
      <c r="G44" s="28" t="s">
        <v>2610</v>
      </c>
      <c r="H44" s="40">
        <v>43846</v>
      </c>
      <c r="J44" s="40">
        <v>43998</v>
      </c>
      <c r="K44" s="39">
        <v>-39800</v>
      </c>
      <c r="L44" s="28">
        <v>2000345690</v>
      </c>
      <c r="M44" s="28" t="s">
        <v>3380</v>
      </c>
      <c r="N44" s="28" t="s">
        <v>499</v>
      </c>
      <c r="O44" s="39">
        <v>124</v>
      </c>
      <c r="P44" s="28" t="s">
        <v>65</v>
      </c>
      <c r="Q44" s="28" t="s">
        <v>49</v>
      </c>
      <c r="R44" s="28" t="s">
        <v>2431</v>
      </c>
      <c r="S44" s="28" t="s">
        <v>2430</v>
      </c>
      <c r="T44" s="28" t="s">
        <v>2429</v>
      </c>
    </row>
    <row r="45" spans="1:20" x14ac:dyDescent="0.2">
      <c r="A45" s="28">
        <v>6391210</v>
      </c>
      <c r="B45" s="28">
        <v>6391210</v>
      </c>
      <c r="C45" s="28" t="s">
        <v>2639</v>
      </c>
      <c r="D45" s="28" t="s">
        <v>189</v>
      </c>
      <c r="E45" s="28" t="s">
        <v>2645</v>
      </c>
      <c r="F45" s="28" t="s">
        <v>35</v>
      </c>
      <c r="G45" s="28" t="s">
        <v>2610</v>
      </c>
      <c r="H45" s="40">
        <v>43847</v>
      </c>
      <c r="J45" s="40">
        <v>43998</v>
      </c>
      <c r="K45" s="39">
        <v>-39800</v>
      </c>
      <c r="L45" s="28">
        <v>2000345690</v>
      </c>
      <c r="M45" s="28" t="s">
        <v>3379</v>
      </c>
      <c r="N45" s="28" t="s">
        <v>499</v>
      </c>
      <c r="O45" s="39">
        <v>124</v>
      </c>
      <c r="P45" s="28" t="s">
        <v>65</v>
      </c>
      <c r="Q45" s="28" t="s">
        <v>49</v>
      </c>
      <c r="R45" s="28" t="s">
        <v>2431</v>
      </c>
      <c r="S45" s="28" t="s">
        <v>2430</v>
      </c>
      <c r="T45" s="28" t="s">
        <v>2429</v>
      </c>
    </row>
    <row r="46" spans="1:20" x14ac:dyDescent="0.2">
      <c r="A46" s="28">
        <v>6391631</v>
      </c>
      <c r="B46" s="28">
        <v>6391631</v>
      </c>
      <c r="C46" s="28" t="s">
        <v>2639</v>
      </c>
      <c r="D46" s="28" t="s">
        <v>189</v>
      </c>
      <c r="E46" s="28" t="s">
        <v>3378</v>
      </c>
      <c r="F46" s="28" t="s">
        <v>35</v>
      </c>
      <c r="G46" s="28" t="s">
        <v>2610</v>
      </c>
      <c r="H46" s="40">
        <v>43847</v>
      </c>
      <c r="J46" s="40">
        <v>43998</v>
      </c>
      <c r="K46" s="39">
        <v>-392632</v>
      </c>
      <c r="L46" s="28">
        <v>2000345690</v>
      </c>
      <c r="M46" s="28" t="s">
        <v>3377</v>
      </c>
      <c r="N46" s="28" t="s">
        <v>499</v>
      </c>
      <c r="O46" s="39">
        <v>124</v>
      </c>
      <c r="P46" s="28" t="s">
        <v>65</v>
      </c>
      <c r="Q46" s="28" t="s">
        <v>49</v>
      </c>
      <c r="R46" s="28" t="s">
        <v>2431</v>
      </c>
      <c r="S46" s="28" t="s">
        <v>2430</v>
      </c>
      <c r="T46" s="28" t="s">
        <v>2429</v>
      </c>
    </row>
    <row r="47" spans="1:20" x14ac:dyDescent="0.2">
      <c r="A47" s="28">
        <v>6392996</v>
      </c>
      <c r="B47" s="28">
        <v>6392996</v>
      </c>
      <c r="C47" s="28" t="s">
        <v>2639</v>
      </c>
      <c r="D47" s="28" t="s">
        <v>189</v>
      </c>
      <c r="E47" s="28" t="s">
        <v>2642</v>
      </c>
      <c r="F47" s="28" t="s">
        <v>35</v>
      </c>
      <c r="G47" s="28" t="s">
        <v>2610</v>
      </c>
      <c r="H47" s="40">
        <v>43850</v>
      </c>
      <c r="J47" s="40">
        <v>43998</v>
      </c>
      <c r="K47" s="39">
        <v>-39800</v>
      </c>
      <c r="L47" s="28">
        <v>2000345690</v>
      </c>
      <c r="M47" s="28" t="s">
        <v>3376</v>
      </c>
      <c r="N47" s="28" t="s">
        <v>499</v>
      </c>
      <c r="O47" s="39">
        <v>124</v>
      </c>
      <c r="P47" s="28" t="s">
        <v>65</v>
      </c>
      <c r="Q47" s="28" t="s">
        <v>49</v>
      </c>
      <c r="R47" s="28" t="s">
        <v>2431</v>
      </c>
      <c r="S47" s="28" t="s">
        <v>2430</v>
      </c>
      <c r="T47" s="28" t="s">
        <v>2429</v>
      </c>
    </row>
    <row r="48" spans="1:20" x14ac:dyDescent="0.2">
      <c r="A48" s="28">
        <v>6393242</v>
      </c>
      <c r="B48" s="28">
        <v>6393242</v>
      </c>
      <c r="C48" s="28" t="s">
        <v>2639</v>
      </c>
      <c r="D48" s="28" t="s">
        <v>189</v>
      </c>
      <c r="E48" s="28" t="s">
        <v>2638</v>
      </c>
      <c r="F48" s="28" t="s">
        <v>35</v>
      </c>
      <c r="G48" s="28" t="s">
        <v>2610</v>
      </c>
      <c r="H48" s="40">
        <v>43850</v>
      </c>
      <c r="J48" s="40">
        <v>43998</v>
      </c>
      <c r="K48" s="39">
        <v>-39800</v>
      </c>
      <c r="L48" s="28">
        <v>2000345690</v>
      </c>
      <c r="M48" s="28" t="s">
        <v>3375</v>
      </c>
      <c r="N48" s="28" t="s">
        <v>499</v>
      </c>
      <c r="O48" s="39">
        <v>124</v>
      </c>
      <c r="P48" s="28" t="s">
        <v>65</v>
      </c>
      <c r="Q48" s="28" t="s">
        <v>49</v>
      </c>
      <c r="R48" s="28" t="s">
        <v>2431</v>
      </c>
      <c r="S48" s="28" t="s">
        <v>2430</v>
      </c>
      <c r="T48" s="28" t="s">
        <v>2429</v>
      </c>
    </row>
    <row r="49" spans="1:20" x14ac:dyDescent="0.2">
      <c r="A49" s="28">
        <v>6419254</v>
      </c>
      <c r="B49" s="28">
        <v>6419254</v>
      </c>
      <c r="C49" s="28" t="s">
        <v>2612</v>
      </c>
      <c r="D49" s="28" t="s">
        <v>189</v>
      </c>
      <c r="E49" s="28" t="s">
        <v>2631</v>
      </c>
      <c r="F49" s="28" t="s">
        <v>35</v>
      </c>
      <c r="G49" s="28" t="s">
        <v>2610</v>
      </c>
      <c r="H49" s="40">
        <v>43873</v>
      </c>
      <c r="J49" s="40">
        <v>43998</v>
      </c>
      <c r="K49" s="39">
        <v>-5884117</v>
      </c>
      <c r="L49" s="28">
        <v>2000345690</v>
      </c>
      <c r="M49" s="28" t="s">
        <v>3374</v>
      </c>
      <c r="N49" s="28" t="s">
        <v>499</v>
      </c>
      <c r="O49" s="39">
        <v>97</v>
      </c>
      <c r="P49" s="28" t="s">
        <v>65</v>
      </c>
      <c r="Q49" s="28" t="s">
        <v>49</v>
      </c>
      <c r="R49" s="28" t="s">
        <v>2431</v>
      </c>
      <c r="S49" s="28" t="s">
        <v>2430</v>
      </c>
      <c r="T49" s="28" t="s">
        <v>2429</v>
      </c>
    </row>
    <row r="50" spans="1:20" x14ac:dyDescent="0.2">
      <c r="A50" s="28">
        <v>6423214</v>
      </c>
      <c r="B50" s="28">
        <v>6423214</v>
      </c>
      <c r="C50" s="28" t="s">
        <v>2612</v>
      </c>
      <c r="D50" s="28" t="s">
        <v>189</v>
      </c>
      <c r="E50" s="28" t="s">
        <v>2625</v>
      </c>
      <c r="F50" s="28" t="s">
        <v>35</v>
      </c>
      <c r="G50" s="28" t="s">
        <v>2624</v>
      </c>
      <c r="H50" s="40">
        <v>43878</v>
      </c>
      <c r="J50" s="40">
        <v>44005</v>
      </c>
      <c r="K50" s="39">
        <v>-796874</v>
      </c>
      <c r="L50" s="28">
        <v>2000345690</v>
      </c>
      <c r="M50" s="28" t="s">
        <v>3373</v>
      </c>
      <c r="N50" s="28" t="s">
        <v>499</v>
      </c>
      <c r="O50" s="39">
        <v>97</v>
      </c>
      <c r="P50" s="28" t="s">
        <v>65</v>
      </c>
      <c r="Q50" s="28" t="s">
        <v>49</v>
      </c>
      <c r="R50" s="28" t="s">
        <v>2431</v>
      </c>
      <c r="S50" s="28" t="s">
        <v>2430</v>
      </c>
      <c r="T50" s="28" t="s">
        <v>2429</v>
      </c>
    </row>
    <row r="51" spans="1:20" x14ac:dyDescent="0.2">
      <c r="A51" s="28">
        <v>6111224</v>
      </c>
      <c r="B51" s="28">
        <v>6111224</v>
      </c>
      <c r="C51" s="28" t="s">
        <v>3372</v>
      </c>
      <c r="D51" s="28" t="s">
        <v>189</v>
      </c>
      <c r="E51" s="28" t="s">
        <v>3371</v>
      </c>
      <c r="F51" s="28" t="s">
        <v>35</v>
      </c>
      <c r="G51" s="28" t="s">
        <v>191</v>
      </c>
      <c r="H51" s="40">
        <v>43592</v>
      </c>
      <c r="J51" s="40">
        <v>43962</v>
      </c>
      <c r="K51" s="39">
        <v>-325117</v>
      </c>
      <c r="L51" s="28">
        <v>2000345690</v>
      </c>
      <c r="M51" s="28" t="s">
        <v>3370</v>
      </c>
      <c r="N51" s="28" t="s">
        <v>499</v>
      </c>
      <c r="O51" s="39">
        <v>369</v>
      </c>
      <c r="P51" s="28" t="s">
        <v>65</v>
      </c>
      <c r="Q51" s="28" t="s">
        <v>39</v>
      </c>
      <c r="R51" s="28" t="s">
        <v>2431</v>
      </c>
      <c r="S51" s="28" t="s">
        <v>2430</v>
      </c>
      <c r="T51" s="28" t="s">
        <v>2429</v>
      </c>
    </row>
    <row r="52" spans="1:20" x14ac:dyDescent="0.2">
      <c r="A52" s="28" t="s">
        <v>3369</v>
      </c>
      <c r="B52" s="28" t="s">
        <v>3369</v>
      </c>
      <c r="C52" s="28" t="s">
        <v>3367</v>
      </c>
      <c r="D52" s="28" t="s">
        <v>189</v>
      </c>
      <c r="E52" s="28" t="s">
        <v>3368</v>
      </c>
      <c r="F52" s="28" t="s">
        <v>454</v>
      </c>
      <c r="G52" s="28" t="s">
        <v>3364</v>
      </c>
      <c r="H52" s="40">
        <v>44019</v>
      </c>
      <c r="J52" s="40">
        <v>44019</v>
      </c>
      <c r="K52" s="39">
        <v>180651</v>
      </c>
      <c r="L52" s="28">
        <v>2000345690</v>
      </c>
      <c r="M52" s="28" t="s">
        <v>3359</v>
      </c>
      <c r="N52" s="28" t="s">
        <v>458</v>
      </c>
      <c r="O52" s="39">
        <v>2</v>
      </c>
      <c r="P52" s="28" t="s">
        <v>3358</v>
      </c>
      <c r="Q52" s="28" t="s">
        <v>3367</v>
      </c>
      <c r="R52" s="28" t="s">
        <v>2431</v>
      </c>
      <c r="S52" s="28" t="s">
        <v>2430</v>
      </c>
      <c r="T52" s="28" t="s">
        <v>2429</v>
      </c>
    </row>
    <row r="53" spans="1:20" x14ac:dyDescent="0.2">
      <c r="A53" s="28" t="s">
        <v>3366</v>
      </c>
      <c r="B53" s="28" t="s">
        <v>3366</v>
      </c>
      <c r="C53" s="28" t="s">
        <v>3363</v>
      </c>
      <c r="D53" s="28" t="s">
        <v>189</v>
      </c>
      <c r="E53" s="28" t="s">
        <v>3365</v>
      </c>
      <c r="F53" s="28" t="s">
        <v>454</v>
      </c>
      <c r="G53" s="28" t="s">
        <v>3364</v>
      </c>
      <c r="H53" s="40">
        <v>44019</v>
      </c>
      <c r="J53" s="40">
        <v>44019</v>
      </c>
      <c r="K53" s="39">
        <v>2220719</v>
      </c>
      <c r="L53" s="28">
        <v>2000345690</v>
      </c>
      <c r="M53" s="28" t="s">
        <v>3359</v>
      </c>
      <c r="N53" s="28" t="s">
        <v>458</v>
      </c>
      <c r="O53" s="39">
        <v>2</v>
      </c>
      <c r="P53" s="28" t="s">
        <v>3358</v>
      </c>
      <c r="Q53" s="28" t="s">
        <v>3363</v>
      </c>
      <c r="R53" s="28" t="s">
        <v>2431</v>
      </c>
      <c r="S53" s="28" t="s">
        <v>2430</v>
      </c>
      <c r="T53" s="28" t="s">
        <v>2429</v>
      </c>
    </row>
    <row r="54" spans="1:20" x14ac:dyDescent="0.2">
      <c r="A54" s="28" t="s">
        <v>3362</v>
      </c>
      <c r="B54" s="28" t="s">
        <v>3362</v>
      </c>
      <c r="C54" s="28" t="s">
        <v>3258</v>
      </c>
      <c r="D54" s="28" t="s">
        <v>189</v>
      </c>
      <c r="E54" s="28" t="s">
        <v>3361</v>
      </c>
      <c r="F54" s="28" t="s">
        <v>454</v>
      </c>
      <c r="G54" s="28" t="s">
        <v>3252</v>
      </c>
      <c r="H54" s="40">
        <v>44019</v>
      </c>
      <c r="J54" s="40">
        <v>44019</v>
      </c>
      <c r="K54" s="39">
        <v>54726544</v>
      </c>
      <c r="L54" s="28">
        <v>2000345690</v>
      </c>
      <c r="M54" s="28" t="s">
        <v>3359</v>
      </c>
      <c r="N54" s="28" t="s">
        <v>458</v>
      </c>
      <c r="O54" s="39">
        <v>2</v>
      </c>
      <c r="P54" s="28" t="s">
        <v>3358</v>
      </c>
      <c r="Q54" s="28" t="s">
        <v>3258</v>
      </c>
      <c r="R54" s="28" t="s">
        <v>2431</v>
      </c>
      <c r="S54" s="28" t="s">
        <v>2430</v>
      </c>
      <c r="T54" s="28" t="s">
        <v>2429</v>
      </c>
    </row>
    <row r="55" spans="1:20" x14ac:dyDescent="0.2">
      <c r="A55" s="28" t="s">
        <v>3428</v>
      </c>
      <c r="B55" s="28" t="s">
        <v>3428</v>
      </c>
      <c r="C55" s="28" t="s">
        <v>3424</v>
      </c>
      <c r="D55" s="28" t="s">
        <v>3443</v>
      </c>
      <c r="E55" s="28" t="s">
        <v>3426</v>
      </c>
      <c r="F55" s="28" t="s">
        <v>3073</v>
      </c>
      <c r="G55" s="28" t="s">
        <v>2610</v>
      </c>
      <c r="H55" s="40">
        <v>44008</v>
      </c>
      <c r="J55" s="40">
        <v>44021</v>
      </c>
      <c r="K55" s="39">
        <v>74179</v>
      </c>
      <c r="L55" s="28">
        <v>2000345688</v>
      </c>
      <c r="M55" s="28" t="s">
        <v>3086</v>
      </c>
      <c r="N55" s="28" t="s">
        <v>458</v>
      </c>
      <c r="O55" s="39">
        <v>13</v>
      </c>
      <c r="P55" s="28" t="s">
        <v>83</v>
      </c>
      <c r="Q55" s="28" t="s">
        <v>3086</v>
      </c>
      <c r="R55" s="28" t="s">
        <v>2431</v>
      </c>
      <c r="S55" s="28" t="s">
        <v>2430</v>
      </c>
      <c r="T55" s="28" t="s">
        <v>2429</v>
      </c>
    </row>
    <row r="56" spans="1:20" x14ac:dyDescent="0.2">
      <c r="A56" s="28" t="s">
        <v>3428</v>
      </c>
      <c r="B56" s="28" t="s">
        <v>3428</v>
      </c>
      <c r="C56" s="28" t="s">
        <v>3424</v>
      </c>
      <c r="D56" s="28" t="s">
        <v>3432</v>
      </c>
      <c r="E56" s="28" t="s">
        <v>3426</v>
      </c>
      <c r="F56" s="28" t="s">
        <v>3073</v>
      </c>
      <c r="G56" s="28" t="s">
        <v>3430</v>
      </c>
      <c r="H56" s="40">
        <v>44008</v>
      </c>
      <c r="J56" s="40">
        <v>44021</v>
      </c>
      <c r="K56" s="39">
        <v>74476</v>
      </c>
      <c r="L56" s="28">
        <v>2000345688</v>
      </c>
      <c r="M56" s="28" t="s">
        <v>3086</v>
      </c>
      <c r="N56" s="28" t="s">
        <v>458</v>
      </c>
      <c r="O56" s="39">
        <v>13</v>
      </c>
      <c r="P56" s="28" t="s">
        <v>83</v>
      </c>
      <c r="Q56" s="28" t="s">
        <v>3086</v>
      </c>
      <c r="R56" s="28" t="s">
        <v>2431</v>
      </c>
      <c r="S56" s="28" t="s">
        <v>2430</v>
      </c>
      <c r="T56" s="28" t="s">
        <v>2429</v>
      </c>
    </row>
    <row r="57" spans="1:20" x14ac:dyDescent="0.2">
      <c r="A57" s="28" t="s">
        <v>3428</v>
      </c>
      <c r="B57" s="28" t="s">
        <v>3428</v>
      </c>
      <c r="C57" s="28" t="s">
        <v>3424</v>
      </c>
      <c r="D57" s="28" t="s">
        <v>189</v>
      </c>
      <c r="E57" s="28" t="s">
        <v>3426</v>
      </c>
      <c r="F57" s="28" t="s">
        <v>3073</v>
      </c>
      <c r="G57" s="28" t="s">
        <v>2434</v>
      </c>
      <c r="H57" s="40">
        <v>44008</v>
      </c>
      <c r="J57" s="40">
        <v>44021</v>
      </c>
      <c r="K57" s="39">
        <v>-148655</v>
      </c>
      <c r="L57" s="28">
        <v>2000345688</v>
      </c>
      <c r="M57" s="28" t="s">
        <v>3086</v>
      </c>
      <c r="N57" s="28" t="s">
        <v>499</v>
      </c>
      <c r="O57" s="39">
        <v>13</v>
      </c>
      <c r="P57" s="28" t="s">
        <v>83</v>
      </c>
      <c r="Q57" s="28" t="s">
        <v>3086</v>
      </c>
      <c r="R57" s="28" t="s">
        <v>2431</v>
      </c>
      <c r="S57" s="28" t="s">
        <v>2430</v>
      </c>
      <c r="T57" s="28" t="s">
        <v>2429</v>
      </c>
    </row>
    <row r="58" spans="1:20" x14ac:dyDescent="0.2">
      <c r="A58" s="28">
        <v>6429740</v>
      </c>
      <c r="B58" s="28">
        <v>6429740</v>
      </c>
      <c r="C58" s="28" t="s">
        <v>2635</v>
      </c>
      <c r="D58" s="28" t="s">
        <v>189</v>
      </c>
      <c r="E58" s="28" t="s">
        <v>2634</v>
      </c>
      <c r="F58" s="28" t="s">
        <v>35</v>
      </c>
      <c r="G58" s="28" t="s">
        <v>2610</v>
      </c>
      <c r="H58" s="40">
        <v>43883</v>
      </c>
      <c r="J58" s="40">
        <v>44020</v>
      </c>
      <c r="K58" s="39">
        <v>-2852609</v>
      </c>
      <c r="L58" s="28">
        <v>2000345688</v>
      </c>
      <c r="M58" s="28" t="s">
        <v>3444</v>
      </c>
      <c r="N58" s="28" t="s">
        <v>499</v>
      </c>
      <c r="O58" s="39">
        <v>97</v>
      </c>
      <c r="P58" s="28" t="s">
        <v>65</v>
      </c>
      <c r="Q58" s="28" t="s">
        <v>49</v>
      </c>
      <c r="R58" s="28" t="s">
        <v>2431</v>
      </c>
      <c r="S58" s="28" t="s">
        <v>2430</v>
      </c>
      <c r="T58" s="28" t="s">
        <v>2429</v>
      </c>
    </row>
    <row r="59" spans="1:20" x14ac:dyDescent="0.2">
      <c r="A59" s="28">
        <v>6419254</v>
      </c>
      <c r="B59" s="28">
        <v>6419254</v>
      </c>
      <c r="C59" s="28" t="s">
        <v>2612</v>
      </c>
      <c r="D59" s="28" t="s">
        <v>3443</v>
      </c>
      <c r="E59" s="28" t="s">
        <v>2631</v>
      </c>
      <c r="F59" s="28" t="s">
        <v>35</v>
      </c>
      <c r="G59" s="28" t="s">
        <v>2610</v>
      </c>
      <c r="H59" s="40">
        <v>43873</v>
      </c>
      <c r="J59" s="40">
        <v>43998</v>
      </c>
      <c r="K59" s="39">
        <v>-74179</v>
      </c>
      <c r="L59" s="28">
        <v>2000345688</v>
      </c>
      <c r="M59" s="28" t="s">
        <v>3374</v>
      </c>
      <c r="N59" s="28" t="s">
        <v>499</v>
      </c>
      <c r="O59" s="39">
        <v>97</v>
      </c>
      <c r="P59" s="28" t="s">
        <v>65</v>
      </c>
      <c r="Q59" s="28" t="s">
        <v>49</v>
      </c>
      <c r="R59" s="28" t="s">
        <v>2431</v>
      </c>
      <c r="S59" s="28" t="s">
        <v>2430</v>
      </c>
      <c r="T59" s="28" t="s">
        <v>2429</v>
      </c>
    </row>
    <row r="60" spans="1:20" x14ac:dyDescent="0.2">
      <c r="A60" s="28">
        <v>6416800</v>
      </c>
      <c r="B60" s="28">
        <v>6416800</v>
      </c>
      <c r="C60" s="28" t="s">
        <v>2612</v>
      </c>
      <c r="D60" s="28" t="s">
        <v>189</v>
      </c>
      <c r="E60" s="28" t="s">
        <v>2628</v>
      </c>
      <c r="F60" s="28" t="s">
        <v>35</v>
      </c>
      <c r="G60" s="28" t="s">
        <v>2610</v>
      </c>
      <c r="H60" s="40">
        <v>43872</v>
      </c>
      <c r="J60" s="40">
        <v>44005</v>
      </c>
      <c r="K60" s="39">
        <v>-1508272</v>
      </c>
      <c r="L60" s="28">
        <v>2000345688</v>
      </c>
      <c r="M60" s="28" t="s">
        <v>3442</v>
      </c>
      <c r="N60" s="28" t="s">
        <v>499</v>
      </c>
      <c r="O60" s="39">
        <v>97</v>
      </c>
      <c r="P60" s="28" t="s">
        <v>65</v>
      </c>
      <c r="Q60" s="28" t="s">
        <v>49</v>
      </c>
      <c r="R60" s="28" t="s">
        <v>2431</v>
      </c>
      <c r="S60" s="28" t="s">
        <v>2430</v>
      </c>
      <c r="T60" s="28" t="s">
        <v>2429</v>
      </c>
    </row>
    <row r="61" spans="1:20" x14ac:dyDescent="0.2">
      <c r="A61" s="28">
        <v>6423214</v>
      </c>
      <c r="B61" s="28">
        <v>6423214</v>
      </c>
      <c r="C61" s="28" t="s">
        <v>2612</v>
      </c>
      <c r="D61" s="28" t="s">
        <v>189</v>
      </c>
      <c r="E61" s="28" t="s">
        <v>2625</v>
      </c>
      <c r="F61" s="28" t="s">
        <v>35</v>
      </c>
      <c r="G61" s="28" t="s">
        <v>2624</v>
      </c>
      <c r="H61" s="40">
        <v>43878</v>
      </c>
      <c r="J61" s="40">
        <v>44005</v>
      </c>
      <c r="K61" s="39">
        <v>-3776497</v>
      </c>
      <c r="L61" s="28">
        <v>2000345688</v>
      </c>
      <c r="M61" s="28" t="s">
        <v>3441</v>
      </c>
      <c r="N61" s="28" t="s">
        <v>499</v>
      </c>
      <c r="O61" s="39">
        <v>97</v>
      </c>
      <c r="P61" s="28" t="s">
        <v>65</v>
      </c>
      <c r="Q61" s="28" t="s">
        <v>49</v>
      </c>
      <c r="R61" s="28" t="s">
        <v>2431</v>
      </c>
      <c r="S61" s="28" t="s">
        <v>2430</v>
      </c>
      <c r="T61" s="28" t="s">
        <v>2429</v>
      </c>
    </row>
    <row r="62" spans="1:20" x14ac:dyDescent="0.2">
      <c r="A62" s="28">
        <v>6417192</v>
      </c>
      <c r="B62" s="28">
        <v>6417192</v>
      </c>
      <c r="C62" s="28" t="s">
        <v>2612</v>
      </c>
      <c r="D62" s="28" t="s">
        <v>189</v>
      </c>
      <c r="E62" s="28" t="s">
        <v>2621</v>
      </c>
      <c r="F62" s="28" t="s">
        <v>35</v>
      </c>
      <c r="G62" s="28" t="s">
        <v>2610</v>
      </c>
      <c r="H62" s="40">
        <v>43872</v>
      </c>
      <c r="J62" s="40">
        <v>44005</v>
      </c>
      <c r="K62" s="39">
        <v>-39759</v>
      </c>
      <c r="L62" s="28">
        <v>2000345688</v>
      </c>
      <c r="M62" s="28" t="s">
        <v>3440</v>
      </c>
      <c r="N62" s="28" t="s">
        <v>499</v>
      </c>
      <c r="O62" s="39">
        <v>97</v>
      </c>
      <c r="P62" s="28" t="s">
        <v>65</v>
      </c>
      <c r="Q62" s="28" t="s">
        <v>49</v>
      </c>
      <c r="R62" s="28" t="s">
        <v>2431</v>
      </c>
      <c r="S62" s="28" t="s">
        <v>2430</v>
      </c>
      <c r="T62" s="28" t="s">
        <v>2429</v>
      </c>
    </row>
    <row r="63" spans="1:20" x14ac:dyDescent="0.2">
      <c r="A63" s="28">
        <v>6420767</v>
      </c>
      <c r="B63" s="28">
        <v>6420767</v>
      </c>
      <c r="C63" s="28" t="s">
        <v>2612</v>
      </c>
      <c r="D63" s="28" t="s">
        <v>189</v>
      </c>
      <c r="E63" s="28" t="s">
        <v>2618</v>
      </c>
      <c r="F63" s="28" t="s">
        <v>35</v>
      </c>
      <c r="G63" s="28" t="s">
        <v>2610</v>
      </c>
      <c r="H63" s="40">
        <v>43875</v>
      </c>
      <c r="J63" s="40">
        <v>44005</v>
      </c>
      <c r="K63" s="39">
        <v>-39759</v>
      </c>
      <c r="L63" s="28">
        <v>2000345688</v>
      </c>
      <c r="M63" s="28" t="s">
        <v>3439</v>
      </c>
      <c r="N63" s="28" t="s">
        <v>499</v>
      </c>
      <c r="O63" s="39">
        <v>97</v>
      </c>
      <c r="P63" s="28" t="s">
        <v>65</v>
      </c>
      <c r="Q63" s="28" t="s">
        <v>49</v>
      </c>
      <c r="R63" s="28" t="s">
        <v>2431</v>
      </c>
      <c r="S63" s="28" t="s">
        <v>2430</v>
      </c>
      <c r="T63" s="28" t="s">
        <v>2429</v>
      </c>
    </row>
    <row r="64" spans="1:20" x14ac:dyDescent="0.2">
      <c r="A64" s="28">
        <v>6423291</v>
      </c>
      <c r="B64" s="28">
        <v>6423291</v>
      </c>
      <c r="C64" s="28" t="s">
        <v>2612</v>
      </c>
      <c r="D64" s="28" t="s">
        <v>189</v>
      </c>
      <c r="E64" s="28" t="s">
        <v>2615</v>
      </c>
      <c r="F64" s="28" t="s">
        <v>35</v>
      </c>
      <c r="G64" s="28" t="s">
        <v>2610</v>
      </c>
      <c r="H64" s="40">
        <v>43878</v>
      </c>
      <c r="J64" s="40">
        <v>44005</v>
      </c>
      <c r="K64" s="39">
        <v>-34259</v>
      </c>
      <c r="L64" s="28">
        <v>2000345688</v>
      </c>
      <c r="M64" s="28" t="s">
        <v>3438</v>
      </c>
      <c r="N64" s="28" t="s">
        <v>499</v>
      </c>
      <c r="O64" s="39">
        <v>97</v>
      </c>
      <c r="P64" s="28" t="s">
        <v>65</v>
      </c>
      <c r="Q64" s="28" t="s">
        <v>49</v>
      </c>
      <c r="R64" s="28" t="s">
        <v>2431</v>
      </c>
      <c r="S64" s="28" t="s">
        <v>2430</v>
      </c>
      <c r="T64" s="28" t="s">
        <v>2429</v>
      </c>
    </row>
    <row r="65" spans="1:20" x14ac:dyDescent="0.2">
      <c r="A65" s="28">
        <v>6428580</v>
      </c>
      <c r="B65" s="28">
        <v>6428580</v>
      </c>
      <c r="C65" s="28" t="s">
        <v>2612</v>
      </c>
      <c r="D65" s="28" t="s">
        <v>189</v>
      </c>
      <c r="E65" s="28" t="s">
        <v>2611</v>
      </c>
      <c r="F65" s="28" t="s">
        <v>35</v>
      </c>
      <c r="G65" s="28" t="s">
        <v>2610</v>
      </c>
      <c r="H65" s="40">
        <v>43882</v>
      </c>
      <c r="J65" s="40">
        <v>44005</v>
      </c>
      <c r="K65" s="39">
        <v>-39759</v>
      </c>
      <c r="L65" s="28">
        <v>2000345688</v>
      </c>
      <c r="M65" s="28" t="s">
        <v>3437</v>
      </c>
      <c r="N65" s="28" t="s">
        <v>499</v>
      </c>
      <c r="O65" s="39">
        <v>97</v>
      </c>
      <c r="P65" s="28" t="s">
        <v>65</v>
      </c>
      <c r="Q65" s="28" t="s">
        <v>49</v>
      </c>
      <c r="R65" s="28" t="s">
        <v>2431</v>
      </c>
      <c r="S65" s="28" t="s">
        <v>2430</v>
      </c>
      <c r="T65" s="28" t="s">
        <v>2429</v>
      </c>
    </row>
    <row r="66" spans="1:20" x14ac:dyDescent="0.2">
      <c r="A66" s="28">
        <v>6415094</v>
      </c>
      <c r="B66" s="28">
        <v>6415094</v>
      </c>
      <c r="C66" s="28" t="s">
        <v>2436</v>
      </c>
      <c r="D66" s="28" t="s">
        <v>189</v>
      </c>
      <c r="E66" s="28" t="s">
        <v>2435</v>
      </c>
      <c r="F66" s="28" t="s">
        <v>35</v>
      </c>
      <c r="G66" s="28" t="s">
        <v>2434</v>
      </c>
      <c r="H66" s="40">
        <v>43871</v>
      </c>
      <c r="J66" s="40">
        <v>43995</v>
      </c>
      <c r="K66" s="39">
        <v>-2343575</v>
      </c>
      <c r="L66" s="28">
        <v>2000345688</v>
      </c>
      <c r="M66" s="28" t="s">
        <v>3436</v>
      </c>
      <c r="N66" s="28" t="s">
        <v>499</v>
      </c>
      <c r="O66" s="39">
        <v>57</v>
      </c>
      <c r="P66" s="28" t="s">
        <v>2432</v>
      </c>
      <c r="Q66" s="28" t="s">
        <v>43</v>
      </c>
      <c r="R66" s="28" t="s">
        <v>2431</v>
      </c>
      <c r="S66" s="28" t="s">
        <v>2430</v>
      </c>
      <c r="T66" s="28" t="s">
        <v>2429</v>
      </c>
    </row>
    <row r="67" spans="1:20" x14ac:dyDescent="0.2">
      <c r="A67" s="28">
        <v>6445557</v>
      </c>
      <c r="B67" s="28">
        <v>6445557</v>
      </c>
      <c r="C67" s="28" t="s">
        <v>3433</v>
      </c>
      <c r="D67" s="28" t="s">
        <v>3432</v>
      </c>
      <c r="E67" s="28" t="s">
        <v>3435</v>
      </c>
      <c r="F67" s="28" t="s">
        <v>35</v>
      </c>
      <c r="G67" s="28" t="s">
        <v>3430</v>
      </c>
      <c r="H67" s="40">
        <v>43898</v>
      </c>
      <c r="J67" s="40">
        <v>44012</v>
      </c>
      <c r="K67" s="39">
        <v>-27523</v>
      </c>
      <c r="L67" s="28">
        <v>2000345688</v>
      </c>
      <c r="M67" s="28" t="s">
        <v>3434</v>
      </c>
      <c r="N67" s="28" t="s">
        <v>499</v>
      </c>
      <c r="O67" s="39">
        <v>57</v>
      </c>
      <c r="P67" s="28" t="s">
        <v>65</v>
      </c>
      <c r="Q67" s="28" t="s">
        <v>39</v>
      </c>
      <c r="R67" s="28" t="s">
        <v>2431</v>
      </c>
      <c r="S67" s="28" t="s">
        <v>2430</v>
      </c>
      <c r="T67" s="28" t="s">
        <v>2429</v>
      </c>
    </row>
    <row r="68" spans="1:20" x14ac:dyDescent="0.2">
      <c r="A68" s="28">
        <v>6452978</v>
      </c>
      <c r="B68" s="28">
        <v>6452978</v>
      </c>
      <c r="C68" s="28" t="s">
        <v>3433</v>
      </c>
      <c r="D68" s="28" t="s">
        <v>3432</v>
      </c>
      <c r="E68" s="28" t="s">
        <v>3431</v>
      </c>
      <c r="F68" s="28" t="s">
        <v>35</v>
      </c>
      <c r="G68" s="28" t="s">
        <v>3430</v>
      </c>
      <c r="H68" s="40">
        <v>43904</v>
      </c>
      <c r="J68" s="40">
        <v>44012</v>
      </c>
      <c r="K68" s="39">
        <v>-46953</v>
      </c>
      <c r="L68" s="28">
        <v>2000345688</v>
      </c>
      <c r="M68" s="28" t="s">
        <v>3429</v>
      </c>
      <c r="N68" s="28" t="s">
        <v>499</v>
      </c>
      <c r="O68" s="39">
        <v>57</v>
      </c>
      <c r="P68" s="28" t="s">
        <v>65</v>
      </c>
      <c r="Q68" s="28" t="s">
        <v>39</v>
      </c>
      <c r="R68" s="28" t="s">
        <v>2431</v>
      </c>
      <c r="S68" s="28" t="s">
        <v>2430</v>
      </c>
      <c r="T68" s="28" t="s">
        <v>2429</v>
      </c>
    </row>
    <row r="69" spans="1:20" x14ac:dyDescent="0.2">
      <c r="A69" s="28" t="s">
        <v>3428</v>
      </c>
      <c r="B69" s="28" t="s">
        <v>3428</v>
      </c>
      <c r="C69" s="28" t="s">
        <v>3258</v>
      </c>
      <c r="D69" s="28" t="s">
        <v>189</v>
      </c>
      <c r="E69" s="28" t="s">
        <v>3427</v>
      </c>
      <c r="F69" s="28" t="s">
        <v>454</v>
      </c>
      <c r="G69" s="28" t="s">
        <v>3252</v>
      </c>
      <c r="H69" s="40">
        <v>44008</v>
      </c>
      <c r="J69" s="40">
        <v>44008</v>
      </c>
      <c r="K69" s="39">
        <v>10783144</v>
      </c>
      <c r="L69" s="28">
        <v>2000345688</v>
      </c>
      <c r="M69" s="28" t="s">
        <v>3425</v>
      </c>
      <c r="N69" s="28" t="s">
        <v>458</v>
      </c>
      <c r="O69" s="39">
        <v>13</v>
      </c>
      <c r="P69" s="28" t="s">
        <v>3358</v>
      </c>
      <c r="Q69" s="28" t="s">
        <v>87</v>
      </c>
      <c r="R69" s="28" t="s">
        <v>2431</v>
      </c>
      <c r="S69" s="28" t="s">
        <v>2430</v>
      </c>
      <c r="T69" s="28" t="s">
        <v>2429</v>
      </c>
    </row>
    <row r="70" spans="1:20" x14ac:dyDescent="0.2">
      <c r="A70" s="28" t="s">
        <v>3366</v>
      </c>
      <c r="B70" s="28" t="s">
        <v>3366</v>
      </c>
      <c r="C70" s="28" t="s">
        <v>3363</v>
      </c>
      <c r="D70" s="28" t="s">
        <v>189</v>
      </c>
      <c r="E70" s="28" t="s">
        <v>3448</v>
      </c>
      <c r="F70" s="28" t="s">
        <v>454</v>
      </c>
      <c r="G70" s="28" t="s">
        <v>3364</v>
      </c>
      <c r="H70" s="40">
        <v>44019</v>
      </c>
      <c r="J70" s="40">
        <v>44019</v>
      </c>
      <c r="K70" s="39">
        <v>2220719</v>
      </c>
      <c r="L70" s="28">
        <v>2000342417</v>
      </c>
      <c r="M70" s="28" t="s">
        <v>3445</v>
      </c>
      <c r="N70" s="28" t="s">
        <v>458</v>
      </c>
      <c r="O70" s="39">
        <v>0</v>
      </c>
      <c r="P70" s="28" t="s">
        <v>3358</v>
      </c>
      <c r="Q70" s="28" t="s">
        <v>3363</v>
      </c>
      <c r="R70" s="28" t="s">
        <v>2431</v>
      </c>
      <c r="S70" s="28" t="s">
        <v>2430</v>
      </c>
      <c r="T70" s="28" t="s">
        <v>2429</v>
      </c>
    </row>
    <row r="71" spans="1:20" x14ac:dyDescent="0.2">
      <c r="A71" s="28" t="s">
        <v>3366</v>
      </c>
      <c r="B71" s="28" t="s">
        <v>3366</v>
      </c>
      <c r="C71" s="28" t="s">
        <v>3363</v>
      </c>
      <c r="D71" s="28" t="s">
        <v>189</v>
      </c>
      <c r="E71" s="28" t="s">
        <v>3446</v>
      </c>
      <c r="F71" s="28" t="s">
        <v>3447</v>
      </c>
      <c r="G71" s="28" t="s">
        <v>3364</v>
      </c>
      <c r="H71" s="40">
        <v>44019</v>
      </c>
      <c r="J71" s="40">
        <v>44019</v>
      </c>
      <c r="K71" s="39">
        <v>-2220719</v>
      </c>
      <c r="L71" s="28">
        <v>2000342417</v>
      </c>
      <c r="M71" s="28" t="s">
        <v>3445</v>
      </c>
      <c r="N71" s="28" t="s">
        <v>499</v>
      </c>
      <c r="O71" s="39">
        <v>0</v>
      </c>
      <c r="P71" s="28" t="s">
        <v>3358</v>
      </c>
      <c r="Q71" s="28" t="s">
        <v>3363</v>
      </c>
      <c r="R71" s="28" t="s">
        <v>2431</v>
      </c>
      <c r="S71" s="28" t="s">
        <v>2430</v>
      </c>
      <c r="T71" s="28" t="s">
        <v>2429</v>
      </c>
    </row>
    <row r="72" spans="1:20" x14ac:dyDescent="0.2">
      <c r="A72" s="28" t="s">
        <v>3369</v>
      </c>
      <c r="B72" s="28" t="s">
        <v>3369</v>
      </c>
      <c r="C72" s="28" t="s">
        <v>3367</v>
      </c>
      <c r="D72" s="28" t="s">
        <v>189</v>
      </c>
      <c r="E72" s="28" t="s">
        <v>3450</v>
      </c>
      <c r="F72" s="28" t="s">
        <v>454</v>
      </c>
      <c r="G72" s="28" t="s">
        <v>3364</v>
      </c>
      <c r="H72" s="40">
        <v>44019</v>
      </c>
      <c r="J72" s="40">
        <v>44019</v>
      </c>
      <c r="K72" s="39">
        <v>180651</v>
      </c>
      <c r="L72" s="28">
        <v>2000342416</v>
      </c>
      <c r="M72" s="28" t="s">
        <v>3445</v>
      </c>
      <c r="N72" s="28" t="s">
        <v>458</v>
      </c>
      <c r="O72" s="39">
        <v>0</v>
      </c>
      <c r="P72" s="28" t="s">
        <v>3358</v>
      </c>
      <c r="Q72" s="28" t="s">
        <v>3367</v>
      </c>
      <c r="R72" s="28" t="s">
        <v>2431</v>
      </c>
      <c r="S72" s="28" t="s">
        <v>2430</v>
      </c>
      <c r="T72" s="28" t="s">
        <v>2429</v>
      </c>
    </row>
    <row r="73" spans="1:20" x14ac:dyDescent="0.2">
      <c r="A73" s="28" t="s">
        <v>3369</v>
      </c>
      <c r="B73" s="28" t="s">
        <v>3369</v>
      </c>
      <c r="C73" s="28" t="s">
        <v>3367</v>
      </c>
      <c r="D73" s="28" t="s">
        <v>189</v>
      </c>
      <c r="E73" s="28" t="s">
        <v>3449</v>
      </c>
      <c r="F73" s="28" t="s">
        <v>3447</v>
      </c>
      <c r="G73" s="28" t="s">
        <v>3364</v>
      </c>
      <c r="H73" s="40">
        <v>44019</v>
      </c>
      <c r="J73" s="40">
        <v>44019</v>
      </c>
      <c r="K73" s="39">
        <v>-180651</v>
      </c>
      <c r="L73" s="28">
        <v>2000342416</v>
      </c>
      <c r="M73" s="28" t="s">
        <v>3445</v>
      </c>
      <c r="N73" s="28" t="s">
        <v>499</v>
      </c>
      <c r="O73" s="39">
        <v>0</v>
      </c>
      <c r="P73" s="28" t="s">
        <v>3358</v>
      </c>
      <c r="Q73" s="28" t="s">
        <v>3367</v>
      </c>
      <c r="R73" s="28" t="s">
        <v>2431</v>
      </c>
      <c r="S73" s="28" t="s">
        <v>2430</v>
      </c>
      <c r="T73" s="28" t="s">
        <v>2429</v>
      </c>
    </row>
    <row r="74" spans="1:20" x14ac:dyDescent="0.2">
      <c r="A74" s="28" t="s">
        <v>3362</v>
      </c>
      <c r="B74" s="28" t="s">
        <v>3362</v>
      </c>
      <c r="C74" s="28" t="s">
        <v>3258</v>
      </c>
      <c r="D74" s="28" t="s">
        <v>189</v>
      </c>
      <c r="E74" s="28" t="s">
        <v>3452</v>
      </c>
      <c r="F74" s="28" t="s">
        <v>454</v>
      </c>
      <c r="G74" s="28" t="s">
        <v>3252</v>
      </c>
      <c r="H74" s="40">
        <v>44019</v>
      </c>
      <c r="J74" s="40">
        <v>44019</v>
      </c>
      <c r="K74" s="39">
        <v>54726544</v>
      </c>
      <c r="L74" s="28">
        <v>2000342415</v>
      </c>
      <c r="M74" s="28" t="s">
        <v>3445</v>
      </c>
      <c r="N74" s="28" t="s">
        <v>458</v>
      </c>
      <c r="O74" s="39">
        <v>0</v>
      </c>
      <c r="P74" s="28" t="s">
        <v>3358</v>
      </c>
      <c r="Q74" s="28" t="s">
        <v>3258</v>
      </c>
      <c r="R74" s="28" t="s">
        <v>2431</v>
      </c>
      <c r="S74" s="28" t="s">
        <v>2430</v>
      </c>
      <c r="T74" s="28" t="s">
        <v>2429</v>
      </c>
    </row>
    <row r="75" spans="1:20" x14ac:dyDescent="0.2">
      <c r="A75" s="28" t="s">
        <v>3362</v>
      </c>
      <c r="B75" s="28" t="s">
        <v>3362</v>
      </c>
      <c r="C75" s="28" t="s">
        <v>3258</v>
      </c>
      <c r="D75" s="28" t="s">
        <v>189</v>
      </c>
      <c r="E75" s="28" t="s">
        <v>3451</v>
      </c>
      <c r="F75" s="28" t="s">
        <v>3447</v>
      </c>
      <c r="G75" s="28" t="s">
        <v>3252</v>
      </c>
      <c r="H75" s="40">
        <v>44019</v>
      </c>
      <c r="J75" s="40">
        <v>44019</v>
      </c>
      <c r="K75" s="39">
        <v>-54726544</v>
      </c>
      <c r="L75" s="28">
        <v>2000342415</v>
      </c>
      <c r="M75" s="28" t="s">
        <v>3445</v>
      </c>
      <c r="N75" s="28" t="s">
        <v>499</v>
      </c>
      <c r="O75" s="39">
        <v>0</v>
      </c>
      <c r="P75" s="28" t="s">
        <v>3358</v>
      </c>
      <c r="Q75" s="28" t="s">
        <v>3258</v>
      </c>
      <c r="R75" s="28" t="s">
        <v>2431</v>
      </c>
      <c r="S75" s="28" t="s">
        <v>2430</v>
      </c>
      <c r="T75" s="28" t="s">
        <v>2429</v>
      </c>
    </row>
    <row r="76" spans="1:20" x14ac:dyDescent="0.2">
      <c r="A76" s="28">
        <v>6270666</v>
      </c>
      <c r="B76" s="28">
        <v>6270666</v>
      </c>
      <c r="C76" s="28" t="s">
        <v>3575</v>
      </c>
      <c r="D76" s="28" t="s">
        <v>189</v>
      </c>
      <c r="E76" s="28" t="s">
        <v>3577</v>
      </c>
      <c r="F76" s="28" t="s">
        <v>35</v>
      </c>
      <c r="G76" s="28" t="s">
        <v>195</v>
      </c>
      <c r="H76" s="40">
        <v>43726</v>
      </c>
      <c r="J76" s="40">
        <v>43925</v>
      </c>
      <c r="K76" s="39">
        <v>-327045</v>
      </c>
      <c r="L76" s="28">
        <v>2000317854</v>
      </c>
      <c r="M76" s="28" t="s">
        <v>3576</v>
      </c>
      <c r="N76" s="28" t="s">
        <v>499</v>
      </c>
      <c r="O76" s="39">
        <v>178</v>
      </c>
      <c r="P76" s="28" t="s">
        <v>65</v>
      </c>
      <c r="Q76" s="28" t="s">
        <v>48</v>
      </c>
      <c r="R76" s="28" t="s">
        <v>2431</v>
      </c>
      <c r="S76" s="28" t="s">
        <v>2430</v>
      </c>
      <c r="T76" s="28" t="s">
        <v>2429</v>
      </c>
    </row>
    <row r="77" spans="1:20" x14ac:dyDescent="0.2">
      <c r="A77" s="28">
        <v>6275026</v>
      </c>
      <c r="B77" s="28">
        <v>6275026</v>
      </c>
      <c r="C77" s="28" t="s">
        <v>3575</v>
      </c>
      <c r="D77" s="28" t="s">
        <v>189</v>
      </c>
      <c r="E77" s="28" t="s">
        <v>3574</v>
      </c>
      <c r="F77" s="28" t="s">
        <v>35</v>
      </c>
      <c r="G77" s="28" t="s">
        <v>70</v>
      </c>
      <c r="H77" s="40">
        <v>43729</v>
      </c>
      <c r="J77" s="40">
        <v>43925</v>
      </c>
      <c r="K77" s="39">
        <v>-1082519</v>
      </c>
      <c r="L77" s="28">
        <v>2000317854</v>
      </c>
      <c r="M77" s="28" t="s">
        <v>74</v>
      </c>
      <c r="N77" s="28" t="s">
        <v>499</v>
      </c>
      <c r="O77" s="39">
        <v>178</v>
      </c>
      <c r="P77" s="28" t="s">
        <v>65</v>
      </c>
      <c r="Q77" s="28" t="s">
        <v>48</v>
      </c>
      <c r="R77" s="28" t="s">
        <v>2431</v>
      </c>
      <c r="S77" s="28" t="s">
        <v>2430</v>
      </c>
      <c r="T77" s="28" t="s">
        <v>2429</v>
      </c>
    </row>
    <row r="78" spans="1:20" x14ac:dyDescent="0.2">
      <c r="A78" s="28">
        <v>6331101</v>
      </c>
      <c r="B78" s="28">
        <v>6331101</v>
      </c>
      <c r="C78" s="28" t="s">
        <v>3573</v>
      </c>
      <c r="D78" s="28" t="s">
        <v>189</v>
      </c>
      <c r="E78" s="28" t="s">
        <v>3572</v>
      </c>
      <c r="F78" s="28" t="s">
        <v>35</v>
      </c>
      <c r="G78" s="28" t="s">
        <v>2559</v>
      </c>
      <c r="H78" s="40">
        <v>43779</v>
      </c>
      <c r="J78" s="40">
        <v>43922</v>
      </c>
      <c r="K78" s="39">
        <v>-475107</v>
      </c>
      <c r="L78" s="28">
        <v>2000317854</v>
      </c>
      <c r="M78" s="28" t="s">
        <v>3562</v>
      </c>
      <c r="N78" s="28" t="s">
        <v>499</v>
      </c>
      <c r="O78" s="39">
        <v>144</v>
      </c>
      <c r="P78" s="28" t="s">
        <v>65</v>
      </c>
      <c r="Q78" s="28" t="s">
        <v>43</v>
      </c>
      <c r="R78" s="28" t="s">
        <v>2431</v>
      </c>
      <c r="S78" s="28" t="s">
        <v>2430</v>
      </c>
      <c r="T78" s="28" t="s">
        <v>2429</v>
      </c>
    </row>
    <row r="79" spans="1:20" x14ac:dyDescent="0.2">
      <c r="A79" s="28">
        <v>6316465</v>
      </c>
      <c r="B79" s="28">
        <v>6316465</v>
      </c>
      <c r="C79" s="28" t="s">
        <v>3571</v>
      </c>
      <c r="D79" s="28" t="s">
        <v>189</v>
      </c>
      <c r="E79" s="28" t="s">
        <v>3570</v>
      </c>
      <c r="F79" s="28" t="s">
        <v>35</v>
      </c>
      <c r="G79" s="28" t="s">
        <v>3569</v>
      </c>
      <c r="H79" s="40">
        <v>43765</v>
      </c>
      <c r="J79" s="40">
        <v>43940</v>
      </c>
      <c r="K79" s="39">
        <v>-321221</v>
      </c>
      <c r="L79" s="28">
        <v>2000317854</v>
      </c>
      <c r="M79" s="28" t="s">
        <v>3568</v>
      </c>
      <c r="N79" s="28" t="s">
        <v>499</v>
      </c>
      <c r="O79" s="39">
        <v>144</v>
      </c>
      <c r="P79" s="28" t="s">
        <v>65</v>
      </c>
      <c r="Q79" s="28" t="s">
        <v>47</v>
      </c>
      <c r="R79" s="28" t="s">
        <v>2431</v>
      </c>
      <c r="S79" s="28" t="s">
        <v>2430</v>
      </c>
      <c r="T79" s="28" t="s">
        <v>2429</v>
      </c>
    </row>
    <row r="80" spans="1:20" x14ac:dyDescent="0.2">
      <c r="A80" s="28">
        <v>6285517</v>
      </c>
      <c r="B80" s="28">
        <v>6285517</v>
      </c>
      <c r="C80" s="28" t="s">
        <v>3567</v>
      </c>
      <c r="D80" s="28" t="s">
        <v>189</v>
      </c>
      <c r="E80" s="28" t="s">
        <v>3566</v>
      </c>
      <c r="F80" s="28" t="s">
        <v>35</v>
      </c>
      <c r="G80" s="28" t="s">
        <v>2559</v>
      </c>
      <c r="H80" s="40">
        <v>43738</v>
      </c>
      <c r="J80" s="40">
        <v>43922</v>
      </c>
      <c r="K80" s="39">
        <v>-327689</v>
      </c>
      <c r="L80" s="28">
        <v>2000317854</v>
      </c>
      <c r="M80" s="28" t="s">
        <v>3562</v>
      </c>
      <c r="N80" s="28" t="s">
        <v>499</v>
      </c>
      <c r="O80" s="39">
        <v>144</v>
      </c>
      <c r="P80" s="28" t="s">
        <v>65</v>
      </c>
      <c r="Q80" s="28" t="s">
        <v>43</v>
      </c>
      <c r="R80" s="28" t="s">
        <v>2431</v>
      </c>
      <c r="S80" s="28" t="s">
        <v>2430</v>
      </c>
      <c r="T80" s="28" t="s">
        <v>2429</v>
      </c>
    </row>
    <row r="81" spans="1:20" x14ac:dyDescent="0.2">
      <c r="A81" s="28">
        <v>6376856</v>
      </c>
      <c r="B81" s="28">
        <v>6376856</v>
      </c>
      <c r="C81" s="28" t="s">
        <v>3564</v>
      </c>
      <c r="D81" s="28" t="s">
        <v>189</v>
      </c>
      <c r="E81" s="28" t="s">
        <v>3565</v>
      </c>
      <c r="F81" s="28" t="s">
        <v>35</v>
      </c>
      <c r="G81" s="28" t="s">
        <v>3527</v>
      </c>
      <c r="H81" s="40">
        <v>43829</v>
      </c>
      <c r="J81" s="40">
        <v>43942</v>
      </c>
      <c r="K81" s="39">
        <v>-106297</v>
      </c>
      <c r="L81" s="28">
        <v>2000317854</v>
      </c>
      <c r="M81" s="28" t="s">
        <v>3533</v>
      </c>
      <c r="N81" s="28" t="s">
        <v>499</v>
      </c>
      <c r="O81" s="39">
        <v>85</v>
      </c>
      <c r="P81" s="28" t="s">
        <v>65</v>
      </c>
      <c r="Q81" s="28" t="s">
        <v>58</v>
      </c>
      <c r="R81" s="28" t="s">
        <v>2431</v>
      </c>
      <c r="S81" s="28" t="s">
        <v>2430</v>
      </c>
      <c r="T81" s="28" t="s">
        <v>2429</v>
      </c>
    </row>
    <row r="82" spans="1:20" x14ac:dyDescent="0.2">
      <c r="A82" s="28">
        <v>6377532</v>
      </c>
      <c r="B82" s="28">
        <v>6377532</v>
      </c>
      <c r="C82" s="28" t="s">
        <v>3564</v>
      </c>
      <c r="D82" s="28" t="s">
        <v>189</v>
      </c>
      <c r="E82" s="28" t="s">
        <v>3563</v>
      </c>
      <c r="F82" s="28" t="s">
        <v>35</v>
      </c>
      <c r="G82" s="28" t="s">
        <v>3527</v>
      </c>
      <c r="H82" s="40">
        <v>43829</v>
      </c>
      <c r="J82" s="40">
        <v>43942</v>
      </c>
      <c r="K82" s="39">
        <v>-102126</v>
      </c>
      <c r="L82" s="28">
        <v>2000317854</v>
      </c>
      <c r="M82" s="28" t="s">
        <v>3533</v>
      </c>
      <c r="N82" s="28" t="s">
        <v>499</v>
      </c>
      <c r="O82" s="39">
        <v>85</v>
      </c>
      <c r="P82" s="28" t="s">
        <v>65</v>
      </c>
      <c r="Q82" s="28" t="s">
        <v>58</v>
      </c>
      <c r="R82" s="28" t="s">
        <v>2431</v>
      </c>
      <c r="S82" s="28" t="s">
        <v>2430</v>
      </c>
      <c r="T82" s="28" t="s">
        <v>2429</v>
      </c>
    </row>
    <row r="83" spans="1:20" x14ac:dyDescent="0.2">
      <c r="A83" s="28">
        <v>6359523</v>
      </c>
      <c r="B83" s="28">
        <v>6359523</v>
      </c>
      <c r="C83" s="28" t="s">
        <v>2876</v>
      </c>
      <c r="D83" s="28" t="s">
        <v>189</v>
      </c>
      <c r="E83" s="28" t="s">
        <v>2875</v>
      </c>
      <c r="F83" s="28" t="s">
        <v>35</v>
      </c>
      <c r="G83" s="28" t="s">
        <v>2874</v>
      </c>
      <c r="H83" s="40">
        <v>43808</v>
      </c>
      <c r="J83" s="40">
        <v>43941</v>
      </c>
      <c r="K83" s="39">
        <v>-14131682</v>
      </c>
      <c r="L83" s="28">
        <v>2000317854</v>
      </c>
      <c r="M83" s="28" t="s">
        <v>3562</v>
      </c>
      <c r="N83" s="28" t="s">
        <v>499</v>
      </c>
      <c r="O83" s="39">
        <v>85</v>
      </c>
      <c r="P83" s="28" t="s">
        <v>65</v>
      </c>
      <c r="Q83" s="28" t="s">
        <v>48</v>
      </c>
      <c r="R83" s="28" t="s">
        <v>2431</v>
      </c>
      <c r="S83" s="28" t="s">
        <v>2430</v>
      </c>
      <c r="T83" s="28" t="s">
        <v>2429</v>
      </c>
    </row>
    <row r="84" spans="1:20" x14ac:dyDescent="0.2">
      <c r="A84" s="28">
        <v>6378320</v>
      </c>
      <c r="B84" s="28">
        <v>6378320</v>
      </c>
      <c r="C84" s="28" t="s">
        <v>3561</v>
      </c>
      <c r="D84" s="28" t="s">
        <v>189</v>
      </c>
      <c r="E84" s="28" t="s">
        <v>3560</v>
      </c>
      <c r="F84" s="28" t="s">
        <v>35</v>
      </c>
      <c r="G84" s="28" t="s">
        <v>3559</v>
      </c>
      <c r="H84" s="40">
        <v>43831</v>
      </c>
      <c r="J84" s="40">
        <v>43945</v>
      </c>
      <c r="K84" s="39">
        <v>-59313</v>
      </c>
      <c r="L84" s="28">
        <v>2000317854</v>
      </c>
      <c r="M84" s="28" t="s">
        <v>3541</v>
      </c>
      <c r="N84" s="28" t="s">
        <v>499</v>
      </c>
      <c r="O84" s="39">
        <v>85</v>
      </c>
      <c r="P84" s="28" t="s">
        <v>65</v>
      </c>
      <c r="Q84" s="28" t="s">
        <v>48</v>
      </c>
      <c r="R84" s="28" t="s">
        <v>2431</v>
      </c>
      <c r="S84" s="28" t="s">
        <v>2430</v>
      </c>
      <c r="T84" s="28" t="s">
        <v>2429</v>
      </c>
    </row>
    <row r="85" spans="1:20" x14ac:dyDescent="0.2">
      <c r="A85" s="28">
        <v>6379929</v>
      </c>
      <c r="B85" s="28">
        <v>6379929</v>
      </c>
      <c r="C85" s="28" t="s">
        <v>2871</v>
      </c>
      <c r="D85" s="28" t="s">
        <v>189</v>
      </c>
      <c r="E85" s="28" t="s">
        <v>2870</v>
      </c>
      <c r="F85" s="28" t="s">
        <v>35</v>
      </c>
      <c r="G85" s="28" t="s">
        <v>2869</v>
      </c>
      <c r="H85" s="40">
        <v>43834</v>
      </c>
      <c r="J85" s="40">
        <v>43946</v>
      </c>
      <c r="K85" s="39">
        <v>-30923</v>
      </c>
      <c r="L85" s="28">
        <v>2000317854</v>
      </c>
      <c r="M85" s="28" t="s">
        <v>3558</v>
      </c>
      <c r="N85" s="28" t="s">
        <v>499</v>
      </c>
      <c r="O85" s="39">
        <v>85</v>
      </c>
      <c r="P85" s="28" t="s">
        <v>65</v>
      </c>
      <c r="Q85" s="28" t="s">
        <v>60</v>
      </c>
      <c r="R85" s="28" t="s">
        <v>2431</v>
      </c>
      <c r="S85" s="28" t="s">
        <v>2430</v>
      </c>
      <c r="T85" s="28" t="s">
        <v>2429</v>
      </c>
    </row>
    <row r="86" spans="1:20" x14ac:dyDescent="0.2">
      <c r="A86" s="28">
        <v>6380141</v>
      </c>
      <c r="B86" s="28">
        <v>6380141</v>
      </c>
      <c r="C86" s="28" t="s">
        <v>3557</v>
      </c>
      <c r="D86" s="28" t="s">
        <v>189</v>
      </c>
      <c r="E86" s="28" t="s">
        <v>3556</v>
      </c>
      <c r="F86" s="28" t="s">
        <v>35</v>
      </c>
      <c r="G86" s="28" t="s">
        <v>3555</v>
      </c>
      <c r="H86" s="40">
        <v>43782</v>
      </c>
      <c r="J86" s="40">
        <v>43938</v>
      </c>
      <c r="K86" s="39">
        <v>-110402</v>
      </c>
      <c r="L86" s="28">
        <v>2000317854</v>
      </c>
      <c r="M86" s="28" t="s">
        <v>3554</v>
      </c>
      <c r="N86" s="28" t="s">
        <v>499</v>
      </c>
      <c r="O86" s="39">
        <v>85</v>
      </c>
      <c r="P86" s="28" t="s">
        <v>65</v>
      </c>
      <c r="Q86" s="28" t="s">
        <v>57</v>
      </c>
      <c r="R86" s="28" t="s">
        <v>2431</v>
      </c>
      <c r="S86" s="28" t="s">
        <v>2430</v>
      </c>
      <c r="T86" s="28" t="s">
        <v>2429</v>
      </c>
    </row>
    <row r="87" spans="1:20" x14ac:dyDescent="0.2">
      <c r="A87" s="28">
        <v>6344183</v>
      </c>
      <c r="B87" s="28">
        <v>6344183</v>
      </c>
      <c r="C87" s="28" t="s">
        <v>3552</v>
      </c>
      <c r="D87" s="28" t="s">
        <v>3432</v>
      </c>
      <c r="E87" s="28" t="s">
        <v>3551</v>
      </c>
      <c r="F87" s="28" t="s">
        <v>35</v>
      </c>
      <c r="G87" s="28" t="s">
        <v>2744</v>
      </c>
      <c r="H87" s="40">
        <v>43793</v>
      </c>
      <c r="J87" s="40">
        <v>43948</v>
      </c>
      <c r="K87" s="39">
        <v>-441659</v>
      </c>
      <c r="L87" s="28">
        <v>2000317854</v>
      </c>
      <c r="M87" s="28" t="s">
        <v>3553</v>
      </c>
      <c r="N87" s="28" t="s">
        <v>499</v>
      </c>
      <c r="O87" s="39">
        <v>123</v>
      </c>
      <c r="P87" s="28" t="s">
        <v>83</v>
      </c>
      <c r="Q87" s="28" t="s">
        <v>2731</v>
      </c>
      <c r="R87" s="28" t="s">
        <v>2431</v>
      </c>
      <c r="S87" s="28" t="s">
        <v>2430</v>
      </c>
      <c r="T87" s="28" t="s">
        <v>2429</v>
      </c>
    </row>
    <row r="88" spans="1:20" x14ac:dyDescent="0.2">
      <c r="A88" s="28">
        <v>6344183</v>
      </c>
      <c r="B88" s="28">
        <v>6344183</v>
      </c>
      <c r="C88" s="28" t="s">
        <v>3552</v>
      </c>
      <c r="D88" s="28" t="s">
        <v>3432</v>
      </c>
      <c r="E88" s="28" t="s">
        <v>3551</v>
      </c>
      <c r="F88" s="28" t="s">
        <v>35</v>
      </c>
      <c r="G88" s="28" t="s">
        <v>2744</v>
      </c>
      <c r="H88" s="40">
        <v>43793</v>
      </c>
      <c r="J88" s="40">
        <v>43948</v>
      </c>
      <c r="K88" s="39">
        <v>-586899</v>
      </c>
      <c r="L88" s="28">
        <v>2000317854</v>
      </c>
      <c r="M88" s="28" t="s">
        <v>3550</v>
      </c>
      <c r="N88" s="28" t="s">
        <v>499</v>
      </c>
      <c r="O88" s="39">
        <v>109</v>
      </c>
      <c r="P88" s="28" t="s">
        <v>83</v>
      </c>
      <c r="Q88" s="28" t="s">
        <v>2731</v>
      </c>
      <c r="R88" s="28" t="s">
        <v>2431</v>
      </c>
      <c r="S88" s="28" t="s">
        <v>2430</v>
      </c>
      <c r="T88" s="28" t="s">
        <v>2429</v>
      </c>
    </row>
    <row r="89" spans="1:20" x14ac:dyDescent="0.2">
      <c r="A89" s="28">
        <v>6342870</v>
      </c>
      <c r="B89" s="28">
        <v>6342870</v>
      </c>
      <c r="C89" s="28" t="s">
        <v>3549</v>
      </c>
      <c r="D89" s="28" t="s">
        <v>189</v>
      </c>
      <c r="E89" s="28" t="s">
        <v>3548</v>
      </c>
      <c r="F89" s="28" t="s">
        <v>35</v>
      </c>
      <c r="G89" s="28" t="s">
        <v>222</v>
      </c>
      <c r="H89" s="40">
        <v>43791</v>
      </c>
      <c r="J89" s="40">
        <v>43931</v>
      </c>
      <c r="K89" s="39">
        <v>-314327</v>
      </c>
      <c r="L89" s="28">
        <v>2000317854</v>
      </c>
      <c r="M89" s="28" t="s">
        <v>3547</v>
      </c>
      <c r="N89" s="28" t="s">
        <v>499</v>
      </c>
      <c r="O89" s="39">
        <v>123</v>
      </c>
      <c r="P89" s="28" t="s">
        <v>65</v>
      </c>
      <c r="Q89" s="28" t="s">
        <v>224</v>
      </c>
      <c r="R89" s="28" t="s">
        <v>2431</v>
      </c>
      <c r="S89" s="28" t="s">
        <v>2430</v>
      </c>
      <c r="T89" s="28" t="s">
        <v>2429</v>
      </c>
    </row>
    <row r="90" spans="1:20" x14ac:dyDescent="0.2">
      <c r="A90" s="28">
        <v>6339695</v>
      </c>
      <c r="B90" s="28">
        <v>6339695</v>
      </c>
      <c r="C90" s="28" t="s">
        <v>3546</v>
      </c>
      <c r="D90" s="28" t="s">
        <v>189</v>
      </c>
      <c r="E90" s="28" t="s">
        <v>3545</v>
      </c>
      <c r="F90" s="28" t="s">
        <v>35</v>
      </c>
      <c r="G90" s="28" t="s">
        <v>3544</v>
      </c>
      <c r="H90" s="40">
        <v>43788</v>
      </c>
      <c r="J90" s="40">
        <v>43931</v>
      </c>
      <c r="K90" s="39">
        <v>-36162</v>
      </c>
      <c r="L90" s="28">
        <v>2000317854</v>
      </c>
      <c r="M90" s="28" t="s">
        <v>3543</v>
      </c>
      <c r="N90" s="28" t="s">
        <v>499</v>
      </c>
      <c r="O90" s="39">
        <v>123</v>
      </c>
      <c r="P90" s="28" t="s">
        <v>65</v>
      </c>
      <c r="Q90" s="28" t="s">
        <v>58</v>
      </c>
      <c r="R90" s="28" t="s">
        <v>2431</v>
      </c>
      <c r="S90" s="28" t="s">
        <v>2430</v>
      </c>
      <c r="T90" s="28" t="s">
        <v>2429</v>
      </c>
    </row>
    <row r="91" spans="1:20" x14ac:dyDescent="0.2">
      <c r="A91" s="28">
        <v>6355688</v>
      </c>
      <c r="B91" s="28">
        <v>6355688</v>
      </c>
      <c r="C91" s="28" t="s">
        <v>2775</v>
      </c>
      <c r="D91" s="28" t="s">
        <v>198</v>
      </c>
      <c r="E91" s="28" t="s">
        <v>3542</v>
      </c>
      <c r="F91" s="28" t="s">
        <v>35</v>
      </c>
      <c r="G91" s="28" t="s">
        <v>195</v>
      </c>
      <c r="H91" s="40">
        <v>43803</v>
      </c>
      <c r="J91" s="40">
        <v>43926</v>
      </c>
      <c r="K91" s="39">
        <v>-67761</v>
      </c>
      <c r="L91" s="28">
        <v>2000317854</v>
      </c>
      <c r="M91" s="28" t="s">
        <v>3541</v>
      </c>
      <c r="N91" s="28" t="s">
        <v>499</v>
      </c>
      <c r="O91" s="39">
        <v>115</v>
      </c>
      <c r="P91" s="28" t="s">
        <v>65</v>
      </c>
      <c r="Q91" s="28" t="s">
        <v>49</v>
      </c>
      <c r="R91" s="28" t="s">
        <v>2431</v>
      </c>
      <c r="S91" s="28" t="s">
        <v>2430</v>
      </c>
      <c r="T91" s="28" t="s">
        <v>2429</v>
      </c>
    </row>
    <row r="92" spans="1:20" x14ac:dyDescent="0.2">
      <c r="A92" s="28">
        <v>6358282</v>
      </c>
      <c r="B92" s="28">
        <v>6358282</v>
      </c>
      <c r="C92" s="28" t="s">
        <v>3540</v>
      </c>
      <c r="D92" s="28" t="s">
        <v>189</v>
      </c>
      <c r="E92" s="28" t="s">
        <v>3539</v>
      </c>
      <c r="F92" s="28" t="s">
        <v>35</v>
      </c>
      <c r="G92" s="28" t="s">
        <v>356</v>
      </c>
      <c r="H92" s="40">
        <v>43805</v>
      </c>
      <c r="J92" s="40">
        <v>43948</v>
      </c>
      <c r="K92" s="39">
        <v>-30923</v>
      </c>
      <c r="L92" s="28">
        <v>2000317854</v>
      </c>
      <c r="M92" s="28" t="s">
        <v>3522</v>
      </c>
      <c r="N92" s="28" t="s">
        <v>499</v>
      </c>
      <c r="O92" s="39">
        <v>115</v>
      </c>
      <c r="P92" s="28" t="s">
        <v>65</v>
      </c>
      <c r="Q92" s="28" t="s">
        <v>48</v>
      </c>
      <c r="R92" s="28" t="s">
        <v>2431</v>
      </c>
      <c r="S92" s="28" t="s">
        <v>2430</v>
      </c>
      <c r="T92" s="28" t="s">
        <v>2429</v>
      </c>
    </row>
    <row r="93" spans="1:20" x14ac:dyDescent="0.2">
      <c r="A93" s="28">
        <v>6311522</v>
      </c>
      <c r="B93" s="28">
        <v>6311522</v>
      </c>
      <c r="C93" s="28" t="s">
        <v>2750</v>
      </c>
      <c r="D93" s="28" t="s">
        <v>3432</v>
      </c>
      <c r="E93" s="28" t="s">
        <v>3538</v>
      </c>
      <c r="F93" s="28" t="s">
        <v>35</v>
      </c>
      <c r="G93" s="28" t="s">
        <v>200</v>
      </c>
      <c r="H93" s="40">
        <v>43761</v>
      </c>
      <c r="J93" s="40">
        <v>43949</v>
      </c>
      <c r="K93" s="39">
        <v>-55000</v>
      </c>
      <c r="L93" s="28">
        <v>2000317854</v>
      </c>
      <c r="M93" s="28" t="s">
        <v>3537</v>
      </c>
      <c r="N93" s="28" t="s">
        <v>499</v>
      </c>
      <c r="O93" s="39">
        <v>115</v>
      </c>
      <c r="P93" s="28" t="s">
        <v>65</v>
      </c>
      <c r="Q93" s="28" t="s">
        <v>2731</v>
      </c>
      <c r="R93" s="28" t="s">
        <v>2431</v>
      </c>
      <c r="S93" s="28" t="s">
        <v>2430</v>
      </c>
      <c r="T93" s="28" t="s">
        <v>2429</v>
      </c>
    </row>
    <row r="94" spans="1:20" x14ac:dyDescent="0.2">
      <c r="A94" s="28" t="s">
        <v>3536</v>
      </c>
      <c r="B94" s="28" t="s">
        <v>3536</v>
      </c>
      <c r="C94" s="28" t="s">
        <v>3087</v>
      </c>
      <c r="D94" s="28" t="s">
        <v>3432</v>
      </c>
      <c r="E94" s="28" t="s">
        <v>3454</v>
      </c>
      <c r="F94" s="28" t="s">
        <v>3073</v>
      </c>
      <c r="G94" s="28" t="s">
        <v>2744</v>
      </c>
      <c r="H94" s="40">
        <v>43935</v>
      </c>
      <c r="J94" s="40">
        <v>43962</v>
      </c>
      <c r="K94" s="39">
        <v>1103937</v>
      </c>
      <c r="L94" s="28">
        <v>2000317854</v>
      </c>
      <c r="M94" s="28" t="s">
        <v>3086</v>
      </c>
      <c r="N94" s="28" t="s">
        <v>458</v>
      </c>
      <c r="O94" s="39">
        <v>27</v>
      </c>
      <c r="P94" s="28" t="s">
        <v>83</v>
      </c>
      <c r="Q94" s="28" t="s">
        <v>3086</v>
      </c>
      <c r="R94" s="28" t="s">
        <v>2431</v>
      </c>
      <c r="S94" s="28" t="s">
        <v>2430</v>
      </c>
      <c r="T94" s="28" t="s">
        <v>2429</v>
      </c>
    </row>
    <row r="95" spans="1:20" x14ac:dyDescent="0.2">
      <c r="A95" s="28" t="s">
        <v>3536</v>
      </c>
      <c r="B95" s="28" t="s">
        <v>3536</v>
      </c>
      <c r="C95" s="28" t="s">
        <v>3087</v>
      </c>
      <c r="D95" s="28" t="s">
        <v>189</v>
      </c>
      <c r="E95" s="28" t="s">
        <v>3454</v>
      </c>
      <c r="F95" s="28" t="s">
        <v>3073</v>
      </c>
      <c r="G95" s="28" t="s">
        <v>3512</v>
      </c>
      <c r="H95" s="40">
        <v>43935</v>
      </c>
      <c r="J95" s="40">
        <v>43962</v>
      </c>
      <c r="K95" s="39">
        <v>-1171698</v>
      </c>
      <c r="L95" s="28">
        <v>2000317854</v>
      </c>
      <c r="M95" s="28" t="s">
        <v>3086</v>
      </c>
      <c r="N95" s="28" t="s">
        <v>499</v>
      </c>
      <c r="O95" s="39">
        <v>27</v>
      </c>
      <c r="P95" s="28" t="s">
        <v>83</v>
      </c>
      <c r="Q95" s="28" t="s">
        <v>3086</v>
      </c>
      <c r="R95" s="28" t="s">
        <v>2431</v>
      </c>
      <c r="S95" s="28" t="s">
        <v>2430</v>
      </c>
      <c r="T95" s="28" t="s">
        <v>2429</v>
      </c>
    </row>
    <row r="96" spans="1:20" x14ac:dyDescent="0.2">
      <c r="A96" s="28" t="s">
        <v>3536</v>
      </c>
      <c r="B96" s="28" t="s">
        <v>3536</v>
      </c>
      <c r="C96" s="28" t="s">
        <v>3087</v>
      </c>
      <c r="D96" s="28" t="s">
        <v>198</v>
      </c>
      <c r="E96" s="28" t="s">
        <v>3454</v>
      </c>
      <c r="F96" s="28" t="s">
        <v>3073</v>
      </c>
      <c r="G96" s="28" t="s">
        <v>195</v>
      </c>
      <c r="H96" s="40">
        <v>43935</v>
      </c>
      <c r="J96" s="40">
        <v>43962</v>
      </c>
      <c r="K96" s="39">
        <v>67761</v>
      </c>
      <c r="L96" s="28">
        <v>2000317854</v>
      </c>
      <c r="M96" s="28" t="s">
        <v>3086</v>
      </c>
      <c r="N96" s="28" t="s">
        <v>458</v>
      </c>
      <c r="O96" s="39">
        <v>27</v>
      </c>
      <c r="P96" s="28" t="s">
        <v>83</v>
      </c>
      <c r="Q96" s="28" t="s">
        <v>3086</v>
      </c>
      <c r="R96" s="28" t="s">
        <v>2431</v>
      </c>
      <c r="S96" s="28" t="s">
        <v>2430</v>
      </c>
      <c r="T96" s="28" t="s">
        <v>2429</v>
      </c>
    </row>
    <row r="97" spans="1:20" x14ac:dyDescent="0.2">
      <c r="A97" s="28">
        <v>6392221</v>
      </c>
      <c r="B97" s="28">
        <v>6392221</v>
      </c>
      <c r="C97" s="28" t="s">
        <v>3535</v>
      </c>
      <c r="D97" s="28" t="s">
        <v>189</v>
      </c>
      <c r="E97" s="28" t="s">
        <v>3534</v>
      </c>
      <c r="F97" s="28" t="s">
        <v>35</v>
      </c>
      <c r="G97" s="28" t="s">
        <v>3527</v>
      </c>
      <c r="H97" s="40">
        <v>43847</v>
      </c>
      <c r="J97" s="40">
        <v>43924</v>
      </c>
      <c r="K97" s="39">
        <v>-65103</v>
      </c>
      <c r="L97" s="28">
        <v>2000317854</v>
      </c>
      <c r="M97" s="28" t="s">
        <v>3533</v>
      </c>
      <c r="N97" s="28" t="s">
        <v>499</v>
      </c>
      <c r="O97" s="39">
        <v>65</v>
      </c>
      <c r="P97" s="28" t="s">
        <v>65</v>
      </c>
      <c r="Q97" s="28" t="s">
        <v>58</v>
      </c>
      <c r="R97" s="28" t="s">
        <v>2431</v>
      </c>
      <c r="S97" s="28" t="s">
        <v>2430</v>
      </c>
      <c r="T97" s="28" t="s">
        <v>2429</v>
      </c>
    </row>
    <row r="98" spans="1:20" x14ac:dyDescent="0.2">
      <c r="A98" s="28">
        <v>6398303</v>
      </c>
      <c r="B98" s="28">
        <v>6398303</v>
      </c>
      <c r="C98" s="28" t="s">
        <v>3532</v>
      </c>
      <c r="D98" s="28" t="s">
        <v>189</v>
      </c>
      <c r="E98" s="28" t="s">
        <v>3531</v>
      </c>
      <c r="F98" s="28" t="s">
        <v>35</v>
      </c>
      <c r="G98" s="28" t="s">
        <v>222</v>
      </c>
      <c r="H98" s="40">
        <v>43853</v>
      </c>
      <c r="J98" s="40">
        <v>43927</v>
      </c>
      <c r="K98" s="39">
        <v>-30923</v>
      </c>
      <c r="L98" s="28">
        <v>2000317854</v>
      </c>
      <c r="M98" s="28" t="s">
        <v>3530</v>
      </c>
      <c r="N98" s="28" t="s">
        <v>499</v>
      </c>
      <c r="O98" s="39">
        <v>65</v>
      </c>
      <c r="P98" s="28" t="s">
        <v>65</v>
      </c>
      <c r="Q98" s="28" t="s">
        <v>57</v>
      </c>
      <c r="R98" s="28" t="s">
        <v>2431</v>
      </c>
      <c r="S98" s="28" t="s">
        <v>2430</v>
      </c>
      <c r="T98" s="28" t="s">
        <v>2429</v>
      </c>
    </row>
    <row r="99" spans="1:20" x14ac:dyDescent="0.2">
      <c r="A99" s="28">
        <v>6399871</v>
      </c>
      <c r="B99" s="28">
        <v>6399871</v>
      </c>
      <c r="C99" s="28" t="s">
        <v>3529</v>
      </c>
      <c r="D99" s="28" t="s">
        <v>189</v>
      </c>
      <c r="E99" s="28" t="s">
        <v>3528</v>
      </c>
      <c r="F99" s="28" t="s">
        <v>35</v>
      </c>
      <c r="G99" s="28" t="s">
        <v>3527</v>
      </c>
      <c r="H99" s="40">
        <v>43855</v>
      </c>
      <c r="J99" s="40">
        <v>43924</v>
      </c>
      <c r="K99" s="39">
        <v>-30923</v>
      </c>
      <c r="L99" s="28">
        <v>2000317854</v>
      </c>
      <c r="M99" s="28" t="s">
        <v>3526</v>
      </c>
      <c r="N99" s="28" t="s">
        <v>499</v>
      </c>
      <c r="O99" s="39">
        <v>65</v>
      </c>
      <c r="P99" s="28" t="s">
        <v>65</v>
      </c>
      <c r="Q99" s="28" t="s">
        <v>58</v>
      </c>
      <c r="R99" s="28" t="s">
        <v>2431</v>
      </c>
      <c r="S99" s="28" t="s">
        <v>2430</v>
      </c>
      <c r="T99" s="28" t="s">
        <v>2429</v>
      </c>
    </row>
    <row r="100" spans="1:20" x14ac:dyDescent="0.2">
      <c r="A100" s="28">
        <v>6392616</v>
      </c>
      <c r="B100" s="28">
        <v>6392616</v>
      </c>
      <c r="C100" s="28" t="s">
        <v>3525</v>
      </c>
      <c r="D100" s="28" t="s">
        <v>189</v>
      </c>
      <c r="E100" s="28" t="s">
        <v>3524</v>
      </c>
      <c r="F100" s="28" t="s">
        <v>35</v>
      </c>
      <c r="G100" s="28" t="s">
        <v>3523</v>
      </c>
      <c r="H100" s="40">
        <v>43849</v>
      </c>
      <c r="J100" s="40">
        <v>43932</v>
      </c>
      <c r="K100" s="39">
        <v>-30923</v>
      </c>
      <c r="L100" s="28">
        <v>2000317854</v>
      </c>
      <c r="M100" s="28" t="s">
        <v>3522</v>
      </c>
      <c r="N100" s="28" t="s">
        <v>499</v>
      </c>
      <c r="O100" s="39">
        <v>65</v>
      </c>
      <c r="P100" s="28" t="s">
        <v>65</v>
      </c>
      <c r="Q100" s="28" t="s">
        <v>48</v>
      </c>
      <c r="R100" s="28" t="s">
        <v>2431</v>
      </c>
      <c r="S100" s="28" t="s">
        <v>2430</v>
      </c>
      <c r="T100" s="28" t="s">
        <v>2429</v>
      </c>
    </row>
    <row r="101" spans="1:20" x14ac:dyDescent="0.2">
      <c r="A101" s="28">
        <v>6392885</v>
      </c>
      <c r="B101" s="28">
        <v>6392885</v>
      </c>
      <c r="C101" s="28" t="s">
        <v>3521</v>
      </c>
      <c r="D101" s="28" t="s">
        <v>189</v>
      </c>
      <c r="E101" s="28" t="s">
        <v>3520</v>
      </c>
      <c r="F101" s="28" t="s">
        <v>35</v>
      </c>
      <c r="G101" s="28" t="s">
        <v>3519</v>
      </c>
      <c r="H101" s="40">
        <v>43850</v>
      </c>
      <c r="J101" s="40">
        <v>43922</v>
      </c>
      <c r="K101" s="39">
        <v>-71403</v>
      </c>
      <c r="L101" s="28">
        <v>2000317854</v>
      </c>
      <c r="M101" s="28" t="s">
        <v>3518</v>
      </c>
      <c r="N101" s="28" t="s">
        <v>499</v>
      </c>
      <c r="O101" s="39">
        <v>65</v>
      </c>
      <c r="P101" s="28" t="s">
        <v>65</v>
      </c>
      <c r="Q101" s="28" t="s">
        <v>58</v>
      </c>
      <c r="R101" s="28" t="s">
        <v>2431</v>
      </c>
      <c r="S101" s="28" t="s">
        <v>2430</v>
      </c>
      <c r="T101" s="28" t="s">
        <v>2429</v>
      </c>
    </row>
    <row r="102" spans="1:20" x14ac:dyDescent="0.2">
      <c r="A102" s="28">
        <v>6407733</v>
      </c>
      <c r="B102" s="28">
        <v>6407733</v>
      </c>
      <c r="C102" s="28" t="s">
        <v>3517</v>
      </c>
      <c r="D102" s="28" t="s">
        <v>3432</v>
      </c>
      <c r="E102" s="28" t="s">
        <v>3516</v>
      </c>
      <c r="F102" s="28" t="s">
        <v>35</v>
      </c>
      <c r="G102" s="28" t="s">
        <v>3430</v>
      </c>
      <c r="H102" s="40">
        <v>43863</v>
      </c>
      <c r="J102" s="40">
        <v>43962</v>
      </c>
      <c r="K102" s="39">
        <v>-20379</v>
      </c>
      <c r="L102" s="28">
        <v>2000317854</v>
      </c>
      <c r="M102" s="28" t="s">
        <v>3515</v>
      </c>
      <c r="N102" s="28" t="s">
        <v>499</v>
      </c>
      <c r="O102" s="39">
        <v>39</v>
      </c>
      <c r="P102" s="28" t="s">
        <v>83</v>
      </c>
      <c r="Q102" s="28" t="s">
        <v>55</v>
      </c>
      <c r="R102" s="28" t="s">
        <v>2431</v>
      </c>
      <c r="S102" s="28" t="s">
        <v>2430</v>
      </c>
      <c r="T102" s="28" t="s">
        <v>2429</v>
      </c>
    </row>
    <row r="103" spans="1:20" x14ac:dyDescent="0.2">
      <c r="A103" s="28">
        <v>6429600</v>
      </c>
      <c r="B103" s="28">
        <v>6429600</v>
      </c>
      <c r="C103" s="28" t="s">
        <v>3514</v>
      </c>
      <c r="D103" s="28" t="s">
        <v>189</v>
      </c>
      <c r="E103" s="28" t="s">
        <v>3513</v>
      </c>
      <c r="F103" s="28" t="s">
        <v>35</v>
      </c>
      <c r="G103" s="28" t="s">
        <v>3512</v>
      </c>
      <c r="H103" s="40">
        <v>43883</v>
      </c>
      <c r="J103" s="40">
        <v>43951</v>
      </c>
      <c r="K103" s="39">
        <v>-325119</v>
      </c>
      <c r="L103" s="28">
        <v>2000317854</v>
      </c>
      <c r="M103" s="28" t="s">
        <v>3511</v>
      </c>
      <c r="N103" s="28" t="s">
        <v>499</v>
      </c>
      <c r="O103" s="39">
        <v>38</v>
      </c>
      <c r="P103" s="28" t="s">
        <v>65</v>
      </c>
      <c r="Q103" s="28" t="s">
        <v>3510</v>
      </c>
      <c r="R103" s="28" t="s">
        <v>2431</v>
      </c>
      <c r="S103" s="28" t="s">
        <v>2430</v>
      </c>
      <c r="T103" s="28" t="s">
        <v>2429</v>
      </c>
    </row>
    <row r="104" spans="1:20" x14ac:dyDescent="0.2">
      <c r="A104" s="28">
        <v>6085962</v>
      </c>
      <c r="B104" s="28">
        <v>6085962</v>
      </c>
      <c r="C104" s="28" t="s">
        <v>2590</v>
      </c>
      <c r="D104" s="28" t="s">
        <v>189</v>
      </c>
      <c r="E104" s="28" t="s">
        <v>3084</v>
      </c>
      <c r="F104" s="28" t="s">
        <v>77</v>
      </c>
      <c r="G104" s="28" t="s">
        <v>71</v>
      </c>
      <c r="H104" s="40">
        <v>43909</v>
      </c>
      <c r="J104" s="40">
        <v>43962</v>
      </c>
      <c r="K104" s="39">
        <v>-215189</v>
      </c>
      <c r="L104" s="28">
        <v>2000317854</v>
      </c>
      <c r="M104" s="28" t="s">
        <v>3509</v>
      </c>
      <c r="N104" s="28" t="s">
        <v>499</v>
      </c>
      <c r="O104" s="39">
        <v>298</v>
      </c>
      <c r="P104" s="28" t="s">
        <v>83</v>
      </c>
      <c r="Q104" s="28" t="s">
        <v>3086</v>
      </c>
      <c r="R104" s="28" t="s">
        <v>2431</v>
      </c>
      <c r="S104" s="28" t="s">
        <v>2430</v>
      </c>
      <c r="T104" s="28" t="s">
        <v>2429</v>
      </c>
    </row>
    <row r="105" spans="1:20" x14ac:dyDescent="0.2">
      <c r="A105" s="28">
        <v>6088441</v>
      </c>
      <c r="B105" s="28">
        <v>6088441</v>
      </c>
      <c r="C105" s="28" t="s">
        <v>3148</v>
      </c>
      <c r="D105" s="28" t="s">
        <v>189</v>
      </c>
      <c r="E105" s="28" t="s">
        <v>3508</v>
      </c>
      <c r="F105" s="28" t="s">
        <v>35</v>
      </c>
      <c r="G105" s="28" t="s">
        <v>200</v>
      </c>
      <c r="H105" s="40">
        <v>43571</v>
      </c>
      <c r="J105" s="40">
        <v>43922</v>
      </c>
      <c r="K105" s="39">
        <v>-585170</v>
      </c>
      <c r="L105" s="28">
        <v>2000317854</v>
      </c>
      <c r="M105" s="28" t="s">
        <v>3507</v>
      </c>
      <c r="N105" s="28" t="s">
        <v>499</v>
      </c>
      <c r="O105" s="39">
        <v>298</v>
      </c>
      <c r="P105" s="28" t="s">
        <v>65</v>
      </c>
      <c r="Q105" s="28" t="s">
        <v>49</v>
      </c>
      <c r="R105" s="28" t="s">
        <v>2431</v>
      </c>
      <c r="S105" s="28" t="s">
        <v>2430</v>
      </c>
      <c r="T105" s="28" t="s">
        <v>2429</v>
      </c>
    </row>
    <row r="106" spans="1:20" x14ac:dyDescent="0.2">
      <c r="A106" s="28">
        <v>6206836</v>
      </c>
      <c r="B106" s="28">
        <v>6206836</v>
      </c>
      <c r="C106" s="28" t="s">
        <v>3506</v>
      </c>
      <c r="D106" s="28" t="s">
        <v>189</v>
      </c>
      <c r="E106" s="28" t="s">
        <v>3505</v>
      </c>
      <c r="F106" s="28" t="s">
        <v>35</v>
      </c>
      <c r="G106" s="28" t="s">
        <v>3504</v>
      </c>
      <c r="H106" s="40">
        <v>43675</v>
      </c>
      <c r="J106" s="40">
        <v>43819</v>
      </c>
      <c r="K106" s="39">
        <v>-528271</v>
      </c>
      <c r="L106" s="28">
        <v>2000317854</v>
      </c>
      <c r="M106" s="28" t="s">
        <v>3503</v>
      </c>
      <c r="N106" s="28" t="s">
        <v>499</v>
      </c>
      <c r="O106" s="39">
        <v>235</v>
      </c>
      <c r="P106" s="28" t="s">
        <v>37</v>
      </c>
      <c r="Q106" s="28" t="s">
        <v>3502</v>
      </c>
      <c r="R106" s="28" t="s">
        <v>2431</v>
      </c>
      <c r="S106" s="28" t="s">
        <v>2430</v>
      </c>
      <c r="T106" s="28" t="s">
        <v>2429</v>
      </c>
    </row>
    <row r="107" spans="1:20" x14ac:dyDescent="0.2">
      <c r="A107" s="28">
        <v>6211720</v>
      </c>
      <c r="B107" s="28">
        <v>6211720</v>
      </c>
      <c r="C107" s="28" t="s">
        <v>2561</v>
      </c>
      <c r="D107" s="28" t="s">
        <v>189</v>
      </c>
      <c r="E107" s="28" t="s">
        <v>2560</v>
      </c>
      <c r="F107" s="28" t="s">
        <v>35</v>
      </c>
      <c r="G107" s="28" t="s">
        <v>2559</v>
      </c>
      <c r="H107" s="40">
        <v>43677</v>
      </c>
      <c r="J107" s="40">
        <v>43801</v>
      </c>
      <c r="K107" s="39">
        <v>-596900</v>
      </c>
      <c r="L107" s="28">
        <v>2000317854</v>
      </c>
      <c r="M107" s="28" t="s">
        <v>3501</v>
      </c>
      <c r="N107" s="28" t="s">
        <v>499</v>
      </c>
      <c r="O107" s="39">
        <v>235</v>
      </c>
      <c r="P107" s="28" t="s">
        <v>37</v>
      </c>
      <c r="Q107" s="28" t="s">
        <v>48</v>
      </c>
      <c r="R107" s="28" t="s">
        <v>2431</v>
      </c>
      <c r="S107" s="28" t="s">
        <v>2430</v>
      </c>
      <c r="T107" s="28" t="s">
        <v>2429</v>
      </c>
    </row>
    <row r="108" spans="1:20" x14ac:dyDescent="0.2">
      <c r="A108" s="28">
        <v>6219741</v>
      </c>
      <c r="B108" s="28">
        <v>6219741</v>
      </c>
      <c r="C108" s="28" t="s">
        <v>2561</v>
      </c>
      <c r="D108" s="28" t="s">
        <v>189</v>
      </c>
      <c r="E108" s="28" t="s">
        <v>3067</v>
      </c>
      <c r="F108" s="28" t="s">
        <v>35</v>
      </c>
      <c r="G108" s="28" t="s">
        <v>2559</v>
      </c>
      <c r="H108" s="40">
        <v>43683</v>
      </c>
      <c r="J108" s="40">
        <v>43866</v>
      </c>
      <c r="K108" s="39">
        <v>-189800</v>
      </c>
      <c r="L108" s="28">
        <v>2000317854</v>
      </c>
      <c r="M108" s="28" t="s">
        <v>3500</v>
      </c>
      <c r="N108" s="28" t="s">
        <v>499</v>
      </c>
      <c r="O108" s="39">
        <v>205</v>
      </c>
      <c r="P108" s="28" t="s">
        <v>68</v>
      </c>
      <c r="Q108" s="28" t="s">
        <v>43</v>
      </c>
      <c r="R108" s="28" t="s">
        <v>2431</v>
      </c>
      <c r="S108" s="28" t="s">
        <v>2430</v>
      </c>
      <c r="T108" s="28" t="s">
        <v>2429</v>
      </c>
    </row>
    <row r="109" spans="1:20" x14ac:dyDescent="0.2">
      <c r="A109" s="28">
        <v>6111224</v>
      </c>
      <c r="B109" s="28">
        <v>6111224</v>
      </c>
      <c r="C109" s="28" t="s">
        <v>3372</v>
      </c>
      <c r="D109" s="28" t="s">
        <v>189</v>
      </c>
      <c r="E109" s="28" t="s">
        <v>3371</v>
      </c>
      <c r="F109" s="28" t="s">
        <v>35</v>
      </c>
      <c r="G109" s="28" t="s">
        <v>191</v>
      </c>
      <c r="H109" s="40">
        <v>43592</v>
      </c>
      <c r="J109" s="40">
        <v>43962</v>
      </c>
      <c r="K109" s="39">
        <v>-974883</v>
      </c>
      <c r="L109" s="28">
        <v>2000317854</v>
      </c>
      <c r="M109" s="28" t="s">
        <v>3499</v>
      </c>
      <c r="N109" s="28" t="s">
        <v>499</v>
      </c>
      <c r="O109" s="39">
        <v>219</v>
      </c>
      <c r="P109" s="28" t="s">
        <v>65</v>
      </c>
      <c r="Q109" s="28" t="s">
        <v>39</v>
      </c>
      <c r="R109" s="28" t="s">
        <v>2431</v>
      </c>
      <c r="S109" s="28" t="s">
        <v>2430</v>
      </c>
      <c r="T109" s="28" t="s">
        <v>2429</v>
      </c>
    </row>
    <row r="110" spans="1:20" x14ac:dyDescent="0.2">
      <c r="A110" s="28">
        <v>6061569</v>
      </c>
      <c r="B110" s="28">
        <v>6061569</v>
      </c>
      <c r="C110" s="28" t="s">
        <v>3498</v>
      </c>
      <c r="D110" s="28" t="s">
        <v>189</v>
      </c>
      <c r="E110" s="28" t="s">
        <v>2568</v>
      </c>
      <c r="F110" s="28" t="s">
        <v>77</v>
      </c>
      <c r="G110" s="28" t="s">
        <v>200</v>
      </c>
      <c r="H110" s="40">
        <v>43795</v>
      </c>
      <c r="J110" s="40">
        <v>43875</v>
      </c>
      <c r="K110" s="39">
        <v>-4693917</v>
      </c>
      <c r="L110" s="28">
        <v>2000317854</v>
      </c>
      <c r="M110" s="28" t="s">
        <v>3497</v>
      </c>
      <c r="N110" s="28" t="s">
        <v>499</v>
      </c>
      <c r="O110" s="39">
        <v>27</v>
      </c>
      <c r="P110" s="28" t="s">
        <v>83</v>
      </c>
      <c r="Q110" s="28" t="s">
        <v>81</v>
      </c>
      <c r="R110" s="28" t="s">
        <v>2431</v>
      </c>
      <c r="S110" s="28" t="s">
        <v>2430</v>
      </c>
      <c r="T110" s="28" t="s">
        <v>2429</v>
      </c>
    </row>
    <row r="111" spans="1:20" x14ac:dyDescent="0.2">
      <c r="A111" s="28">
        <v>6040233</v>
      </c>
      <c r="B111" s="28">
        <v>6040233</v>
      </c>
      <c r="C111" s="28" t="s">
        <v>3496</v>
      </c>
      <c r="D111" s="28" t="s">
        <v>189</v>
      </c>
      <c r="E111" s="28" t="s">
        <v>3125</v>
      </c>
      <c r="F111" s="28" t="s">
        <v>77</v>
      </c>
      <c r="G111" s="28" t="s">
        <v>200</v>
      </c>
      <c r="H111" s="40">
        <v>43795</v>
      </c>
      <c r="J111" s="40">
        <v>43875</v>
      </c>
      <c r="K111" s="39">
        <v>-65160</v>
      </c>
      <c r="L111" s="28">
        <v>2000317854</v>
      </c>
      <c r="M111" s="28" t="s">
        <v>3495</v>
      </c>
      <c r="N111" s="28" t="s">
        <v>499</v>
      </c>
      <c r="O111" s="39">
        <v>27</v>
      </c>
      <c r="P111" s="28" t="s">
        <v>83</v>
      </c>
      <c r="Q111" s="28" t="s">
        <v>81</v>
      </c>
      <c r="R111" s="28" t="s">
        <v>2431</v>
      </c>
      <c r="S111" s="28" t="s">
        <v>2430</v>
      </c>
      <c r="T111" s="28" t="s">
        <v>2429</v>
      </c>
    </row>
    <row r="112" spans="1:20" x14ac:dyDescent="0.2">
      <c r="A112" s="28">
        <v>6102283</v>
      </c>
      <c r="B112" s="28">
        <v>6102283</v>
      </c>
      <c r="C112" s="28" t="s">
        <v>3494</v>
      </c>
      <c r="D112" s="28" t="s">
        <v>189</v>
      </c>
      <c r="E112" s="28" t="s">
        <v>3132</v>
      </c>
      <c r="F112" s="28" t="s">
        <v>77</v>
      </c>
      <c r="G112" s="28" t="s">
        <v>200</v>
      </c>
      <c r="H112" s="40">
        <v>43795</v>
      </c>
      <c r="J112" s="40">
        <v>43875</v>
      </c>
      <c r="K112" s="39">
        <v>-130500</v>
      </c>
      <c r="L112" s="28">
        <v>2000317854</v>
      </c>
      <c r="M112" s="28" t="s">
        <v>3493</v>
      </c>
      <c r="N112" s="28" t="s">
        <v>499</v>
      </c>
      <c r="O112" s="39">
        <v>27</v>
      </c>
      <c r="P112" s="28" t="s">
        <v>83</v>
      </c>
      <c r="Q112" s="28" t="s">
        <v>81</v>
      </c>
      <c r="R112" s="28" t="s">
        <v>2431</v>
      </c>
      <c r="S112" s="28" t="s">
        <v>2430</v>
      </c>
      <c r="T112" s="28" t="s">
        <v>2429</v>
      </c>
    </row>
    <row r="113" spans="1:20" x14ac:dyDescent="0.2">
      <c r="A113" s="28">
        <v>6130691</v>
      </c>
      <c r="B113" s="28">
        <v>6130691</v>
      </c>
      <c r="C113" s="28" t="s">
        <v>3492</v>
      </c>
      <c r="D113" s="28" t="s">
        <v>189</v>
      </c>
      <c r="E113" s="28" t="s">
        <v>3127</v>
      </c>
      <c r="F113" s="28" t="s">
        <v>77</v>
      </c>
      <c r="G113" s="28" t="s">
        <v>200</v>
      </c>
      <c r="H113" s="40">
        <v>43795</v>
      </c>
      <c r="J113" s="40">
        <v>43875</v>
      </c>
      <c r="K113" s="39">
        <v>-50262</v>
      </c>
      <c r="L113" s="28">
        <v>2000317854</v>
      </c>
      <c r="M113" s="28" t="s">
        <v>3491</v>
      </c>
      <c r="N113" s="28" t="s">
        <v>499</v>
      </c>
      <c r="O113" s="39">
        <v>27</v>
      </c>
      <c r="P113" s="28" t="s">
        <v>83</v>
      </c>
      <c r="Q113" s="28" t="s">
        <v>81</v>
      </c>
      <c r="R113" s="28" t="s">
        <v>2431</v>
      </c>
      <c r="S113" s="28" t="s">
        <v>2430</v>
      </c>
      <c r="T113" s="28" t="s">
        <v>2429</v>
      </c>
    </row>
    <row r="114" spans="1:20" x14ac:dyDescent="0.2">
      <c r="A114" s="28">
        <v>6070930</v>
      </c>
      <c r="B114" s="28">
        <v>6070930</v>
      </c>
      <c r="C114" s="28" t="s">
        <v>3490</v>
      </c>
      <c r="D114" s="28" t="s">
        <v>189</v>
      </c>
      <c r="E114" s="28" t="s">
        <v>3171</v>
      </c>
      <c r="F114" s="28" t="s">
        <v>77</v>
      </c>
      <c r="G114" s="28" t="s">
        <v>71</v>
      </c>
      <c r="H114" s="40">
        <v>43795</v>
      </c>
      <c r="J114" s="40">
        <v>43875</v>
      </c>
      <c r="K114" s="39">
        <v>-3570678</v>
      </c>
      <c r="L114" s="28">
        <v>2000317854</v>
      </c>
      <c r="M114" s="28" t="s">
        <v>3489</v>
      </c>
      <c r="N114" s="28" t="s">
        <v>499</v>
      </c>
      <c r="O114" s="39">
        <v>27</v>
      </c>
      <c r="P114" s="28" t="s">
        <v>83</v>
      </c>
      <c r="Q114" s="28" t="s">
        <v>81</v>
      </c>
      <c r="R114" s="28" t="s">
        <v>2431</v>
      </c>
      <c r="S114" s="28" t="s">
        <v>2430</v>
      </c>
      <c r="T114" s="28" t="s">
        <v>2429</v>
      </c>
    </row>
    <row r="115" spans="1:20" x14ac:dyDescent="0.2">
      <c r="A115" s="28">
        <v>6075743</v>
      </c>
      <c r="B115" s="28">
        <v>6075743</v>
      </c>
      <c r="C115" s="28" t="s">
        <v>3488</v>
      </c>
      <c r="D115" s="28" t="s">
        <v>189</v>
      </c>
      <c r="E115" s="28" t="s">
        <v>3150</v>
      </c>
      <c r="F115" s="28" t="s">
        <v>77</v>
      </c>
      <c r="G115" s="28" t="s">
        <v>200</v>
      </c>
      <c r="H115" s="40">
        <v>43795</v>
      </c>
      <c r="J115" s="40">
        <v>43875</v>
      </c>
      <c r="K115" s="39">
        <v>-995178</v>
      </c>
      <c r="L115" s="28">
        <v>2000317854</v>
      </c>
      <c r="M115" s="28" t="s">
        <v>3487</v>
      </c>
      <c r="N115" s="28" t="s">
        <v>499</v>
      </c>
      <c r="O115" s="39">
        <v>27</v>
      </c>
      <c r="P115" s="28" t="s">
        <v>83</v>
      </c>
      <c r="Q115" s="28" t="s">
        <v>81</v>
      </c>
      <c r="R115" s="28" t="s">
        <v>2431</v>
      </c>
      <c r="S115" s="28" t="s">
        <v>2430</v>
      </c>
      <c r="T115" s="28" t="s">
        <v>2429</v>
      </c>
    </row>
    <row r="116" spans="1:20" x14ac:dyDescent="0.2">
      <c r="A116" s="28">
        <v>6074579</v>
      </c>
      <c r="B116" s="28">
        <v>6074579</v>
      </c>
      <c r="C116" s="28" t="s">
        <v>3486</v>
      </c>
      <c r="D116" s="28" t="s">
        <v>189</v>
      </c>
      <c r="E116" s="28" t="s">
        <v>2596</v>
      </c>
      <c r="F116" s="28" t="s">
        <v>77</v>
      </c>
      <c r="G116" s="28" t="s">
        <v>200</v>
      </c>
      <c r="H116" s="40">
        <v>43795</v>
      </c>
      <c r="J116" s="40">
        <v>43875</v>
      </c>
      <c r="K116" s="39">
        <v>-12719092</v>
      </c>
      <c r="L116" s="28">
        <v>2000317854</v>
      </c>
      <c r="M116" s="28" t="s">
        <v>3485</v>
      </c>
      <c r="N116" s="28" t="s">
        <v>499</v>
      </c>
      <c r="O116" s="39">
        <v>27</v>
      </c>
      <c r="P116" s="28" t="s">
        <v>83</v>
      </c>
      <c r="Q116" s="28" t="s">
        <v>81</v>
      </c>
      <c r="R116" s="28" t="s">
        <v>2431</v>
      </c>
      <c r="S116" s="28" t="s">
        <v>2430</v>
      </c>
      <c r="T116" s="28" t="s">
        <v>2429</v>
      </c>
    </row>
    <row r="117" spans="1:20" x14ac:dyDescent="0.2">
      <c r="A117" s="28">
        <v>6146624</v>
      </c>
      <c r="B117" s="28">
        <v>6146624</v>
      </c>
      <c r="C117" s="28" t="s">
        <v>3484</v>
      </c>
      <c r="D117" s="28" t="s">
        <v>189</v>
      </c>
      <c r="E117" s="28" t="s">
        <v>2599</v>
      </c>
      <c r="F117" s="28" t="s">
        <v>77</v>
      </c>
      <c r="G117" s="28" t="s">
        <v>71</v>
      </c>
      <c r="H117" s="40">
        <v>43795</v>
      </c>
      <c r="J117" s="40">
        <v>43875</v>
      </c>
      <c r="K117" s="39">
        <v>-22399256</v>
      </c>
      <c r="L117" s="28">
        <v>2000317854</v>
      </c>
      <c r="M117" s="28" t="s">
        <v>3483</v>
      </c>
      <c r="N117" s="28" t="s">
        <v>499</v>
      </c>
      <c r="O117" s="39">
        <v>27</v>
      </c>
      <c r="P117" s="28" t="s">
        <v>83</v>
      </c>
      <c r="Q117" s="28" t="s">
        <v>81</v>
      </c>
      <c r="R117" s="28" t="s">
        <v>2431</v>
      </c>
      <c r="S117" s="28" t="s">
        <v>2430</v>
      </c>
      <c r="T117" s="28" t="s">
        <v>2429</v>
      </c>
    </row>
    <row r="118" spans="1:20" x14ac:dyDescent="0.2">
      <c r="A118" s="28">
        <v>6145294</v>
      </c>
      <c r="B118" s="28">
        <v>6145294</v>
      </c>
      <c r="C118" s="28" t="s">
        <v>3482</v>
      </c>
      <c r="D118" s="28" t="s">
        <v>189</v>
      </c>
      <c r="E118" s="28" t="s">
        <v>3153</v>
      </c>
      <c r="F118" s="28" t="s">
        <v>77</v>
      </c>
      <c r="G118" s="28" t="s">
        <v>200</v>
      </c>
      <c r="H118" s="40">
        <v>43795</v>
      </c>
      <c r="J118" s="40">
        <v>43875</v>
      </c>
      <c r="K118" s="39">
        <v>-1173909</v>
      </c>
      <c r="L118" s="28">
        <v>2000317854</v>
      </c>
      <c r="M118" s="28" t="s">
        <v>3481</v>
      </c>
      <c r="N118" s="28" t="s">
        <v>499</v>
      </c>
      <c r="O118" s="39">
        <v>27</v>
      </c>
      <c r="P118" s="28" t="s">
        <v>83</v>
      </c>
      <c r="Q118" s="28" t="s">
        <v>81</v>
      </c>
      <c r="R118" s="28" t="s">
        <v>2431</v>
      </c>
      <c r="S118" s="28" t="s">
        <v>2430</v>
      </c>
      <c r="T118" s="28" t="s">
        <v>2429</v>
      </c>
    </row>
    <row r="119" spans="1:20" x14ac:dyDescent="0.2">
      <c r="A119" s="28">
        <v>6085962</v>
      </c>
      <c r="B119" s="28">
        <v>6085962</v>
      </c>
      <c r="C119" s="28" t="s">
        <v>3480</v>
      </c>
      <c r="D119" s="28" t="s">
        <v>189</v>
      </c>
      <c r="E119" s="28" t="s">
        <v>3122</v>
      </c>
      <c r="F119" s="28" t="s">
        <v>77</v>
      </c>
      <c r="G119" s="28" t="s">
        <v>71</v>
      </c>
      <c r="H119" s="40">
        <v>43795</v>
      </c>
      <c r="J119" s="40">
        <v>43875</v>
      </c>
      <c r="K119" s="39">
        <v>-18972</v>
      </c>
      <c r="L119" s="28">
        <v>2000317854</v>
      </c>
      <c r="M119" s="28" t="s">
        <v>3479</v>
      </c>
      <c r="N119" s="28" t="s">
        <v>499</v>
      </c>
      <c r="O119" s="39">
        <v>27</v>
      </c>
      <c r="P119" s="28" t="s">
        <v>83</v>
      </c>
      <c r="Q119" s="28" t="s">
        <v>81</v>
      </c>
      <c r="R119" s="28" t="s">
        <v>2431</v>
      </c>
      <c r="S119" s="28" t="s">
        <v>2430</v>
      </c>
      <c r="T119" s="28" t="s">
        <v>2429</v>
      </c>
    </row>
    <row r="120" spans="1:20" x14ac:dyDescent="0.2">
      <c r="A120" s="28">
        <v>6082166</v>
      </c>
      <c r="B120" s="28">
        <v>6082166</v>
      </c>
      <c r="C120" s="28" t="s">
        <v>3478</v>
      </c>
      <c r="D120" s="28" t="s">
        <v>189</v>
      </c>
      <c r="E120" s="28" t="s">
        <v>3143</v>
      </c>
      <c r="F120" s="28" t="s">
        <v>77</v>
      </c>
      <c r="G120" s="28" t="s">
        <v>200</v>
      </c>
      <c r="H120" s="40">
        <v>43795</v>
      </c>
      <c r="J120" s="40">
        <v>43875</v>
      </c>
      <c r="K120" s="39">
        <v>-513448</v>
      </c>
      <c r="L120" s="28">
        <v>2000317854</v>
      </c>
      <c r="M120" s="28" t="s">
        <v>3477</v>
      </c>
      <c r="N120" s="28" t="s">
        <v>499</v>
      </c>
      <c r="O120" s="39">
        <v>27</v>
      </c>
      <c r="P120" s="28" t="s">
        <v>83</v>
      </c>
      <c r="Q120" s="28" t="s">
        <v>81</v>
      </c>
      <c r="R120" s="28" t="s">
        <v>2431</v>
      </c>
      <c r="S120" s="28" t="s">
        <v>2430</v>
      </c>
      <c r="T120" s="28" t="s">
        <v>2429</v>
      </c>
    </row>
    <row r="121" spans="1:20" x14ac:dyDescent="0.2">
      <c r="A121" s="28">
        <v>6137073</v>
      </c>
      <c r="B121" s="28">
        <v>6137073</v>
      </c>
      <c r="C121" s="28" t="s">
        <v>3476</v>
      </c>
      <c r="D121" s="28" t="s">
        <v>189</v>
      </c>
      <c r="E121" s="28" t="s">
        <v>2589</v>
      </c>
      <c r="F121" s="28" t="s">
        <v>77</v>
      </c>
      <c r="G121" s="28" t="s">
        <v>200</v>
      </c>
      <c r="H121" s="40">
        <v>43795</v>
      </c>
      <c r="J121" s="40">
        <v>43875</v>
      </c>
      <c r="K121" s="39">
        <v>-1468846</v>
      </c>
      <c r="L121" s="28">
        <v>2000317854</v>
      </c>
      <c r="M121" s="28" t="s">
        <v>3475</v>
      </c>
      <c r="N121" s="28" t="s">
        <v>499</v>
      </c>
      <c r="O121" s="39">
        <v>27</v>
      </c>
      <c r="P121" s="28" t="s">
        <v>83</v>
      </c>
      <c r="Q121" s="28" t="s">
        <v>81</v>
      </c>
      <c r="R121" s="28" t="s">
        <v>2431</v>
      </c>
      <c r="S121" s="28" t="s">
        <v>2430</v>
      </c>
      <c r="T121" s="28" t="s">
        <v>2429</v>
      </c>
    </row>
    <row r="122" spans="1:20" x14ac:dyDescent="0.2">
      <c r="A122" s="28">
        <v>6133169</v>
      </c>
      <c r="B122" s="28">
        <v>6133169</v>
      </c>
      <c r="C122" s="28" t="s">
        <v>3474</v>
      </c>
      <c r="D122" s="28" t="s">
        <v>189</v>
      </c>
      <c r="E122" s="28" t="s">
        <v>2577</v>
      </c>
      <c r="F122" s="28" t="s">
        <v>77</v>
      </c>
      <c r="G122" s="28" t="s">
        <v>200</v>
      </c>
      <c r="H122" s="40">
        <v>43795</v>
      </c>
      <c r="J122" s="40">
        <v>43875</v>
      </c>
      <c r="K122" s="39">
        <v>-14007347</v>
      </c>
      <c r="L122" s="28">
        <v>2000317854</v>
      </c>
      <c r="M122" s="28" t="s">
        <v>3473</v>
      </c>
      <c r="N122" s="28" t="s">
        <v>499</v>
      </c>
      <c r="O122" s="39">
        <v>27</v>
      </c>
      <c r="P122" s="28" t="s">
        <v>83</v>
      </c>
      <c r="Q122" s="28" t="s">
        <v>81</v>
      </c>
      <c r="R122" s="28" t="s">
        <v>2431</v>
      </c>
      <c r="S122" s="28" t="s">
        <v>2430</v>
      </c>
      <c r="T122" s="28" t="s">
        <v>2429</v>
      </c>
    </row>
    <row r="123" spans="1:20" x14ac:dyDescent="0.2">
      <c r="A123" s="28">
        <v>6107432</v>
      </c>
      <c r="B123" s="28">
        <v>6107432</v>
      </c>
      <c r="C123" s="28" t="s">
        <v>3472</v>
      </c>
      <c r="D123" s="28" t="s">
        <v>189</v>
      </c>
      <c r="E123" s="28" t="s">
        <v>3156</v>
      </c>
      <c r="F123" s="28" t="s">
        <v>77</v>
      </c>
      <c r="G123" s="28" t="s">
        <v>200</v>
      </c>
      <c r="H123" s="40">
        <v>43795</v>
      </c>
      <c r="J123" s="40">
        <v>43875</v>
      </c>
      <c r="K123" s="39">
        <v>-1300000</v>
      </c>
      <c r="L123" s="28">
        <v>2000317854</v>
      </c>
      <c r="M123" s="28" t="s">
        <v>3471</v>
      </c>
      <c r="N123" s="28" t="s">
        <v>499</v>
      </c>
      <c r="O123" s="39">
        <v>27</v>
      </c>
      <c r="P123" s="28" t="s">
        <v>83</v>
      </c>
      <c r="Q123" s="28" t="s">
        <v>81</v>
      </c>
      <c r="R123" s="28" t="s">
        <v>2431</v>
      </c>
      <c r="S123" s="28" t="s">
        <v>2430</v>
      </c>
      <c r="T123" s="28" t="s">
        <v>2429</v>
      </c>
    </row>
    <row r="124" spans="1:20" x14ac:dyDescent="0.2">
      <c r="A124" s="28">
        <v>6087950</v>
      </c>
      <c r="B124" s="28">
        <v>6087950</v>
      </c>
      <c r="C124" s="28" t="s">
        <v>3470</v>
      </c>
      <c r="D124" s="28" t="s">
        <v>189</v>
      </c>
      <c r="E124" s="28" t="s">
        <v>3146</v>
      </c>
      <c r="F124" s="28" t="s">
        <v>77</v>
      </c>
      <c r="G124" s="28" t="s">
        <v>200</v>
      </c>
      <c r="H124" s="40">
        <v>43795</v>
      </c>
      <c r="J124" s="40">
        <v>43875</v>
      </c>
      <c r="K124" s="39">
        <v>-781866</v>
      </c>
      <c r="L124" s="28">
        <v>2000317854</v>
      </c>
      <c r="M124" s="28" t="s">
        <v>3469</v>
      </c>
      <c r="N124" s="28" t="s">
        <v>499</v>
      </c>
      <c r="O124" s="39">
        <v>27</v>
      </c>
      <c r="P124" s="28" t="s">
        <v>83</v>
      </c>
      <c r="Q124" s="28" t="s">
        <v>81</v>
      </c>
      <c r="R124" s="28" t="s">
        <v>2431</v>
      </c>
      <c r="S124" s="28" t="s">
        <v>2430</v>
      </c>
      <c r="T124" s="28" t="s">
        <v>2429</v>
      </c>
    </row>
    <row r="125" spans="1:20" x14ac:dyDescent="0.2">
      <c r="A125" s="28">
        <v>6153059</v>
      </c>
      <c r="B125" s="28">
        <v>6153059</v>
      </c>
      <c r="C125" s="28" t="s">
        <v>3468</v>
      </c>
      <c r="D125" s="28" t="s">
        <v>189</v>
      </c>
      <c r="E125" s="28" t="s">
        <v>3159</v>
      </c>
      <c r="F125" s="28" t="s">
        <v>77</v>
      </c>
      <c r="G125" s="28" t="s">
        <v>200</v>
      </c>
      <c r="H125" s="40">
        <v>43795</v>
      </c>
      <c r="J125" s="40">
        <v>43875</v>
      </c>
      <c r="K125" s="39">
        <v>-1407654</v>
      </c>
      <c r="L125" s="28">
        <v>2000317854</v>
      </c>
      <c r="M125" s="28" t="s">
        <v>3467</v>
      </c>
      <c r="N125" s="28" t="s">
        <v>499</v>
      </c>
      <c r="O125" s="39">
        <v>27</v>
      </c>
      <c r="P125" s="28" t="s">
        <v>83</v>
      </c>
      <c r="Q125" s="28" t="s">
        <v>81</v>
      </c>
      <c r="R125" s="28" t="s">
        <v>2431</v>
      </c>
      <c r="S125" s="28" t="s">
        <v>2430</v>
      </c>
      <c r="T125" s="28" t="s">
        <v>2429</v>
      </c>
    </row>
    <row r="126" spans="1:20" x14ac:dyDescent="0.2">
      <c r="A126" s="28">
        <v>6163669</v>
      </c>
      <c r="B126" s="28">
        <v>6163669</v>
      </c>
      <c r="C126" s="28" t="s">
        <v>3466</v>
      </c>
      <c r="D126" s="28" t="s">
        <v>189</v>
      </c>
      <c r="E126" s="28" t="s">
        <v>3135</v>
      </c>
      <c r="F126" s="28" t="s">
        <v>77</v>
      </c>
      <c r="G126" s="28" t="s">
        <v>200</v>
      </c>
      <c r="H126" s="40">
        <v>43795</v>
      </c>
      <c r="J126" s="40">
        <v>43875</v>
      </c>
      <c r="K126" s="39">
        <v>-16164</v>
      </c>
      <c r="L126" s="28">
        <v>2000317854</v>
      </c>
      <c r="M126" s="28" t="s">
        <v>3465</v>
      </c>
      <c r="N126" s="28" t="s">
        <v>499</v>
      </c>
      <c r="O126" s="39">
        <v>27</v>
      </c>
      <c r="P126" s="28" t="s">
        <v>83</v>
      </c>
      <c r="Q126" s="28" t="s">
        <v>81</v>
      </c>
      <c r="R126" s="28" t="s">
        <v>2431</v>
      </c>
      <c r="S126" s="28" t="s">
        <v>2430</v>
      </c>
      <c r="T126" s="28" t="s">
        <v>2429</v>
      </c>
    </row>
    <row r="127" spans="1:20" x14ac:dyDescent="0.2">
      <c r="A127" s="28">
        <v>6170975</v>
      </c>
      <c r="B127" s="28">
        <v>6170975</v>
      </c>
      <c r="C127" s="28" t="s">
        <v>3464</v>
      </c>
      <c r="D127" s="28" t="s">
        <v>189</v>
      </c>
      <c r="E127" s="28" t="s">
        <v>3139</v>
      </c>
      <c r="F127" s="28" t="s">
        <v>77</v>
      </c>
      <c r="G127" s="28" t="s">
        <v>200</v>
      </c>
      <c r="H127" s="40">
        <v>43795</v>
      </c>
      <c r="J127" s="40">
        <v>43875</v>
      </c>
      <c r="K127" s="39">
        <v>-355424</v>
      </c>
      <c r="L127" s="28">
        <v>2000317854</v>
      </c>
      <c r="M127" s="28" t="s">
        <v>3463</v>
      </c>
      <c r="N127" s="28" t="s">
        <v>499</v>
      </c>
      <c r="O127" s="39">
        <v>27</v>
      </c>
      <c r="P127" s="28" t="s">
        <v>83</v>
      </c>
      <c r="Q127" s="28" t="s">
        <v>81</v>
      </c>
      <c r="R127" s="28" t="s">
        <v>2431</v>
      </c>
      <c r="S127" s="28" t="s">
        <v>2430</v>
      </c>
      <c r="T127" s="28" t="s">
        <v>2429</v>
      </c>
    </row>
    <row r="128" spans="1:20" x14ac:dyDescent="0.2">
      <c r="A128" s="28">
        <v>6172822</v>
      </c>
      <c r="B128" s="28">
        <v>6172822</v>
      </c>
      <c r="C128" s="28" t="s">
        <v>3462</v>
      </c>
      <c r="D128" s="28" t="s">
        <v>189</v>
      </c>
      <c r="E128" s="28" t="s">
        <v>3166</v>
      </c>
      <c r="F128" s="28" t="s">
        <v>77</v>
      </c>
      <c r="G128" s="28" t="s">
        <v>200</v>
      </c>
      <c r="H128" s="40">
        <v>43795</v>
      </c>
      <c r="J128" s="40">
        <v>43875</v>
      </c>
      <c r="K128" s="39">
        <v>-2067965</v>
      </c>
      <c r="L128" s="28">
        <v>2000317854</v>
      </c>
      <c r="M128" s="28" t="s">
        <v>3461</v>
      </c>
      <c r="N128" s="28" t="s">
        <v>499</v>
      </c>
      <c r="O128" s="39">
        <v>27</v>
      </c>
      <c r="P128" s="28" t="s">
        <v>83</v>
      </c>
      <c r="Q128" s="28" t="s">
        <v>81</v>
      </c>
      <c r="R128" s="28" t="s">
        <v>2431</v>
      </c>
      <c r="S128" s="28" t="s">
        <v>2430</v>
      </c>
      <c r="T128" s="28" t="s">
        <v>2429</v>
      </c>
    </row>
    <row r="129" spans="1:20" x14ac:dyDescent="0.2">
      <c r="A129" s="28">
        <v>6184552</v>
      </c>
      <c r="B129" s="28">
        <v>6184552</v>
      </c>
      <c r="C129" s="28" t="s">
        <v>3460</v>
      </c>
      <c r="D129" s="28" t="s">
        <v>189</v>
      </c>
      <c r="E129" s="28" t="s">
        <v>2564</v>
      </c>
      <c r="F129" s="28" t="s">
        <v>77</v>
      </c>
      <c r="G129" s="28" t="s">
        <v>200</v>
      </c>
      <c r="H129" s="40">
        <v>43795</v>
      </c>
      <c r="J129" s="40">
        <v>43875</v>
      </c>
      <c r="K129" s="39">
        <v>-6025580</v>
      </c>
      <c r="L129" s="28">
        <v>2000317854</v>
      </c>
      <c r="M129" s="28" t="s">
        <v>3459</v>
      </c>
      <c r="N129" s="28" t="s">
        <v>499</v>
      </c>
      <c r="O129" s="39">
        <v>27</v>
      </c>
      <c r="P129" s="28" t="s">
        <v>83</v>
      </c>
      <c r="Q129" s="28" t="s">
        <v>81</v>
      </c>
      <c r="R129" s="28" t="s">
        <v>2431</v>
      </c>
      <c r="S129" s="28" t="s">
        <v>2430</v>
      </c>
      <c r="T129" s="28" t="s">
        <v>2429</v>
      </c>
    </row>
    <row r="130" spans="1:20" x14ac:dyDescent="0.2">
      <c r="A130" s="28">
        <v>6059160</v>
      </c>
      <c r="B130" s="28">
        <v>6059160</v>
      </c>
      <c r="C130" s="28" t="s">
        <v>3458</v>
      </c>
      <c r="D130" s="28" t="s">
        <v>189</v>
      </c>
      <c r="E130" s="28" t="s">
        <v>3173</v>
      </c>
      <c r="F130" s="28" t="s">
        <v>77</v>
      </c>
      <c r="G130" s="28" t="s">
        <v>200</v>
      </c>
      <c r="H130" s="40">
        <v>43795</v>
      </c>
      <c r="J130" s="40">
        <v>43875</v>
      </c>
      <c r="K130" s="39">
        <v>-3966741</v>
      </c>
      <c r="L130" s="28">
        <v>2000317854</v>
      </c>
      <c r="M130" s="28" t="s">
        <v>3457</v>
      </c>
      <c r="N130" s="28" t="s">
        <v>499</v>
      </c>
      <c r="O130" s="39">
        <v>27</v>
      </c>
      <c r="P130" s="28" t="s">
        <v>83</v>
      </c>
      <c r="Q130" s="28" t="s">
        <v>81</v>
      </c>
      <c r="R130" s="28" t="s">
        <v>2431</v>
      </c>
      <c r="S130" s="28" t="s">
        <v>2430</v>
      </c>
      <c r="T130" s="28" t="s">
        <v>2429</v>
      </c>
    </row>
    <row r="131" spans="1:20" x14ac:dyDescent="0.2">
      <c r="A131" s="28" t="s">
        <v>3456</v>
      </c>
      <c r="B131" s="28" t="s">
        <v>3456</v>
      </c>
      <c r="C131" s="28" t="s">
        <v>3258</v>
      </c>
      <c r="D131" s="28" t="s">
        <v>189</v>
      </c>
      <c r="E131" s="28" t="s">
        <v>3455</v>
      </c>
      <c r="F131" s="28" t="s">
        <v>454</v>
      </c>
      <c r="G131" s="28" t="s">
        <v>3252</v>
      </c>
      <c r="H131" s="40">
        <v>43935</v>
      </c>
      <c r="J131" s="40">
        <v>43935</v>
      </c>
      <c r="K131" s="39">
        <v>100000000</v>
      </c>
      <c r="L131" s="28">
        <v>2000317854</v>
      </c>
      <c r="M131" s="28" t="s">
        <v>3453</v>
      </c>
      <c r="N131" s="28" t="s">
        <v>458</v>
      </c>
      <c r="O131" s="39">
        <v>27</v>
      </c>
      <c r="P131" s="28" t="s">
        <v>3358</v>
      </c>
      <c r="Q131" s="28" t="s">
        <v>87</v>
      </c>
      <c r="R131" s="28" t="s">
        <v>2431</v>
      </c>
      <c r="S131" s="28" t="s">
        <v>2430</v>
      </c>
      <c r="T131" s="28" t="s">
        <v>2429</v>
      </c>
    </row>
    <row r="132" spans="1:20" x14ac:dyDescent="0.2">
      <c r="A132" s="28" t="s">
        <v>3581</v>
      </c>
      <c r="B132" s="28" t="s">
        <v>3581</v>
      </c>
      <c r="C132" s="28" t="s">
        <v>3087</v>
      </c>
      <c r="D132" s="28" t="s">
        <v>3590</v>
      </c>
      <c r="E132" s="28" t="s">
        <v>3579</v>
      </c>
      <c r="F132" s="28" t="s">
        <v>3073</v>
      </c>
      <c r="G132" s="28" t="s">
        <v>79</v>
      </c>
      <c r="H132" s="40">
        <v>43909</v>
      </c>
      <c r="J132" s="40">
        <v>43962</v>
      </c>
      <c r="K132" s="39">
        <v>2029775</v>
      </c>
      <c r="L132" s="28">
        <v>2000317842</v>
      </c>
      <c r="M132" s="28" t="s">
        <v>3086</v>
      </c>
      <c r="N132" s="28" t="s">
        <v>458</v>
      </c>
      <c r="O132" s="39">
        <v>53</v>
      </c>
      <c r="P132" s="28" t="s">
        <v>83</v>
      </c>
      <c r="Q132" s="28" t="s">
        <v>3086</v>
      </c>
      <c r="R132" s="28" t="s">
        <v>2431</v>
      </c>
      <c r="S132" s="28" t="s">
        <v>2430</v>
      </c>
      <c r="T132" s="28" t="s">
        <v>2429</v>
      </c>
    </row>
    <row r="133" spans="1:20" x14ac:dyDescent="0.2">
      <c r="A133" s="28" t="s">
        <v>3581</v>
      </c>
      <c r="B133" s="28" t="s">
        <v>3581</v>
      </c>
      <c r="C133" s="28" t="s">
        <v>3087</v>
      </c>
      <c r="D133" s="28" t="s">
        <v>189</v>
      </c>
      <c r="E133" s="28" t="s">
        <v>3579</v>
      </c>
      <c r="F133" s="28" t="s">
        <v>3073</v>
      </c>
      <c r="G133" s="28" t="s">
        <v>3252</v>
      </c>
      <c r="H133" s="40">
        <v>43909</v>
      </c>
      <c r="J133" s="40">
        <v>43962</v>
      </c>
      <c r="K133" s="39">
        <v>-10621927</v>
      </c>
      <c r="L133" s="28">
        <v>2000317842</v>
      </c>
      <c r="M133" s="28" t="s">
        <v>3086</v>
      </c>
      <c r="N133" s="28" t="s">
        <v>499</v>
      </c>
      <c r="O133" s="39">
        <v>53</v>
      </c>
      <c r="P133" s="28" t="s">
        <v>83</v>
      </c>
      <c r="Q133" s="28" t="s">
        <v>3086</v>
      </c>
      <c r="R133" s="28" t="s">
        <v>2431</v>
      </c>
      <c r="S133" s="28" t="s">
        <v>2430</v>
      </c>
      <c r="T133" s="28" t="s">
        <v>2429</v>
      </c>
    </row>
    <row r="134" spans="1:20" x14ac:dyDescent="0.2">
      <c r="A134" s="28" t="s">
        <v>3581</v>
      </c>
      <c r="B134" s="28" t="s">
        <v>3581</v>
      </c>
      <c r="C134" s="28" t="s">
        <v>3087</v>
      </c>
      <c r="D134" s="28" t="s">
        <v>198</v>
      </c>
      <c r="E134" s="28" t="s">
        <v>3579</v>
      </c>
      <c r="F134" s="28" t="s">
        <v>3073</v>
      </c>
      <c r="G134" s="28" t="s">
        <v>200</v>
      </c>
      <c r="H134" s="40">
        <v>43909</v>
      </c>
      <c r="J134" s="40">
        <v>43962</v>
      </c>
      <c r="K134" s="39">
        <v>8592152</v>
      </c>
      <c r="L134" s="28">
        <v>2000317842</v>
      </c>
      <c r="M134" s="28" t="s">
        <v>3086</v>
      </c>
      <c r="N134" s="28" t="s">
        <v>458</v>
      </c>
      <c r="O134" s="39">
        <v>53</v>
      </c>
      <c r="P134" s="28" t="s">
        <v>83</v>
      </c>
      <c r="Q134" s="28" t="s">
        <v>3086</v>
      </c>
      <c r="R134" s="28" t="s">
        <v>2431</v>
      </c>
      <c r="S134" s="28" t="s">
        <v>2430</v>
      </c>
      <c r="T134" s="28" t="s">
        <v>2429</v>
      </c>
    </row>
    <row r="135" spans="1:20" x14ac:dyDescent="0.2">
      <c r="A135" s="28">
        <v>6085962</v>
      </c>
      <c r="B135" s="28">
        <v>6085962</v>
      </c>
      <c r="C135" s="28" t="s">
        <v>2590</v>
      </c>
      <c r="D135" s="28" t="s">
        <v>3590</v>
      </c>
      <c r="E135" s="28" t="s">
        <v>3084</v>
      </c>
      <c r="F135" s="28" t="s">
        <v>77</v>
      </c>
      <c r="G135" s="28" t="s">
        <v>79</v>
      </c>
      <c r="H135" s="40">
        <v>43909</v>
      </c>
      <c r="J135" s="40">
        <v>43962</v>
      </c>
      <c r="K135" s="39">
        <v>-2029775</v>
      </c>
      <c r="L135" s="28">
        <v>2000317842</v>
      </c>
      <c r="M135" s="28" t="s">
        <v>3589</v>
      </c>
      <c r="N135" s="28" t="s">
        <v>499</v>
      </c>
      <c r="O135" s="39">
        <v>-60</v>
      </c>
      <c r="P135" s="28" t="s">
        <v>83</v>
      </c>
      <c r="Q135" s="28" t="s">
        <v>3086</v>
      </c>
      <c r="R135" s="28" t="s">
        <v>2431</v>
      </c>
      <c r="S135" s="28" t="s">
        <v>2430</v>
      </c>
      <c r="T135" s="28" t="s">
        <v>2429</v>
      </c>
    </row>
    <row r="136" spans="1:20" x14ac:dyDescent="0.2">
      <c r="A136" s="28">
        <v>6146624</v>
      </c>
      <c r="B136" s="28">
        <v>6146624</v>
      </c>
      <c r="C136" s="28" t="s">
        <v>2590</v>
      </c>
      <c r="D136" s="28" t="s">
        <v>189</v>
      </c>
      <c r="E136" s="28" t="s">
        <v>3186</v>
      </c>
      <c r="F136" s="28" t="s">
        <v>35</v>
      </c>
      <c r="G136" s="28" t="s">
        <v>71</v>
      </c>
      <c r="H136" s="40">
        <v>43622</v>
      </c>
      <c r="J136" s="40">
        <v>43831</v>
      </c>
      <c r="K136" s="39">
        <v>-79530345</v>
      </c>
      <c r="L136" s="28">
        <v>2000317842</v>
      </c>
      <c r="M136" s="28" t="s">
        <v>3588</v>
      </c>
      <c r="N136" s="28" t="s">
        <v>499</v>
      </c>
      <c r="O136" s="39">
        <v>298</v>
      </c>
      <c r="P136" s="28" t="s">
        <v>65</v>
      </c>
      <c r="Q136" s="28" t="s">
        <v>49</v>
      </c>
      <c r="R136" s="28" t="s">
        <v>2431</v>
      </c>
      <c r="S136" s="28" t="s">
        <v>2430</v>
      </c>
      <c r="T136" s="28" t="s">
        <v>2429</v>
      </c>
    </row>
    <row r="137" spans="1:20" x14ac:dyDescent="0.2">
      <c r="A137" s="28">
        <v>6040233</v>
      </c>
      <c r="B137" s="28">
        <v>6040233</v>
      </c>
      <c r="C137" s="28" t="s">
        <v>3094</v>
      </c>
      <c r="D137" s="28" t="s">
        <v>189</v>
      </c>
      <c r="E137" s="28" t="s">
        <v>3092</v>
      </c>
      <c r="F137" s="28" t="s">
        <v>77</v>
      </c>
      <c r="G137" s="28" t="s">
        <v>200</v>
      </c>
      <c r="H137" s="40">
        <v>43924</v>
      </c>
      <c r="J137" s="40">
        <v>43959</v>
      </c>
      <c r="K137" s="39">
        <v>-703098</v>
      </c>
      <c r="L137" s="28">
        <v>2000317842</v>
      </c>
      <c r="M137" s="28" t="s">
        <v>3587</v>
      </c>
      <c r="N137" s="28" t="s">
        <v>499</v>
      </c>
      <c r="O137" s="39">
        <v>298</v>
      </c>
      <c r="P137" s="28" t="s">
        <v>83</v>
      </c>
      <c r="Q137" s="28" t="s">
        <v>3095</v>
      </c>
      <c r="R137" s="28" t="s">
        <v>2431</v>
      </c>
      <c r="S137" s="28" t="s">
        <v>2430</v>
      </c>
      <c r="T137" s="28" t="s">
        <v>2429</v>
      </c>
    </row>
    <row r="138" spans="1:20" x14ac:dyDescent="0.2">
      <c r="A138" s="28">
        <v>6061569</v>
      </c>
      <c r="B138" s="28">
        <v>6061569</v>
      </c>
      <c r="C138" s="28" t="s">
        <v>2570</v>
      </c>
      <c r="D138" s="28" t="s">
        <v>198</v>
      </c>
      <c r="E138" s="28" t="s">
        <v>3089</v>
      </c>
      <c r="F138" s="28" t="s">
        <v>77</v>
      </c>
      <c r="G138" s="28" t="s">
        <v>200</v>
      </c>
      <c r="H138" s="40">
        <v>43857</v>
      </c>
      <c r="J138" s="40">
        <v>43962</v>
      </c>
      <c r="K138" s="39">
        <v>-8592152</v>
      </c>
      <c r="L138" s="28">
        <v>2000317842</v>
      </c>
      <c r="M138" s="28" t="s">
        <v>3586</v>
      </c>
      <c r="N138" s="28" t="s">
        <v>499</v>
      </c>
      <c r="O138" s="39">
        <v>298</v>
      </c>
      <c r="P138" s="28" t="s">
        <v>83</v>
      </c>
      <c r="Q138" s="28" t="s">
        <v>3086</v>
      </c>
      <c r="R138" s="28" t="s">
        <v>2431</v>
      </c>
      <c r="S138" s="28" t="s">
        <v>2430</v>
      </c>
      <c r="T138" s="28" t="s">
        <v>2429</v>
      </c>
    </row>
    <row r="139" spans="1:20" x14ac:dyDescent="0.2">
      <c r="A139" s="28">
        <v>6140419</v>
      </c>
      <c r="B139" s="28">
        <v>6140419</v>
      </c>
      <c r="C139" s="28" t="s">
        <v>3585</v>
      </c>
      <c r="D139" s="28" t="s">
        <v>189</v>
      </c>
      <c r="E139" s="28" t="s">
        <v>2593</v>
      </c>
      <c r="F139" s="28" t="s">
        <v>77</v>
      </c>
      <c r="G139" s="28" t="s">
        <v>200</v>
      </c>
      <c r="H139" s="40">
        <v>43795</v>
      </c>
      <c r="J139" s="40">
        <v>43875</v>
      </c>
      <c r="K139" s="39">
        <v>-4121205</v>
      </c>
      <c r="L139" s="28">
        <v>2000317842</v>
      </c>
      <c r="M139" s="28" t="s">
        <v>3584</v>
      </c>
      <c r="N139" s="28" t="s">
        <v>499</v>
      </c>
      <c r="O139" s="39">
        <v>27</v>
      </c>
      <c r="P139" s="28" t="s">
        <v>83</v>
      </c>
      <c r="Q139" s="28" t="s">
        <v>81</v>
      </c>
      <c r="R139" s="28" t="s">
        <v>2431</v>
      </c>
      <c r="S139" s="28" t="s">
        <v>2430</v>
      </c>
      <c r="T139" s="28" t="s">
        <v>2429</v>
      </c>
    </row>
    <row r="140" spans="1:20" x14ac:dyDescent="0.2">
      <c r="A140" s="28">
        <v>6000264</v>
      </c>
      <c r="B140" s="28">
        <v>6000264</v>
      </c>
      <c r="C140" s="28" t="s">
        <v>3583</v>
      </c>
      <c r="D140" s="28" t="s">
        <v>189</v>
      </c>
      <c r="E140" s="28" t="s">
        <v>2581</v>
      </c>
      <c r="F140" s="28" t="s">
        <v>77</v>
      </c>
      <c r="G140" s="28" t="s">
        <v>79</v>
      </c>
      <c r="H140" s="40">
        <v>43795</v>
      </c>
      <c r="J140" s="40">
        <v>43875</v>
      </c>
      <c r="K140" s="39">
        <v>-5023425</v>
      </c>
      <c r="L140" s="28">
        <v>2000317842</v>
      </c>
      <c r="M140" s="28" t="s">
        <v>3582</v>
      </c>
      <c r="N140" s="28" t="s">
        <v>499</v>
      </c>
      <c r="O140" s="39">
        <v>27</v>
      </c>
      <c r="P140" s="28" t="s">
        <v>83</v>
      </c>
      <c r="Q140" s="28" t="s">
        <v>81</v>
      </c>
      <c r="R140" s="28" t="s">
        <v>2431</v>
      </c>
      <c r="S140" s="28" t="s">
        <v>2430</v>
      </c>
      <c r="T140" s="28" t="s">
        <v>2429</v>
      </c>
    </row>
    <row r="141" spans="1:20" x14ac:dyDescent="0.2">
      <c r="A141" s="28" t="s">
        <v>3581</v>
      </c>
      <c r="B141" s="28" t="s">
        <v>3581</v>
      </c>
      <c r="C141" s="28" t="s">
        <v>3258</v>
      </c>
      <c r="D141" s="28" t="s">
        <v>189</v>
      </c>
      <c r="E141" s="28" t="s">
        <v>3580</v>
      </c>
      <c r="F141" s="28" t="s">
        <v>454</v>
      </c>
      <c r="G141" s="28" t="s">
        <v>3252</v>
      </c>
      <c r="H141" s="40">
        <v>43909</v>
      </c>
      <c r="J141" s="40">
        <v>43909</v>
      </c>
      <c r="K141" s="39">
        <v>100000000</v>
      </c>
      <c r="L141" s="28">
        <v>2000317842</v>
      </c>
      <c r="M141" s="28" t="s">
        <v>3578</v>
      </c>
      <c r="N141" s="28" t="s">
        <v>458</v>
      </c>
      <c r="O141" s="39">
        <v>53</v>
      </c>
      <c r="P141" s="28" t="s">
        <v>3358</v>
      </c>
      <c r="Q141" s="28" t="s">
        <v>87</v>
      </c>
      <c r="R141" s="28" t="s">
        <v>2431</v>
      </c>
      <c r="S141" s="28" t="s">
        <v>2430</v>
      </c>
      <c r="T141" s="28" t="s">
        <v>2429</v>
      </c>
    </row>
    <row r="142" spans="1:20" x14ac:dyDescent="0.2">
      <c r="A142" s="28" t="s">
        <v>3594</v>
      </c>
      <c r="B142" s="28" t="s">
        <v>3594</v>
      </c>
      <c r="C142" s="28" t="s">
        <v>3087</v>
      </c>
      <c r="D142" s="28" t="s">
        <v>3590</v>
      </c>
      <c r="E142" s="28" t="s">
        <v>3592</v>
      </c>
      <c r="F142" s="28" t="s">
        <v>3073</v>
      </c>
      <c r="G142" s="28" t="s">
        <v>200</v>
      </c>
      <c r="H142" s="40">
        <v>43857</v>
      </c>
      <c r="J142" s="40">
        <v>43962</v>
      </c>
      <c r="K142" s="39">
        <v>30172580</v>
      </c>
      <c r="L142" s="28">
        <v>2000317840</v>
      </c>
      <c r="M142" s="28" t="s">
        <v>3086</v>
      </c>
      <c r="N142" s="28" t="s">
        <v>458</v>
      </c>
      <c r="O142" s="39">
        <v>105</v>
      </c>
      <c r="P142" s="28" t="s">
        <v>83</v>
      </c>
      <c r="Q142" s="28" t="s">
        <v>3086</v>
      </c>
      <c r="R142" s="28" t="s">
        <v>2431</v>
      </c>
      <c r="S142" s="28" t="s">
        <v>2430</v>
      </c>
      <c r="T142" s="28" t="s">
        <v>2429</v>
      </c>
    </row>
    <row r="143" spans="1:20" x14ac:dyDescent="0.2">
      <c r="A143" s="28" t="s">
        <v>3594</v>
      </c>
      <c r="B143" s="28" t="s">
        <v>3594</v>
      </c>
      <c r="C143" s="28" t="s">
        <v>3087</v>
      </c>
      <c r="D143" s="28" t="s">
        <v>189</v>
      </c>
      <c r="E143" s="28" t="s">
        <v>3592</v>
      </c>
      <c r="F143" s="28" t="s">
        <v>3073</v>
      </c>
      <c r="G143" s="28" t="s">
        <v>3252</v>
      </c>
      <c r="H143" s="40">
        <v>43857</v>
      </c>
      <c r="J143" s="40">
        <v>43962</v>
      </c>
      <c r="K143" s="39">
        <v>-30172580</v>
      </c>
      <c r="L143" s="28">
        <v>2000317840</v>
      </c>
      <c r="M143" s="28" t="s">
        <v>3086</v>
      </c>
      <c r="N143" s="28" t="s">
        <v>499</v>
      </c>
      <c r="O143" s="39">
        <v>105</v>
      </c>
      <c r="P143" s="28" t="s">
        <v>83</v>
      </c>
      <c r="Q143" s="28" t="s">
        <v>3086</v>
      </c>
      <c r="R143" s="28" t="s">
        <v>2431</v>
      </c>
      <c r="S143" s="28" t="s">
        <v>2430</v>
      </c>
      <c r="T143" s="28" t="s">
        <v>2429</v>
      </c>
    </row>
    <row r="144" spans="1:20" x14ac:dyDescent="0.2">
      <c r="A144" s="28">
        <v>6133169</v>
      </c>
      <c r="B144" s="28">
        <v>6133169</v>
      </c>
      <c r="C144" s="28" t="s">
        <v>2578</v>
      </c>
      <c r="D144" s="28" t="s">
        <v>189</v>
      </c>
      <c r="E144" s="28" t="s">
        <v>3178</v>
      </c>
      <c r="F144" s="28" t="s">
        <v>35</v>
      </c>
      <c r="G144" s="28" t="s">
        <v>200</v>
      </c>
      <c r="H144" s="40">
        <v>43611</v>
      </c>
      <c r="J144" s="40">
        <v>43831</v>
      </c>
      <c r="K144" s="39">
        <v>-57056368</v>
      </c>
      <c r="L144" s="28">
        <v>2000317840</v>
      </c>
      <c r="M144" s="28" t="s">
        <v>3596</v>
      </c>
      <c r="N144" s="28" t="s">
        <v>499</v>
      </c>
      <c r="O144" s="39">
        <v>298</v>
      </c>
      <c r="P144" s="28" t="s">
        <v>65</v>
      </c>
      <c r="Q144" s="28" t="s">
        <v>49</v>
      </c>
      <c r="R144" s="28" t="s">
        <v>2431</v>
      </c>
      <c r="S144" s="28" t="s">
        <v>2430</v>
      </c>
      <c r="T144" s="28" t="s">
        <v>2429</v>
      </c>
    </row>
    <row r="145" spans="1:20" x14ac:dyDescent="0.2">
      <c r="A145" s="28">
        <v>6061569</v>
      </c>
      <c r="B145" s="28">
        <v>6061569</v>
      </c>
      <c r="C145" s="28" t="s">
        <v>2570</v>
      </c>
      <c r="D145" s="28" t="s">
        <v>3590</v>
      </c>
      <c r="E145" s="28" t="s">
        <v>3089</v>
      </c>
      <c r="F145" s="28" t="s">
        <v>77</v>
      </c>
      <c r="G145" s="28" t="s">
        <v>200</v>
      </c>
      <c r="H145" s="40">
        <v>43857</v>
      </c>
      <c r="J145" s="40">
        <v>43962</v>
      </c>
      <c r="K145" s="39">
        <v>-30172580</v>
      </c>
      <c r="L145" s="28">
        <v>2000317840</v>
      </c>
      <c r="M145" s="28" t="s">
        <v>3595</v>
      </c>
      <c r="N145" s="28" t="s">
        <v>499</v>
      </c>
      <c r="O145" s="39">
        <v>-60</v>
      </c>
      <c r="P145" s="28" t="s">
        <v>83</v>
      </c>
      <c r="Q145" s="28" t="s">
        <v>3086</v>
      </c>
      <c r="R145" s="28" t="s">
        <v>2431</v>
      </c>
      <c r="S145" s="28" t="s">
        <v>2430</v>
      </c>
      <c r="T145" s="28" t="s">
        <v>2429</v>
      </c>
    </row>
    <row r="146" spans="1:20" x14ac:dyDescent="0.2">
      <c r="A146" s="28" t="s">
        <v>3594</v>
      </c>
      <c r="B146" s="28" t="s">
        <v>3594</v>
      </c>
      <c r="C146" s="28" t="s">
        <v>3258</v>
      </c>
      <c r="D146" s="28" t="s">
        <v>189</v>
      </c>
      <c r="E146" s="28" t="s">
        <v>3593</v>
      </c>
      <c r="F146" s="28" t="s">
        <v>454</v>
      </c>
      <c r="G146" s="28" t="s">
        <v>3252</v>
      </c>
      <c r="H146" s="40">
        <v>43857</v>
      </c>
      <c r="J146" s="40">
        <v>43857</v>
      </c>
      <c r="K146" s="39">
        <v>87228948</v>
      </c>
      <c r="L146" s="28">
        <v>2000317840</v>
      </c>
      <c r="M146" s="28" t="s">
        <v>3591</v>
      </c>
      <c r="N146" s="28" t="s">
        <v>458</v>
      </c>
      <c r="O146" s="39">
        <v>105</v>
      </c>
      <c r="P146" s="28" t="s">
        <v>3358</v>
      </c>
      <c r="Q146" s="28" t="s">
        <v>87</v>
      </c>
      <c r="R146" s="28" t="s">
        <v>2431</v>
      </c>
      <c r="S146" s="28" t="s">
        <v>2430</v>
      </c>
      <c r="T146" s="28" t="s">
        <v>2429</v>
      </c>
    </row>
    <row r="147" spans="1:20" x14ac:dyDescent="0.2">
      <c r="A147" s="28">
        <v>6324761</v>
      </c>
      <c r="B147" s="28">
        <v>6324761</v>
      </c>
      <c r="C147" s="28" t="s">
        <v>2951</v>
      </c>
      <c r="D147" s="28" t="s">
        <v>198</v>
      </c>
      <c r="E147" s="28" t="s">
        <v>2954</v>
      </c>
      <c r="F147" s="28" t="s">
        <v>35</v>
      </c>
      <c r="G147" s="28" t="s">
        <v>2503</v>
      </c>
      <c r="H147" s="40">
        <v>43772</v>
      </c>
      <c r="J147" s="40">
        <v>43891</v>
      </c>
      <c r="K147" s="39">
        <v>-468167</v>
      </c>
      <c r="L147" s="28">
        <v>2000317829</v>
      </c>
      <c r="M147" s="28" t="s">
        <v>3609</v>
      </c>
      <c r="N147" s="28" t="s">
        <v>499</v>
      </c>
      <c r="O147" s="39">
        <v>144</v>
      </c>
      <c r="P147" s="28" t="s">
        <v>65</v>
      </c>
      <c r="Q147" s="28" t="s">
        <v>49</v>
      </c>
      <c r="R147" s="28" t="s">
        <v>2431</v>
      </c>
      <c r="S147" s="28" t="s">
        <v>2430</v>
      </c>
      <c r="T147" s="28" t="s">
        <v>2429</v>
      </c>
    </row>
    <row r="148" spans="1:20" x14ac:dyDescent="0.2">
      <c r="A148" s="28">
        <v>6351369</v>
      </c>
      <c r="B148" s="28">
        <v>6351369</v>
      </c>
      <c r="C148" s="28" t="s">
        <v>3552</v>
      </c>
      <c r="D148" s="28" t="s">
        <v>3432</v>
      </c>
      <c r="E148" s="28" t="s">
        <v>3608</v>
      </c>
      <c r="F148" s="28" t="s">
        <v>35</v>
      </c>
      <c r="G148" s="28" t="s">
        <v>2744</v>
      </c>
      <c r="H148" s="40">
        <v>43798</v>
      </c>
      <c r="J148" s="40">
        <v>43918</v>
      </c>
      <c r="K148" s="39">
        <v>-82660</v>
      </c>
      <c r="L148" s="28">
        <v>2000317829</v>
      </c>
      <c r="M148" s="28" t="s">
        <v>3607</v>
      </c>
      <c r="N148" s="28" t="s">
        <v>499</v>
      </c>
      <c r="O148" s="39">
        <v>123</v>
      </c>
      <c r="P148" s="28" t="s">
        <v>65</v>
      </c>
      <c r="Q148" s="28" t="s">
        <v>2731</v>
      </c>
      <c r="R148" s="28" t="s">
        <v>2431</v>
      </c>
      <c r="S148" s="28" t="s">
        <v>2430</v>
      </c>
      <c r="T148" s="28" t="s">
        <v>2429</v>
      </c>
    </row>
    <row r="149" spans="1:20" x14ac:dyDescent="0.2">
      <c r="A149" s="28">
        <v>6355792</v>
      </c>
      <c r="B149" s="28">
        <v>6355792</v>
      </c>
      <c r="C149" s="28" t="s">
        <v>3606</v>
      </c>
      <c r="D149" s="28" t="s">
        <v>3432</v>
      </c>
      <c r="E149" s="28" t="s">
        <v>3605</v>
      </c>
      <c r="F149" s="28" t="s">
        <v>35</v>
      </c>
      <c r="G149" s="28" t="s">
        <v>2744</v>
      </c>
      <c r="H149" s="40">
        <v>43804</v>
      </c>
      <c r="J149" s="40">
        <v>43918</v>
      </c>
      <c r="K149" s="39">
        <v>-27723</v>
      </c>
      <c r="L149" s="28">
        <v>2000317829</v>
      </c>
      <c r="M149" s="28" t="s">
        <v>3604</v>
      </c>
      <c r="N149" s="28" t="s">
        <v>499</v>
      </c>
      <c r="O149" s="39">
        <v>115</v>
      </c>
      <c r="P149" s="28" t="s">
        <v>65</v>
      </c>
      <c r="Q149" s="28" t="s">
        <v>2731</v>
      </c>
      <c r="R149" s="28" t="s">
        <v>2431</v>
      </c>
      <c r="S149" s="28" t="s">
        <v>2430</v>
      </c>
      <c r="T149" s="28" t="s">
        <v>2429</v>
      </c>
    </row>
    <row r="150" spans="1:20" x14ac:dyDescent="0.2">
      <c r="A150" s="28" t="s">
        <v>3602</v>
      </c>
      <c r="B150" s="28" t="s">
        <v>3602</v>
      </c>
      <c r="C150" s="28" t="s">
        <v>3087</v>
      </c>
      <c r="D150" s="28" t="s">
        <v>3432</v>
      </c>
      <c r="E150" s="28" t="s">
        <v>3598</v>
      </c>
      <c r="F150" s="28" t="s">
        <v>3073</v>
      </c>
      <c r="G150" s="28" t="s">
        <v>2744</v>
      </c>
      <c r="H150" s="40">
        <v>43753</v>
      </c>
      <c r="J150" s="40">
        <v>43962</v>
      </c>
      <c r="K150" s="39">
        <v>117527</v>
      </c>
      <c r="L150" s="28">
        <v>2000317829</v>
      </c>
      <c r="M150" s="28" t="s">
        <v>3086</v>
      </c>
      <c r="N150" s="28" t="s">
        <v>458</v>
      </c>
      <c r="O150" s="39">
        <v>209</v>
      </c>
      <c r="P150" s="28" t="s">
        <v>83</v>
      </c>
      <c r="Q150" s="28" t="s">
        <v>3086</v>
      </c>
      <c r="R150" s="28" t="s">
        <v>2431</v>
      </c>
      <c r="S150" s="28" t="s">
        <v>2430</v>
      </c>
      <c r="T150" s="28" t="s">
        <v>2429</v>
      </c>
    </row>
    <row r="151" spans="1:20" x14ac:dyDescent="0.2">
      <c r="A151" s="28" t="s">
        <v>3602</v>
      </c>
      <c r="B151" s="28" t="s">
        <v>3602</v>
      </c>
      <c r="C151" s="28" t="s">
        <v>3087</v>
      </c>
      <c r="D151" s="28" t="s">
        <v>189</v>
      </c>
      <c r="E151" s="28" t="s">
        <v>3598</v>
      </c>
      <c r="F151" s="28" t="s">
        <v>3073</v>
      </c>
      <c r="G151" s="28" t="s">
        <v>3364</v>
      </c>
      <c r="H151" s="40">
        <v>43753</v>
      </c>
      <c r="J151" s="40">
        <v>43962</v>
      </c>
      <c r="K151" s="39">
        <v>-585694</v>
      </c>
      <c r="L151" s="28">
        <v>2000317829</v>
      </c>
      <c r="M151" s="28" t="s">
        <v>3086</v>
      </c>
      <c r="N151" s="28" t="s">
        <v>499</v>
      </c>
      <c r="O151" s="39">
        <v>209</v>
      </c>
      <c r="P151" s="28" t="s">
        <v>83</v>
      </c>
      <c r="Q151" s="28" t="s">
        <v>3086</v>
      </c>
      <c r="R151" s="28" t="s">
        <v>2431</v>
      </c>
      <c r="S151" s="28" t="s">
        <v>2430</v>
      </c>
      <c r="T151" s="28" t="s">
        <v>2429</v>
      </c>
    </row>
    <row r="152" spans="1:20" x14ac:dyDescent="0.2">
      <c r="A152" s="28" t="s">
        <v>3602</v>
      </c>
      <c r="B152" s="28" t="s">
        <v>3602</v>
      </c>
      <c r="C152" s="28" t="s">
        <v>3087</v>
      </c>
      <c r="D152" s="28" t="s">
        <v>198</v>
      </c>
      <c r="E152" s="28" t="s">
        <v>3598</v>
      </c>
      <c r="F152" s="28" t="s">
        <v>3073</v>
      </c>
      <c r="G152" s="28" t="s">
        <v>2503</v>
      </c>
      <c r="H152" s="40">
        <v>43753</v>
      </c>
      <c r="J152" s="40">
        <v>43962</v>
      </c>
      <c r="K152" s="39">
        <v>468167</v>
      </c>
      <c r="L152" s="28">
        <v>2000317829</v>
      </c>
      <c r="M152" s="28" t="s">
        <v>3086</v>
      </c>
      <c r="N152" s="28" t="s">
        <v>458</v>
      </c>
      <c r="O152" s="39">
        <v>209</v>
      </c>
      <c r="P152" s="28" t="s">
        <v>83</v>
      </c>
      <c r="Q152" s="28" t="s">
        <v>3086</v>
      </c>
      <c r="R152" s="28" t="s">
        <v>2431</v>
      </c>
      <c r="S152" s="28" t="s">
        <v>2430</v>
      </c>
      <c r="T152" s="28" t="s">
        <v>2429</v>
      </c>
    </row>
    <row r="153" spans="1:20" x14ac:dyDescent="0.2">
      <c r="A153" s="28">
        <v>6407733</v>
      </c>
      <c r="B153" s="28">
        <v>6407733</v>
      </c>
      <c r="C153" s="28" t="s">
        <v>3517</v>
      </c>
      <c r="D153" s="28" t="s">
        <v>3432</v>
      </c>
      <c r="E153" s="28" t="s">
        <v>3516</v>
      </c>
      <c r="F153" s="28" t="s">
        <v>35</v>
      </c>
      <c r="G153" s="28" t="s">
        <v>3430</v>
      </c>
      <c r="H153" s="40">
        <v>43863</v>
      </c>
      <c r="J153" s="40">
        <v>43962</v>
      </c>
      <c r="K153" s="39">
        <v>-7144</v>
      </c>
      <c r="L153" s="28">
        <v>2000317829</v>
      </c>
      <c r="M153" s="28" t="s">
        <v>3603</v>
      </c>
      <c r="N153" s="28" t="s">
        <v>499</v>
      </c>
      <c r="O153" s="39">
        <v>61</v>
      </c>
      <c r="P153" s="28" t="s">
        <v>83</v>
      </c>
      <c r="Q153" s="28" t="s">
        <v>55</v>
      </c>
      <c r="R153" s="28" t="s">
        <v>2431</v>
      </c>
      <c r="S153" s="28" t="s">
        <v>2430</v>
      </c>
      <c r="T153" s="28" t="s">
        <v>2429</v>
      </c>
    </row>
    <row r="154" spans="1:20" x14ac:dyDescent="0.2">
      <c r="A154" s="28" t="s">
        <v>3602</v>
      </c>
      <c r="B154" s="28" t="s">
        <v>3602</v>
      </c>
      <c r="C154" s="28" t="s">
        <v>3363</v>
      </c>
      <c r="D154" s="28" t="s">
        <v>189</v>
      </c>
      <c r="E154" s="28" t="s">
        <v>3601</v>
      </c>
      <c r="F154" s="28" t="s">
        <v>3073</v>
      </c>
      <c r="G154" s="28" t="s">
        <v>3364</v>
      </c>
      <c r="H154" s="40">
        <v>43753</v>
      </c>
      <c r="J154" s="40">
        <v>43795</v>
      </c>
      <c r="K154" s="39">
        <v>2333035</v>
      </c>
      <c r="L154" s="28">
        <v>2000317829</v>
      </c>
      <c r="M154" s="28" t="s">
        <v>3600</v>
      </c>
      <c r="N154" s="28" t="s">
        <v>458</v>
      </c>
      <c r="O154" s="39">
        <v>209</v>
      </c>
      <c r="P154" s="28" t="s">
        <v>65</v>
      </c>
      <c r="Q154" s="28" t="s">
        <v>3086</v>
      </c>
      <c r="R154" s="28" t="s">
        <v>2431</v>
      </c>
      <c r="S154" s="28" t="s">
        <v>2430</v>
      </c>
      <c r="T154" s="28" t="s">
        <v>2429</v>
      </c>
    </row>
    <row r="155" spans="1:20" x14ac:dyDescent="0.2">
      <c r="A155" s="28">
        <v>6101723</v>
      </c>
      <c r="B155" s="28">
        <v>6101723</v>
      </c>
      <c r="C155" s="28" t="s">
        <v>3599</v>
      </c>
      <c r="D155" s="28" t="s">
        <v>189</v>
      </c>
      <c r="E155" s="28" t="s">
        <v>3163</v>
      </c>
      <c r="F155" s="28" t="s">
        <v>77</v>
      </c>
      <c r="G155" s="28" t="s">
        <v>71</v>
      </c>
      <c r="H155" s="40">
        <v>43795</v>
      </c>
      <c r="J155" s="40">
        <v>43875</v>
      </c>
      <c r="K155" s="39">
        <v>-1747341</v>
      </c>
      <c r="L155" s="28">
        <v>2000317829</v>
      </c>
      <c r="M155" s="28" t="s">
        <v>3597</v>
      </c>
      <c r="N155" s="28" t="s">
        <v>499</v>
      </c>
      <c r="O155" s="39">
        <v>27</v>
      </c>
      <c r="P155" s="28" t="s">
        <v>83</v>
      </c>
      <c r="Q155" s="28" t="s">
        <v>81</v>
      </c>
      <c r="R155" s="28" t="s">
        <v>2431</v>
      </c>
      <c r="S155" s="28" t="s">
        <v>2430</v>
      </c>
      <c r="T155" s="28" t="s">
        <v>2429</v>
      </c>
    </row>
    <row r="156" spans="1:20" x14ac:dyDescent="0.2">
      <c r="A156" s="28">
        <v>6279896</v>
      </c>
      <c r="B156" s="28">
        <v>6279896</v>
      </c>
      <c r="C156" s="28" t="s">
        <v>3050</v>
      </c>
      <c r="D156" s="28" t="s">
        <v>226</v>
      </c>
      <c r="E156" s="28" t="s">
        <v>4027</v>
      </c>
      <c r="F156" s="28" t="s">
        <v>35</v>
      </c>
      <c r="G156" s="28" t="s">
        <v>200</v>
      </c>
      <c r="H156" s="40">
        <v>43733</v>
      </c>
      <c r="J156" s="40">
        <v>43831</v>
      </c>
      <c r="K156" s="39">
        <v>-48238</v>
      </c>
      <c r="L156" s="28">
        <v>2000317637</v>
      </c>
      <c r="M156" s="28" t="s">
        <v>3748</v>
      </c>
      <c r="N156" s="28" t="s">
        <v>499</v>
      </c>
      <c r="O156" s="39">
        <v>175</v>
      </c>
      <c r="P156" s="28" t="s">
        <v>65</v>
      </c>
      <c r="Q156" s="28" t="s">
        <v>49</v>
      </c>
      <c r="R156" s="28" t="s">
        <v>2431</v>
      </c>
      <c r="S156" s="28" t="s">
        <v>2430</v>
      </c>
      <c r="T156" s="28" t="s">
        <v>2429</v>
      </c>
    </row>
    <row r="157" spans="1:20" x14ac:dyDescent="0.2">
      <c r="A157" s="28">
        <v>6280116</v>
      </c>
      <c r="B157" s="28">
        <v>6280116</v>
      </c>
      <c r="C157" s="28" t="s">
        <v>3050</v>
      </c>
      <c r="D157" s="28" t="s">
        <v>189</v>
      </c>
      <c r="E157" s="28" t="s">
        <v>4026</v>
      </c>
      <c r="F157" s="28" t="s">
        <v>35</v>
      </c>
      <c r="G157" s="28" t="s">
        <v>200</v>
      </c>
      <c r="H157" s="40">
        <v>43733</v>
      </c>
      <c r="J157" s="40">
        <v>43831</v>
      </c>
      <c r="K157" s="39">
        <v>-281325</v>
      </c>
      <c r="L157" s="28">
        <v>2000317637</v>
      </c>
      <c r="M157" s="28" t="s">
        <v>3978</v>
      </c>
      <c r="N157" s="28" t="s">
        <v>499</v>
      </c>
      <c r="O157" s="39">
        <v>175</v>
      </c>
      <c r="P157" s="28" t="s">
        <v>65</v>
      </c>
      <c r="Q157" s="28" t="s">
        <v>49</v>
      </c>
      <c r="R157" s="28" t="s">
        <v>2431</v>
      </c>
      <c r="S157" s="28" t="s">
        <v>2430</v>
      </c>
      <c r="T157" s="28" t="s">
        <v>2429</v>
      </c>
    </row>
    <row r="158" spans="1:20" x14ac:dyDescent="0.2">
      <c r="A158" s="28">
        <v>6280244</v>
      </c>
      <c r="B158" s="28">
        <v>6280244</v>
      </c>
      <c r="C158" s="28" t="s">
        <v>3050</v>
      </c>
      <c r="D158" s="28" t="s">
        <v>189</v>
      </c>
      <c r="E158" s="28" t="s">
        <v>4025</v>
      </c>
      <c r="F158" s="28" t="s">
        <v>35</v>
      </c>
      <c r="G158" s="28" t="s">
        <v>200</v>
      </c>
      <c r="H158" s="40">
        <v>43733</v>
      </c>
      <c r="J158" s="40">
        <v>43831</v>
      </c>
      <c r="K158" s="39">
        <v>-1601123</v>
      </c>
      <c r="L158" s="28">
        <v>2000317637</v>
      </c>
      <c r="M158" s="28" t="s">
        <v>4024</v>
      </c>
      <c r="N158" s="28" t="s">
        <v>499</v>
      </c>
      <c r="O158" s="39">
        <v>175</v>
      </c>
      <c r="P158" s="28" t="s">
        <v>65</v>
      </c>
      <c r="Q158" s="28" t="s">
        <v>49</v>
      </c>
      <c r="R158" s="28" t="s">
        <v>2431</v>
      </c>
      <c r="S158" s="28" t="s">
        <v>2430</v>
      </c>
      <c r="T158" s="28" t="s">
        <v>2429</v>
      </c>
    </row>
    <row r="159" spans="1:20" x14ac:dyDescent="0.2">
      <c r="A159" s="28">
        <v>6282621</v>
      </c>
      <c r="B159" s="28">
        <v>6282621</v>
      </c>
      <c r="C159" s="28" t="s">
        <v>3050</v>
      </c>
      <c r="D159" s="28" t="s">
        <v>189</v>
      </c>
      <c r="E159" s="28" t="s">
        <v>4023</v>
      </c>
      <c r="F159" s="28" t="s">
        <v>35</v>
      </c>
      <c r="G159" s="28" t="s">
        <v>71</v>
      </c>
      <c r="H159" s="40">
        <v>43735</v>
      </c>
      <c r="J159" s="40">
        <v>43831</v>
      </c>
      <c r="K159" s="39">
        <v>-1662669</v>
      </c>
      <c r="L159" s="28">
        <v>2000317637</v>
      </c>
      <c r="M159" s="28" t="s">
        <v>3973</v>
      </c>
      <c r="N159" s="28" t="s">
        <v>499</v>
      </c>
      <c r="O159" s="39">
        <v>175</v>
      </c>
      <c r="P159" s="28" t="s">
        <v>65</v>
      </c>
      <c r="Q159" s="28" t="s">
        <v>49</v>
      </c>
      <c r="R159" s="28" t="s">
        <v>2431</v>
      </c>
      <c r="S159" s="28" t="s">
        <v>2430</v>
      </c>
      <c r="T159" s="28" t="s">
        <v>2429</v>
      </c>
    </row>
    <row r="160" spans="1:20" x14ac:dyDescent="0.2">
      <c r="A160" s="28">
        <v>6283653</v>
      </c>
      <c r="B160" s="28">
        <v>6283653</v>
      </c>
      <c r="C160" s="28" t="s">
        <v>3050</v>
      </c>
      <c r="D160" s="28" t="s">
        <v>189</v>
      </c>
      <c r="E160" s="28" t="s">
        <v>3049</v>
      </c>
      <c r="F160" s="28" t="s">
        <v>35</v>
      </c>
      <c r="G160" s="28" t="s">
        <v>71</v>
      </c>
      <c r="H160" s="40">
        <v>43736</v>
      </c>
      <c r="J160" s="40">
        <v>43950</v>
      </c>
      <c r="K160" s="39">
        <v>-7071367</v>
      </c>
      <c r="L160" s="28">
        <v>2000317637</v>
      </c>
      <c r="M160" s="28" t="s">
        <v>4022</v>
      </c>
      <c r="N160" s="28" t="s">
        <v>499</v>
      </c>
      <c r="O160" s="39">
        <v>175</v>
      </c>
      <c r="P160" s="28" t="s">
        <v>83</v>
      </c>
      <c r="Q160" s="28" t="s">
        <v>49</v>
      </c>
      <c r="R160" s="28" t="s">
        <v>2431</v>
      </c>
      <c r="S160" s="28" t="s">
        <v>2430</v>
      </c>
      <c r="T160" s="28" t="s">
        <v>2429</v>
      </c>
    </row>
    <row r="161" spans="1:20" x14ac:dyDescent="0.2">
      <c r="A161" s="28">
        <v>6284630</v>
      </c>
      <c r="B161" s="28">
        <v>6284630</v>
      </c>
      <c r="C161" s="28" t="s">
        <v>3050</v>
      </c>
      <c r="D161" s="28" t="s">
        <v>189</v>
      </c>
      <c r="E161" s="28" t="s">
        <v>4021</v>
      </c>
      <c r="F161" s="28" t="s">
        <v>35</v>
      </c>
      <c r="G161" s="28" t="s">
        <v>200</v>
      </c>
      <c r="H161" s="40">
        <v>43738</v>
      </c>
      <c r="J161" s="40">
        <v>43831</v>
      </c>
      <c r="K161" s="39">
        <v>-55000</v>
      </c>
      <c r="L161" s="28">
        <v>2000317637</v>
      </c>
      <c r="M161" s="28" t="s">
        <v>3792</v>
      </c>
      <c r="N161" s="28" t="s">
        <v>499</v>
      </c>
      <c r="O161" s="39">
        <v>175</v>
      </c>
      <c r="P161" s="28" t="s">
        <v>65</v>
      </c>
      <c r="Q161" s="28" t="s">
        <v>49</v>
      </c>
      <c r="R161" s="28" t="s">
        <v>2431</v>
      </c>
      <c r="S161" s="28" t="s">
        <v>2430</v>
      </c>
      <c r="T161" s="28" t="s">
        <v>2429</v>
      </c>
    </row>
    <row r="162" spans="1:20" x14ac:dyDescent="0.2">
      <c r="A162" s="28">
        <v>6285535</v>
      </c>
      <c r="B162" s="28">
        <v>6285535</v>
      </c>
      <c r="C162" s="28" t="s">
        <v>3050</v>
      </c>
      <c r="D162" s="28" t="s">
        <v>189</v>
      </c>
      <c r="E162" s="28" t="s">
        <v>4020</v>
      </c>
      <c r="F162" s="28" t="s">
        <v>35</v>
      </c>
      <c r="G162" s="28" t="s">
        <v>71</v>
      </c>
      <c r="H162" s="40">
        <v>43738</v>
      </c>
      <c r="J162" s="40">
        <v>43831</v>
      </c>
      <c r="K162" s="39">
        <v>-21267</v>
      </c>
      <c r="L162" s="28">
        <v>2000317637</v>
      </c>
      <c r="M162" s="28" t="s">
        <v>3958</v>
      </c>
      <c r="N162" s="28" t="s">
        <v>499</v>
      </c>
      <c r="O162" s="39">
        <v>175</v>
      </c>
      <c r="P162" s="28" t="s">
        <v>65</v>
      </c>
      <c r="Q162" s="28" t="s">
        <v>49</v>
      </c>
      <c r="R162" s="28" t="s">
        <v>2431</v>
      </c>
      <c r="S162" s="28" t="s">
        <v>2430</v>
      </c>
      <c r="T162" s="28" t="s">
        <v>2429</v>
      </c>
    </row>
    <row r="163" spans="1:20" x14ac:dyDescent="0.2">
      <c r="A163" s="28">
        <v>6279945</v>
      </c>
      <c r="B163" s="28">
        <v>6279945</v>
      </c>
      <c r="C163" s="28" t="s">
        <v>4013</v>
      </c>
      <c r="D163" s="28" t="s">
        <v>226</v>
      </c>
      <c r="E163" s="28" t="s">
        <v>4018</v>
      </c>
      <c r="F163" s="28" t="s">
        <v>35</v>
      </c>
      <c r="G163" s="28" t="s">
        <v>200</v>
      </c>
      <c r="H163" s="40">
        <v>43733</v>
      </c>
      <c r="J163" s="40">
        <v>43831</v>
      </c>
      <c r="K163" s="39">
        <v>-1539411</v>
      </c>
      <c r="L163" s="28">
        <v>2000317637</v>
      </c>
      <c r="M163" s="28" t="s">
        <v>4019</v>
      </c>
      <c r="N163" s="28" t="s">
        <v>499</v>
      </c>
      <c r="O163" s="39">
        <v>175</v>
      </c>
      <c r="P163" s="28" t="s">
        <v>65</v>
      </c>
      <c r="Q163" s="28" t="s">
        <v>49</v>
      </c>
      <c r="R163" s="28" t="s">
        <v>2431</v>
      </c>
      <c r="S163" s="28" t="s">
        <v>2430</v>
      </c>
      <c r="T163" s="28" t="s">
        <v>2429</v>
      </c>
    </row>
    <row r="164" spans="1:20" x14ac:dyDescent="0.2">
      <c r="A164" s="28">
        <v>6279945</v>
      </c>
      <c r="B164" s="28">
        <v>6279945</v>
      </c>
      <c r="C164" s="28" t="s">
        <v>4013</v>
      </c>
      <c r="D164" s="28" t="s">
        <v>226</v>
      </c>
      <c r="E164" s="28" t="s">
        <v>4018</v>
      </c>
      <c r="F164" s="28" t="s">
        <v>35</v>
      </c>
      <c r="G164" s="28" t="s">
        <v>200</v>
      </c>
      <c r="H164" s="40">
        <v>43733</v>
      </c>
      <c r="J164" s="40">
        <v>43831</v>
      </c>
      <c r="K164" s="39">
        <v>-1507399</v>
      </c>
      <c r="L164" s="28">
        <v>2000317637</v>
      </c>
      <c r="M164" s="28" t="s">
        <v>4017</v>
      </c>
      <c r="N164" s="28" t="s">
        <v>499</v>
      </c>
      <c r="O164" s="39">
        <v>175</v>
      </c>
      <c r="P164" s="28" t="s">
        <v>65</v>
      </c>
      <c r="Q164" s="28" t="s">
        <v>49</v>
      </c>
      <c r="R164" s="28" t="s">
        <v>2431</v>
      </c>
      <c r="S164" s="28" t="s">
        <v>2430</v>
      </c>
      <c r="T164" s="28" t="s">
        <v>2429</v>
      </c>
    </row>
    <row r="165" spans="1:20" x14ac:dyDescent="0.2">
      <c r="A165" s="28">
        <v>6281988</v>
      </c>
      <c r="B165" s="28">
        <v>6281988</v>
      </c>
      <c r="C165" s="28" t="s">
        <v>4013</v>
      </c>
      <c r="D165" s="28" t="s">
        <v>226</v>
      </c>
      <c r="E165" s="28" t="s">
        <v>4016</v>
      </c>
      <c r="F165" s="28" t="s">
        <v>35</v>
      </c>
      <c r="G165" s="28" t="s">
        <v>71</v>
      </c>
      <c r="H165" s="40">
        <v>43734</v>
      </c>
      <c r="J165" s="40">
        <v>43831</v>
      </c>
      <c r="K165" s="39">
        <v>-81767</v>
      </c>
      <c r="L165" s="28">
        <v>2000317637</v>
      </c>
      <c r="M165" s="28" t="s">
        <v>3822</v>
      </c>
      <c r="N165" s="28" t="s">
        <v>499</v>
      </c>
      <c r="O165" s="39">
        <v>175</v>
      </c>
      <c r="P165" s="28" t="s">
        <v>65</v>
      </c>
      <c r="Q165" s="28" t="s">
        <v>49</v>
      </c>
      <c r="R165" s="28" t="s">
        <v>2431</v>
      </c>
      <c r="S165" s="28" t="s">
        <v>2430</v>
      </c>
      <c r="T165" s="28" t="s">
        <v>2429</v>
      </c>
    </row>
    <row r="166" spans="1:20" x14ac:dyDescent="0.2">
      <c r="A166" s="28">
        <v>6283225</v>
      </c>
      <c r="B166" s="28">
        <v>6283225</v>
      </c>
      <c r="C166" s="28" t="s">
        <v>4013</v>
      </c>
      <c r="D166" s="28" t="s">
        <v>226</v>
      </c>
      <c r="E166" s="28" t="s">
        <v>4015</v>
      </c>
      <c r="F166" s="28" t="s">
        <v>35</v>
      </c>
      <c r="G166" s="28" t="s">
        <v>200</v>
      </c>
      <c r="H166" s="40">
        <v>43735</v>
      </c>
      <c r="J166" s="40">
        <v>43831</v>
      </c>
      <c r="K166" s="39">
        <v>-60000</v>
      </c>
      <c r="L166" s="28">
        <v>2000317637</v>
      </c>
      <c r="M166" s="28" t="s">
        <v>4014</v>
      </c>
      <c r="N166" s="28" t="s">
        <v>499</v>
      </c>
      <c r="O166" s="39">
        <v>175</v>
      </c>
      <c r="P166" s="28" t="s">
        <v>65</v>
      </c>
      <c r="Q166" s="28" t="s">
        <v>49</v>
      </c>
      <c r="R166" s="28" t="s">
        <v>2431</v>
      </c>
      <c r="S166" s="28" t="s">
        <v>2430</v>
      </c>
      <c r="T166" s="28" t="s">
        <v>2429</v>
      </c>
    </row>
    <row r="167" spans="1:20" x14ac:dyDescent="0.2">
      <c r="A167" s="28">
        <v>6291945</v>
      </c>
      <c r="B167" s="28">
        <v>6291945</v>
      </c>
      <c r="C167" s="28" t="s">
        <v>4013</v>
      </c>
      <c r="D167" s="28" t="s">
        <v>226</v>
      </c>
      <c r="E167" s="28" t="s">
        <v>4012</v>
      </c>
      <c r="F167" s="28" t="s">
        <v>35</v>
      </c>
      <c r="G167" s="28" t="s">
        <v>200</v>
      </c>
      <c r="H167" s="40">
        <v>43742</v>
      </c>
      <c r="J167" s="40">
        <v>43831</v>
      </c>
      <c r="K167" s="39">
        <v>-55000</v>
      </c>
      <c r="L167" s="28">
        <v>2000317637</v>
      </c>
      <c r="M167" s="28" t="s">
        <v>4011</v>
      </c>
      <c r="N167" s="28" t="s">
        <v>499</v>
      </c>
      <c r="O167" s="39">
        <v>175</v>
      </c>
      <c r="P167" s="28" t="s">
        <v>65</v>
      </c>
      <c r="Q167" s="28" t="s">
        <v>49</v>
      </c>
      <c r="R167" s="28" t="s">
        <v>2431</v>
      </c>
      <c r="S167" s="28" t="s">
        <v>2430</v>
      </c>
      <c r="T167" s="28" t="s">
        <v>2429</v>
      </c>
    </row>
    <row r="168" spans="1:20" x14ac:dyDescent="0.2">
      <c r="A168" s="28">
        <v>6269645</v>
      </c>
      <c r="B168" s="28">
        <v>6269645</v>
      </c>
      <c r="C168" s="28" t="s">
        <v>3040</v>
      </c>
      <c r="D168" s="28" t="s">
        <v>226</v>
      </c>
      <c r="E168" s="28" t="s">
        <v>4010</v>
      </c>
      <c r="F168" s="28" t="s">
        <v>35</v>
      </c>
      <c r="G168" s="28" t="s">
        <v>200</v>
      </c>
      <c r="H168" s="40">
        <v>43725</v>
      </c>
      <c r="J168" s="40">
        <v>43831</v>
      </c>
      <c r="K168" s="39">
        <v>-180294</v>
      </c>
      <c r="L168" s="28">
        <v>2000317637</v>
      </c>
      <c r="M168" s="28" t="s">
        <v>3756</v>
      </c>
      <c r="N168" s="28" t="s">
        <v>499</v>
      </c>
      <c r="O168" s="39">
        <v>175</v>
      </c>
      <c r="P168" s="28" t="s">
        <v>65</v>
      </c>
      <c r="Q168" s="28" t="s">
        <v>49</v>
      </c>
      <c r="R168" s="28" t="s">
        <v>2431</v>
      </c>
      <c r="S168" s="28" t="s">
        <v>2430</v>
      </c>
      <c r="T168" s="28" t="s">
        <v>2429</v>
      </c>
    </row>
    <row r="169" spans="1:20" x14ac:dyDescent="0.2">
      <c r="A169" s="28">
        <v>6272745</v>
      </c>
      <c r="B169" s="28">
        <v>6272745</v>
      </c>
      <c r="C169" s="28" t="s">
        <v>3040</v>
      </c>
      <c r="D169" s="28" t="s">
        <v>189</v>
      </c>
      <c r="E169" s="28" t="s">
        <v>3046</v>
      </c>
      <c r="F169" s="28" t="s">
        <v>35</v>
      </c>
      <c r="G169" s="28" t="s">
        <v>200</v>
      </c>
      <c r="H169" s="40">
        <v>43727</v>
      </c>
      <c r="J169" s="40">
        <v>43950</v>
      </c>
      <c r="K169" s="39">
        <v>-10335863</v>
      </c>
      <c r="L169" s="28">
        <v>2000317637</v>
      </c>
      <c r="M169" s="28" t="s">
        <v>4009</v>
      </c>
      <c r="N169" s="28" t="s">
        <v>499</v>
      </c>
      <c r="O169" s="39">
        <v>175</v>
      </c>
      <c r="P169" s="28" t="s">
        <v>83</v>
      </c>
      <c r="Q169" s="28" t="s">
        <v>49</v>
      </c>
      <c r="R169" s="28" t="s">
        <v>2431</v>
      </c>
      <c r="S169" s="28" t="s">
        <v>2430</v>
      </c>
      <c r="T169" s="28" t="s">
        <v>2429</v>
      </c>
    </row>
    <row r="170" spans="1:20" x14ac:dyDescent="0.2">
      <c r="A170" s="28">
        <v>6276843</v>
      </c>
      <c r="B170" s="28">
        <v>6276843</v>
      </c>
      <c r="C170" s="28" t="s">
        <v>3040</v>
      </c>
      <c r="D170" s="28" t="s">
        <v>189</v>
      </c>
      <c r="E170" s="28" t="s">
        <v>4008</v>
      </c>
      <c r="F170" s="28" t="s">
        <v>35</v>
      </c>
      <c r="G170" s="28" t="s">
        <v>200</v>
      </c>
      <c r="H170" s="40">
        <v>43731</v>
      </c>
      <c r="J170" s="40">
        <v>43831</v>
      </c>
      <c r="K170" s="39">
        <v>-93775</v>
      </c>
      <c r="L170" s="28">
        <v>2000317637</v>
      </c>
      <c r="M170" s="28" t="s">
        <v>4007</v>
      </c>
      <c r="N170" s="28" t="s">
        <v>499</v>
      </c>
      <c r="O170" s="39">
        <v>175</v>
      </c>
      <c r="P170" s="28" t="s">
        <v>65</v>
      </c>
      <c r="Q170" s="28" t="s">
        <v>49</v>
      </c>
      <c r="R170" s="28" t="s">
        <v>2431</v>
      </c>
      <c r="S170" s="28" t="s">
        <v>2430</v>
      </c>
      <c r="T170" s="28" t="s">
        <v>2429</v>
      </c>
    </row>
    <row r="171" spans="1:20" x14ac:dyDescent="0.2">
      <c r="A171" s="28">
        <v>6285333</v>
      </c>
      <c r="B171" s="28">
        <v>6285333</v>
      </c>
      <c r="C171" s="28" t="s">
        <v>3040</v>
      </c>
      <c r="D171" s="28" t="s">
        <v>189</v>
      </c>
      <c r="E171" s="28" t="s">
        <v>4006</v>
      </c>
      <c r="F171" s="28" t="s">
        <v>35</v>
      </c>
      <c r="G171" s="28" t="s">
        <v>200</v>
      </c>
      <c r="H171" s="40">
        <v>43738</v>
      </c>
      <c r="J171" s="40">
        <v>43831</v>
      </c>
      <c r="K171" s="39">
        <v>-2776258</v>
      </c>
      <c r="L171" s="28">
        <v>2000317637</v>
      </c>
      <c r="M171" s="28" t="s">
        <v>4005</v>
      </c>
      <c r="N171" s="28" t="s">
        <v>499</v>
      </c>
      <c r="O171" s="39">
        <v>175</v>
      </c>
      <c r="P171" s="28" t="s">
        <v>65</v>
      </c>
      <c r="Q171" s="28" t="s">
        <v>49</v>
      </c>
      <c r="R171" s="28" t="s">
        <v>2431</v>
      </c>
      <c r="S171" s="28" t="s">
        <v>2430</v>
      </c>
      <c r="T171" s="28" t="s">
        <v>2429</v>
      </c>
    </row>
    <row r="172" spans="1:20" x14ac:dyDescent="0.2">
      <c r="A172" s="28">
        <v>6285831</v>
      </c>
      <c r="B172" s="28">
        <v>6285831</v>
      </c>
      <c r="C172" s="28" t="s">
        <v>3040</v>
      </c>
      <c r="D172" s="28" t="s">
        <v>189</v>
      </c>
      <c r="E172" s="28" t="s">
        <v>3043</v>
      </c>
      <c r="F172" s="28" t="s">
        <v>35</v>
      </c>
      <c r="G172" s="28" t="s">
        <v>200</v>
      </c>
      <c r="H172" s="40">
        <v>43738</v>
      </c>
      <c r="J172" s="40">
        <v>43950</v>
      </c>
      <c r="K172" s="39">
        <v>-19697315</v>
      </c>
      <c r="L172" s="28">
        <v>2000317637</v>
      </c>
      <c r="M172" s="28" t="s">
        <v>3645</v>
      </c>
      <c r="N172" s="28" t="s">
        <v>499</v>
      </c>
      <c r="O172" s="39">
        <v>175</v>
      </c>
      <c r="P172" s="28" t="s">
        <v>83</v>
      </c>
      <c r="Q172" s="28" t="s">
        <v>49</v>
      </c>
      <c r="R172" s="28" t="s">
        <v>2431</v>
      </c>
      <c r="S172" s="28" t="s">
        <v>2430</v>
      </c>
      <c r="T172" s="28" t="s">
        <v>2429</v>
      </c>
    </row>
    <row r="173" spans="1:20" x14ac:dyDescent="0.2">
      <c r="A173" s="28">
        <v>6286303</v>
      </c>
      <c r="B173" s="28">
        <v>6286303</v>
      </c>
      <c r="C173" s="28" t="s">
        <v>3040</v>
      </c>
      <c r="D173" s="28" t="s">
        <v>189</v>
      </c>
      <c r="E173" s="28" t="s">
        <v>4004</v>
      </c>
      <c r="F173" s="28" t="s">
        <v>35</v>
      </c>
      <c r="G173" s="28" t="s">
        <v>200</v>
      </c>
      <c r="H173" s="40">
        <v>43739</v>
      </c>
      <c r="J173" s="40">
        <v>43831</v>
      </c>
      <c r="K173" s="39">
        <v>-55000</v>
      </c>
      <c r="L173" s="28">
        <v>2000317637</v>
      </c>
      <c r="M173" s="28" t="s">
        <v>3112</v>
      </c>
      <c r="N173" s="28" t="s">
        <v>499</v>
      </c>
      <c r="O173" s="39">
        <v>175</v>
      </c>
      <c r="P173" s="28" t="s">
        <v>65</v>
      </c>
      <c r="Q173" s="28" t="s">
        <v>49</v>
      </c>
      <c r="R173" s="28" t="s">
        <v>2431</v>
      </c>
      <c r="S173" s="28" t="s">
        <v>2430</v>
      </c>
      <c r="T173" s="28" t="s">
        <v>2429</v>
      </c>
    </row>
    <row r="174" spans="1:20" x14ac:dyDescent="0.2">
      <c r="A174" s="28">
        <v>6288470</v>
      </c>
      <c r="B174" s="28">
        <v>6288470</v>
      </c>
      <c r="C174" s="28" t="s">
        <v>3040</v>
      </c>
      <c r="D174" s="28" t="s">
        <v>189</v>
      </c>
      <c r="E174" s="28" t="s">
        <v>4003</v>
      </c>
      <c r="F174" s="28" t="s">
        <v>35</v>
      </c>
      <c r="G174" s="28" t="s">
        <v>71</v>
      </c>
      <c r="H174" s="40">
        <v>43740</v>
      </c>
      <c r="J174" s="40">
        <v>43831</v>
      </c>
      <c r="K174" s="39">
        <v>-55000</v>
      </c>
      <c r="L174" s="28">
        <v>2000317637</v>
      </c>
      <c r="M174" s="28" t="s">
        <v>3659</v>
      </c>
      <c r="N174" s="28" t="s">
        <v>499</v>
      </c>
      <c r="O174" s="39">
        <v>175</v>
      </c>
      <c r="P174" s="28" t="s">
        <v>65</v>
      </c>
      <c r="Q174" s="28" t="s">
        <v>49</v>
      </c>
      <c r="R174" s="28" t="s">
        <v>2431</v>
      </c>
      <c r="S174" s="28" t="s">
        <v>2430</v>
      </c>
      <c r="T174" s="28" t="s">
        <v>2429</v>
      </c>
    </row>
    <row r="175" spans="1:20" x14ac:dyDescent="0.2">
      <c r="A175" s="28">
        <v>6289239</v>
      </c>
      <c r="B175" s="28">
        <v>6289239</v>
      </c>
      <c r="C175" s="28" t="s">
        <v>3040</v>
      </c>
      <c r="D175" s="28" t="s">
        <v>189</v>
      </c>
      <c r="E175" s="28" t="s">
        <v>4002</v>
      </c>
      <c r="F175" s="28" t="s">
        <v>35</v>
      </c>
      <c r="G175" s="28" t="s">
        <v>200</v>
      </c>
      <c r="H175" s="40">
        <v>43741</v>
      </c>
      <c r="J175" s="40">
        <v>43831</v>
      </c>
      <c r="K175" s="39">
        <v>-55000</v>
      </c>
      <c r="L175" s="28">
        <v>2000317637</v>
      </c>
      <c r="M175" s="28" t="s">
        <v>3732</v>
      </c>
      <c r="N175" s="28" t="s">
        <v>499</v>
      </c>
      <c r="O175" s="39">
        <v>175</v>
      </c>
      <c r="P175" s="28" t="s">
        <v>65</v>
      </c>
      <c r="Q175" s="28" t="s">
        <v>49</v>
      </c>
      <c r="R175" s="28" t="s">
        <v>2431</v>
      </c>
      <c r="S175" s="28" t="s">
        <v>2430</v>
      </c>
      <c r="T175" s="28" t="s">
        <v>2429</v>
      </c>
    </row>
    <row r="176" spans="1:20" x14ac:dyDescent="0.2">
      <c r="A176" s="28">
        <v>6292271</v>
      </c>
      <c r="B176" s="28">
        <v>6292271</v>
      </c>
      <c r="C176" s="28" t="s">
        <v>3040</v>
      </c>
      <c r="D176" s="28" t="s">
        <v>189</v>
      </c>
      <c r="E176" s="28" t="s">
        <v>3039</v>
      </c>
      <c r="F176" s="28" t="s">
        <v>35</v>
      </c>
      <c r="G176" s="28" t="s">
        <v>200</v>
      </c>
      <c r="H176" s="40">
        <v>43743</v>
      </c>
      <c r="J176" s="40">
        <v>43950</v>
      </c>
      <c r="K176" s="39">
        <v>-13265958</v>
      </c>
      <c r="L176" s="28">
        <v>2000317637</v>
      </c>
      <c r="M176" s="28" t="s">
        <v>3396</v>
      </c>
      <c r="N176" s="28" t="s">
        <v>499</v>
      </c>
      <c r="O176" s="39">
        <v>175</v>
      </c>
      <c r="P176" s="28" t="s">
        <v>83</v>
      </c>
      <c r="Q176" s="28" t="s">
        <v>49</v>
      </c>
      <c r="R176" s="28" t="s">
        <v>2431</v>
      </c>
      <c r="S176" s="28" t="s">
        <v>2430</v>
      </c>
      <c r="T176" s="28" t="s">
        <v>2429</v>
      </c>
    </row>
    <row r="177" spans="1:20" x14ac:dyDescent="0.2">
      <c r="A177" s="28">
        <v>6266748</v>
      </c>
      <c r="B177" s="28">
        <v>6266748</v>
      </c>
      <c r="C177" s="28" t="s">
        <v>3030</v>
      </c>
      <c r="D177" s="28" t="s">
        <v>226</v>
      </c>
      <c r="E177" s="28" t="s">
        <v>4001</v>
      </c>
      <c r="F177" s="28" t="s">
        <v>35</v>
      </c>
      <c r="G177" s="28" t="s">
        <v>200</v>
      </c>
      <c r="H177" s="40">
        <v>43724</v>
      </c>
      <c r="J177" s="40">
        <v>43831</v>
      </c>
      <c r="K177" s="39">
        <v>-55000</v>
      </c>
      <c r="L177" s="28">
        <v>2000317637</v>
      </c>
      <c r="M177" s="28" t="s">
        <v>3741</v>
      </c>
      <c r="N177" s="28" t="s">
        <v>499</v>
      </c>
      <c r="O177" s="39">
        <v>175</v>
      </c>
      <c r="P177" s="28" t="s">
        <v>65</v>
      </c>
      <c r="Q177" s="28" t="s">
        <v>49</v>
      </c>
      <c r="R177" s="28" t="s">
        <v>2431</v>
      </c>
      <c r="S177" s="28" t="s">
        <v>2430</v>
      </c>
      <c r="T177" s="28" t="s">
        <v>2429</v>
      </c>
    </row>
    <row r="178" spans="1:20" x14ac:dyDescent="0.2">
      <c r="A178" s="28">
        <v>6269581</v>
      </c>
      <c r="B178" s="28">
        <v>6269581</v>
      </c>
      <c r="C178" s="28" t="s">
        <v>3030</v>
      </c>
      <c r="D178" s="28" t="s">
        <v>226</v>
      </c>
      <c r="E178" s="28" t="s">
        <v>3036</v>
      </c>
      <c r="F178" s="28" t="s">
        <v>35</v>
      </c>
      <c r="G178" s="28" t="s">
        <v>200</v>
      </c>
      <c r="H178" s="40">
        <v>43725</v>
      </c>
      <c r="J178" s="40">
        <v>43831</v>
      </c>
      <c r="K178" s="39">
        <v>-174417</v>
      </c>
      <c r="L178" s="28">
        <v>2000317637</v>
      </c>
      <c r="M178" s="28" t="s">
        <v>3756</v>
      </c>
      <c r="N178" s="28" t="s">
        <v>499</v>
      </c>
      <c r="O178" s="39">
        <v>175</v>
      </c>
      <c r="P178" s="28" t="s">
        <v>65</v>
      </c>
      <c r="Q178" s="28" t="s">
        <v>49</v>
      </c>
      <c r="R178" s="28" t="s">
        <v>2431</v>
      </c>
      <c r="S178" s="28" t="s">
        <v>2430</v>
      </c>
      <c r="T178" s="28" t="s">
        <v>2429</v>
      </c>
    </row>
    <row r="179" spans="1:20" x14ac:dyDescent="0.2">
      <c r="A179" s="28">
        <v>6269674</v>
      </c>
      <c r="B179" s="28">
        <v>6269674</v>
      </c>
      <c r="C179" s="28" t="s">
        <v>3030</v>
      </c>
      <c r="D179" s="28" t="s">
        <v>226</v>
      </c>
      <c r="E179" s="28" t="s">
        <v>3033</v>
      </c>
      <c r="F179" s="28" t="s">
        <v>35</v>
      </c>
      <c r="G179" s="28" t="s">
        <v>200</v>
      </c>
      <c r="H179" s="40">
        <v>43725</v>
      </c>
      <c r="J179" s="40">
        <v>43831</v>
      </c>
      <c r="K179" s="39">
        <v>-235075</v>
      </c>
      <c r="L179" s="28">
        <v>2000317637</v>
      </c>
      <c r="M179" s="28" t="s">
        <v>3741</v>
      </c>
      <c r="N179" s="28" t="s">
        <v>499</v>
      </c>
      <c r="O179" s="39">
        <v>175</v>
      </c>
      <c r="P179" s="28" t="s">
        <v>65</v>
      </c>
      <c r="Q179" s="28" t="s">
        <v>49</v>
      </c>
      <c r="R179" s="28" t="s">
        <v>2431</v>
      </c>
      <c r="S179" s="28" t="s">
        <v>2430</v>
      </c>
      <c r="T179" s="28" t="s">
        <v>2429</v>
      </c>
    </row>
    <row r="180" spans="1:20" x14ac:dyDescent="0.2">
      <c r="A180" s="28">
        <v>6273340</v>
      </c>
      <c r="B180" s="28">
        <v>6273340</v>
      </c>
      <c r="C180" s="28" t="s">
        <v>3030</v>
      </c>
      <c r="D180" s="28" t="s">
        <v>226</v>
      </c>
      <c r="E180" s="28" t="s">
        <v>3029</v>
      </c>
      <c r="F180" s="28" t="s">
        <v>35</v>
      </c>
      <c r="G180" s="28" t="s">
        <v>71</v>
      </c>
      <c r="H180" s="40">
        <v>43727</v>
      </c>
      <c r="J180" s="40">
        <v>43831</v>
      </c>
      <c r="K180" s="39">
        <v>-687002</v>
      </c>
      <c r="L180" s="28">
        <v>2000317637</v>
      </c>
      <c r="M180" s="28" t="s">
        <v>3822</v>
      </c>
      <c r="N180" s="28" t="s">
        <v>499</v>
      </c>
      <c r="O180" s="39">
        <v>175</v>
      </c>
      <c r="P180" s="28" t="s">
        <v>65</v>
      </c>
      <c r="Q180" s="28" t="s">
        <v>49</v>
      </c>
      <c r="R180" s="28" t="s">
        <v>2431</v>
      </c>
      <c r="S180" s="28" t="s">
        <v>2430</v>
      </c>
      <c r="T180" s="28" t="s">
        <v>2429</v>
      </c>
    </row>
    <row r="181" spans="1:20" x14ac:dyDescent="0.2">
      <c r="A181" s="28">
        <v>6273953</v>
      </c>
      <c r="B181" s="28">
        <v>6273953</v>
      </c>
      <c r="C181" s="28" t="s">
        <v>3030</v>
      </c>
      <c r="D181" s="28" t="s">
        <v>226</v>
      </c>
      <c r="E181" s="28" t="s">
        <v>4000</v>
      </c>
      <c r="F181" s="28" t="s">
        <v>35</v>
      </c>
      <c r="G181" s="28" t="s">
        <v>200</v>
      </c>
      <c r="H181" s="40">
        <v>43728</v>
      </c>
      <c r="J181" s="40">
        <v>43831</v>
      </c>
      <c r="K181" s="39">
        <v>-55000</v>
      </c>
      <c r="L181" s="28">
        <v>2000317637</v>
      </c>
      <c r="M181" s="28" t="s">
        <v>3954</v>
      </c>
      <c r="N181" s="28" t="s">
        <v>499</v>
      </c>
      <c r="O181" s="39">
        <v>175</v>
      </c>
      <c r="P181" s="28" t="s">
        <v>65</v>
      </c>
      <c r="Q181" s="28" t="s">
        <v>49</v>
      </c>
      <c r="R181" s="28" t="s">
        <v>2431</v>
      </c>
      <c r="S181" s="28" t="s">
        <v>2430</v>
      </c>
      <c r="T181" s="28" t="s">
        <v>2429</v>
      </c>
    </row>
    <row r="182" spans="1:20" x14ac:dyDescent="0.2">
      <c r="A182" s="28">
        <v>6280235</v>
      </c>
      <c r="B182" s="28">
        <v>6280235</v>
      </c>
      <c r="C182" s="28" t="s">
        <v>3026</v>
      </c>
      <c r="D182" s="28" t="s">
        <v>189</v>
      </c>
      <c r="E182" s="28" t="s">
        <v>3025</v>
      </c>
      <c r="F182" s="28" t="s">
        <v>35</v>
      </c>
      <c r="G182" s="28" t="s">
        <v>200</v>
      </c>
      <c r="H182" s="40">
        <v>43733</v>
      </c>
      <c r="J182" s="40">
        <v>43950</v>
      </c>
      <c r="K182" s="39">
        <v>-11066678</v>
      </c>
      <c r="L182" s="28">
        <v>2000317637</v>
      </c>
      <c r="M182" s="28" t="s">
        <v>3693</v>
      </c>
      <c r="N182" s="28" t="s">
        <v>499</v>
      </c>
      <c r="O182" s="39">
        <v>175</v>
      </c>
      <c r="P182" s="28" t="s">
        <v>83</v>
      </c>
      <c r="Q182" s="28" t="s">
        <v>49</v>
      </c>
      <c r="R182" s="28" t="s">
        <v>2431</v>
      </c>
      <c r="S182" s="28" t="s">
        <v>2430</v>
      </c>
      <c r="T182" s="28" t="s">
        <v>2429</v>
      </c>
    </row>
    <row r="183" spans="1:20" x14ac:dyDescent="0.2">
      <c r="A183" s="28">
        <v>6280597</v>
      </c>
      <c r="B183" s="28">
        <v>6280597</v>
      </c>
      <c r="C183" s="28" t="s">
        <v>3026</v>
      </c>
      <c r="D183" s="28" t="s">
        <v>189</v>
      </c>
      <c r="E183" s="28" t="s">
        <v>3999</v>
      </c>
      <c r="F183" s="28" t="s">
        <v>35</v>
      </c>
      <c r="G183" s="28" t="s">
        <v>200</v>
      </c>
      <c r="H183" s="40">
        <v>43734</v>
      </c>
      <c r="J183" s="40">
        <v>43831</v>
      </c>
      <c r="K183" s="39">
        <v>-55000</v>
      </c>
      <c r="L183" s="28">
        <v>2000317637</v>
      </c>
      <c r="M183" s="28" t="s">
        <v>3732</v>
      </c>
      <c r="N183" s="28" t="s">
        <v>499</v>
      </c>
      <c r="O183" s="39">
        <v>175</v>
      </c>
      <c r="P183" s="28" t="s">
        <v>65</v>
      </c>
      <c r="Q183" s="28" t="s">
        <v>49</v>
      </c>
      <c r="R183" s="28" t="s">
        <v>2431</v>
      </c>
      <c r="S183" s="28" t="s">
        <v>2430</v>
      </c>
      <c r="T183" s="28" t="s">
        <v>2429</v>
      </c>
    </row>
    <row r="184" spans="1:20" x14ac:dyDescent="0.2">
      <c r="A184" s="28">
        <v>6281758</v>
      </c>
      <c r="B184" s="28">
        <v>6281758</v>
      </c>
      <c r="C184" s="28" t="s">
        <v>3026</v>
      </c>
      <c r="D184" s="28" t="s">
        <v>189</v>
      </c>
      <c r="E184" s="28" t="s">
        <v>3998</v>
      </c>
      <c r="F184" s="28" t="s">
        <v>35</v>
      </c>
      <c r="G184" s="28" t="s">
        <v>200</v>
      </c>
      <c r="H184" s="40">
        <v>43734</v>
      </c>
      <c r="J184" s="40">
        <v>43831</v>
      </c>
      <c r="K184" s="39">
        <v>-181637</v>
      </c>
      <c r="L184" s="28">
        <v>2000317637</v>
      </c>
      <c r="M184" s="28" t="s">
        <v>3850</v>
      </c>
      <c r="N184" s="28" t="s">
        <v>499</v>
      </c>
      <c r="O184" s="39">
        <v>175</v>
      </c>
      <c r="P184" s="28" t="s">
        <v>65</v>
      </c>
      <c r="Q184" s="28" t="s">
        <v>49</v>
      </c>
      <c r="R184" s="28" t="s">
        <v>2431</v>
      </c>
      <c r="S184" s="28" t="s">
        <v>2430</v>
      </c>
      <c r="T184" s="28" t="s">
        <v>2429</v>
      </c>
    </row>
    <row r="185" spans="1:20" x14ac:dyDescent="0.2">
      <c r="A185" s="28">
        <v>6282150</v>
      </c>
      <c r="B185" s="28">
        <v>6282150</v>
      </c>
      <c r="C185" s="28" t="s">
        <v>3026</v>
      </c>
      <c r="D185" s="28" t="s">
        <v>189</v>
      </c>
      <c r="E185" s="28" t="s">
        <v>3997</v>
      </c>
      <c r="F185" s="28" t="s">
        <v>35</v>
      </c>
      <c r="G185" s="28" t="s">
        <v>200</v>
      </c>
      <c r="H185" s="40">
        <v>43735</v>
      </c>
      <c r="J185" s="40">
        <v>43831</v>
      </c>
      <c r="K185" s="39">
        <v>-60000</v>
      </c>
      <c r="L185" s="28">
        <v>2000317637</v>
      </c>
      <c r="M185" s="28" t="s">
        <v>3978</v>
      </c>
      <c r="N185" s="28" t="s">
        <v>499</v>
      </c>
      <c r="O185" s="39">
        <v>175</v>
      </c>
      <c r="P185" s="28" t="s">
        <v>65</v>
      </c>
      <c r="Q185" s="28" t="s">
        <v>49</v>
      </c>
      <c r="R185" s="28" t="s">
        <v>2431</v>
      </c>
      <c r="S185" s="28" t="s">
        <v>2430</v>
      </c>
      <c r="T185" s="28" t="s">
        <v>2429</v>
      </c>
    </row>
    <row r="186" spans="1:20" x14ac:dyDescent="0.2">
      <c r="A186" s="28">
        <v>6282974</v>
      </c>
      <c r="B186" s="28">
        <v>6282974</v>
      </c>
      <c r="C186" s="28" t="s">
        <v>3026</v>
      </c>
      <c r="D186" s="28" t="s">
        <v>189</v>
      </c>
      <c r="E186" s="28" t="s">
        <v>3996</v>
      </c>
      <c r="F186" s="28" t="s">
        <v>35</v>
      </c>
      <c r="G186" s="28" t="s">
        <v>200</v>
      </c>
      <c r="H186" s="40">
        <v>43735</v>
      </c>
      <c r="J186" s="40">
        <v>43831</v>
      </c>
      <c r="K186" s="39">
        <v>-55000</v>
      </c>
      <c r="L186" s="28">
        <v>2000317637</v>
      </c>
      <c r="M186" s="28" t="s">
        <v>3995</v>
      </c>
      <c r="N186" s="28" t="s">
        <v>499</v>
      </c>
      <c r="O186" s="39">
        <v>175</v>
      </c>
      <c r="P186" s="28" t="s">
        <v>65</v>
      </c>
      <c r="Q186" s="28" t="s">
        <v>49</v>
      </c>
      <c r="R186" s="28" t="s">
        <v>2431</v>
      </c>
      <c r="S186" s="28" t="s">
        <v>2430</v>
      </c>
      <c r="T186" s="28" t="s">
        <v>2429</v>
      </c>
    </row>
    <row r="187" spans="1:20" x14ac:dyDescent="0.2">
      <c r="A187" s="28">
        <v>6283608</v>
      </c>
      <c r="B187" s="28">
        <v>6283608</v>
      </c>
      <c r="C187" s="28" t="s">
        <v>3026</v>
      </c>
      <c r="D187" s="28" t="s">
        <v>226</v>
      </c>
      <c r="E187" s="28" t="s">
        <v>3994</v>
      </c>
      <c r="F187" s="28" t="s">
        <v>35</v>
      </c>
      <c r="G187" s="28" t="s">
        <v>200</v>
      </c>
      <c r="H187" s="40">
        <v>43736</v>
      </c>
      <c r="J187" s="40">
        <v>43831</v>
      </c>
      <c r="K187" s="39">
        <v>-21267</v>
      </c>
      <c r="L187" s="28">
        <v>2000317637</v>
      </c>
      <c r="M187" s="28" t="s">
        <v>3748</v>
      </c>
      <c r="N187" s="28" t="s">
        <v>499</v>
      </c>
      <c r="O187" s="39">
        <v>175</v>
      </c>
      <c r="P187" s="28" t="s">
        <v>65</v>
      </c>
      <c r="Q187" s="28" t="s">
        <v>49</v>
      </c>
      <c r="R187" s="28" t="s">
        <v>2431</v>
      </c>
      <c r="S187" s="28" t="s">
        <v>2430</v>
      </c>
      <c r="T187" s="28" t="s">
        <v>2429</v>
      </c>
    </row>
    <row r="188" spans="1:20" x14ac:dyDescent="0.2">
      <c r="A188" s="28">
        <v>6284173</v>
      </c>
      <c r="B188" s="28">
        <v>6284173</v>
      </c>
      <c r="C188" s="28" t="s">
        <v>3993</v>
      </c>
      <c r="D188" s="28" t="s">
        <v>189</v>
      </c>
      <c r="E188" s="28" t="s">
        <v>3992</v>
      </c>
      <c r="F188" s="28" t="s">
        <v>35</v>
      </c>
      <c r="G188" s="28" t="s">
        <v>3991</v>
      </c>
      <c r="H188" s="40">
        <v>43737</v>
      </c>
      <c r="J188" s="40">
        <v>43835</v>
      </c>
      <c r="K188" s="39">
        <v>-259188</v>
      </c>
      <c r="L188" s="28">
        <v>2000317637</v>
      </c>
      <c r="M188" s="28" t="s">
        <v>3990</v>
      </c>
      <c r="N188" s="28" t="s">
        <v>499</v>
      </c>
      <c r="O188" s="39">
        <v>175</v>
      </c>
      <c r="P188" s="28" t="s">
        <v>65</v>
      </c>
      <c r="Q188" s="28" t="s">
        <v>38</v>
      </c>
      <c r="R188" s="28" t="s">
        <v>2431</v>
      </c>
      <c r="S188" s="28" t="s">
        <v>2430</v>
      </c>
      <c r="T188" s="28" t="s">
        <v>2429</v>
      </c>
    </row>
    <row r="189" spans="1:20" x14ac:dyDescent="0.2">
      <c r="A189" s="28">
        <v>6250299</v>
      </c>
      <c r="B189" s="28">
        <v>6250299</v>
      </c>
      <c r="C189" s="28" t="s">
        <v>3019</v>
      </c>
      <c r="D189" s="28" t="s">
        <v>189</v>
      </c>
      <c r="E189" s="28" t="s">
        <v>3022</v>
      </c>
      <c r="F189" s="28" t="s">
        <v>35</v>
      </c>
      <c r="G189" s="28" t="s">
        <v>200</v>
      </c>
      <c r="H189" s="40">
        <v>43711</v>
      </c>
      <c r="J189" s="40">
        <v>43950</v>
      </c>
      <c r="K189" s="39">
        <v>-8481300</v>
      </c>
      <c r="L189" s="28">
        <v>2000317637</v>
      </c>
      <c r="M189" s="28" t="s">
        <v>3989</v>
      </c>
      <c r="N189" s="28" t="s">
        <v>499</v>
      </c>
      <c r="O189" s="39">
        <v>175</v>
      </c>
      <c r="P189" s="28" t="s">
        <v>83</v>
      </c>
      <c r="Q189" s="28" t="s">
        <v>49</v>
      </c>
      <c r="R189" s="28" t="s">
        <v>2431</v>
      </c>
      <c r="S189" s="28" t="s">
        <v>2430</v>
      </c>
      <c r="T189" s="28" t="s">
        <v>2429</v>
      </c>
    </row>
    <row r="190" spans="1:20" x14ac:dyDescent="0.2">
      <c r="A190" s="28">
        <v>6262209</v>
      </c>
      <c r="B190" s="28">
        <v>6262209</v>
      </c>
      <c r="C190" s="28" t="s">
        <v>3019</v>
      </c>
      <c r="D190" s="28" t="s">
        <v>189</v>
      </c>
      <c r="E190" s="28" t="s">
        <v>3988</v>
      </c>
      <c r="F190" s="28" t="s">
        <v>35</v>
      </c>
      <c r="G190" s="28" t="s">
        <v>200</v>
      </c>
      <c r="H190" s="40">
        <v>43719</v>
      </c>
      <c r="J190" s="40">
        <v>43831</v>
      </c>
      <c r="K190" s="39">
        <v>-47800</v>
      </c>
      <c r="L190" s="28">
        <v>2000317637</v>
      </c>
      <c r="M190" s="28" t="s">
        <v>3732</v>
      </c>
      <c r="N190" s="28" t="s">
        <v>499</v>
      </c>
      <c r="O190" s="39">
        <v>175</v>
      </c>
      <c r="P190" s="28" t="s">
        <v>65</v>
      </c>
      <c r="Q190" s="28" t="s">
        <v>49</v>
      </c>
      <c r="R190" s="28" t="s">
        <v>2431</v>
      </c>
      <c r="S190" s="28" t="s">
        <v>2430</v>
      </c>
      <c r="T190" s="28" t="s">
        <v>2429</v>
      </c>
    </row>
    <row r="191" spans="1:20" x14ac:dyDescent="0.2">
      <c r="A191" s="28">
        <v>6262873</v>
      </c>
      <c r="B191" s="28">
        <v>6262873</v>
      </c>
      <c r="C191" s="28" t="s">
        <v>3019</v>
      </c>
      <c r="D191" s="28" t="s">
        <v>189</v>
      </c>
      <c r="E191" s="28" t="s">
        <v>3987</v>
      </c>
      <c r="F191" s="28" t="s">
        <v>35</v>
      </c>
      <c r="G191" s="28" t="s">
        <v>200</v>
      </c>
      <c r="H191" s="40">
        <v>43720</v>
      </c>
      <c r="J191" s="40">
        <v>43831</v>
      </c>
      <c r="K191" s="39">
        <v>-22600</v>
      </c>
      <c r="L191" s="28">
        <v>2000317637</v>
      </c>
      <c r="M191" s="28" t="s">
        <v>3437</v>
      </c>
      <c r="N191" s="28" t="s">
        <v>499</v>
      </c>
      <c r="O191" s="39">
        <v>175</v>
      </c>
      <c r="P191" s="28" t="s">
        <v>65</v>
      </c>
      <c r="Q191" s="28" t="s">
        <v>49</v>
      </c>
      <c r="R191" s="28" t="s">
        <v>2431</v>
      </c>
      <c r="S191" s="28" t="s">
        <v>2430</v>
      </c>
      <c r="T191" s="28" t="s">
        <v>2429</v>
      </c>
    </row>
    <row r="192" spans="1:20" x14ac:dyDescent="0.2">
      <c r="A192" s="28">
        <v>6262896</v>
      </c>
      <c r="B192" s="28">
        <v>6262896</v>
      </c>
      <c r="C192" s="28" t="s">
        <v>3019</v>
      </c>
      <c r="D192" s="28" t="s">
        <v>189</v>
      </c>
      <c r="E192" s="28" t="s">
        <v>3986</v>
      </c>
      <c r="F192" s="28" t="s">
        <v>35</v>
      </c>
      <c r="G192" s="28" t="s">
        <v>200</v>
      </c>
      <c r="H192" s="40">
        <v>43720</v>
      </c>
      <c r="J192" s="40">
        <v>43831</v>
      </c>
      <c r="K192" s="39">
        <v>-47800</v>
      </c>
      <c r="L192" s="28">
        <v>2000317637</v>
      </c>
      <c r="M192" s="28" t="s">
        <v>3437</v>
      </c>
      <c r="N192" s="28" t="s">
        <v>499</v>
      </c>
      <c r="O192" s="39">
        <v>175</v>
      </c>
      <c r="P192" s="28" t="s">
        <v>65</v>
      </c>
      <c r="Q192" s="28" t="s">
        <v>49</v>
      </c>
      <c r="R192" s="28" t="s">
        <v>2431</v>
      </c>
      <c r="S192" s="28" t="s">
        <v>2430</v>
      </c>
      <c r="T192" s="28" t="s">
        <v>2429</v>
      </c>
    </row>
    <row r="193" spans="1:20" x14ac:dyDescent="0.2">
      <c r="A193" s="28">
        <v>6264686</v>
      </c>
      <c r="B193" s="28">
        <v>6264686</v>
      </c>
      <c r="C193" s="28" t="s">
        <v>3019</v>
      </c>
      <c r="D193" s="28" t="s">
        <v>189</v>
      </c>
      <c r="E193" s="28" t="s">
        <v>3985</v>
      </c>
      <c r="F193" s="28" t="s">
        <v>35</v>
      </c>
      <c r="G193" s="28" t="s">
        <v>200</v>
      </c>
      <c r="H193" s="40">
        <v>43721</v>
      </c>
      <c r="J193" s="40">
        <v>43831</v>
      </c>
      <c r="K193" s="39">
        <v>-47800</v>
      </c>
      <c r="L193" s="28">
        <v>2000317637</v>
      </c>
      <c r="M193" s="28" t="s">
        <v>3437</v>
      </c>
      <c r="N193" s="28" t="s">
        <v>499</v>
      </c>
      <c r="O193" s="39">
        <v>175</v>
      </c>
      <c r="P193" s="28" t="s">
        <v>65</v>
      </c>
      <c r="Q193" s="28" t="s">
        <v>49</v>
      </c>
      <c r="R193" s="28" t="s">
        <v>2431</v>
      </c>
      <c r="S193" s="28" t="s">
        <v>2430</v>
      </c>
      <c r="T193" s="28" t="s">
        <v>2429</v>
      </c>
    </row>
    <row r="194" spans="1:20" x14ac:dyDescent="0.2">
      <c r="A194" s="28">
        <v>6264950</v>
      </c>
      <c r="B194" s="28">
        <v>6264950</v>
      </c>
      <c r="C194" s="28" t="s">
        <v>3019</v>
      </c>
      <c r="D194" s="28" t="s">
        <v>189</v>
      </c>
      <c r="E194" s="28" t="s">
        <v>3984</v>
      </c>
      <c r="F194" s="28" t="s">
        <v>35</v>
      </c>
      <c r="G194" s="28" t="s">
        <v>200</v>
      </c>
      <c r="H194" s="40">
        <v>43721</v>
      </c>
      <c r="J194" s="40">
        <v>43831</v>
      </c>
      <c r="K194" s="39">
        <v>-21267</v>
      </c>
      <c r="L194" s="28">
        <v>2000317637</v>
      </c>
      <c r="M194" s="28" t="s">
        <v>3792</v>
      </c>
      <c r="N194" s="28" t="s">
        <v>499</v>
      </c>
      <c r="O194" s="39">
        <v>175</v>
      </c>
      <c r="P194" s="28" t="s">
        <v>65</v>
      </c>
      <c r="Q194" s="28" t="s">
        <v>49</v>
      </c>
      <c r="R194" s="28" t="s">
        <v>2431</v>
      </c>
      <c r="S194" s="28" t="s">
        <v>2430</v>
      </c>
      <c r="T194" s="28" t="s">
        <v>2429</v>
      </c>
    </row>
    <row r="195" spans="1:20" x14ac:dyDescent="0.2">
      <c r="A195" s="28">
        <v>6265245</v>
      </c>
      <c r="B195" s="28">
        <v>6265245</v>
      </c>
      <c r="C195" s="28" t="s">
        <v>3019</v>
      </c>
      <c r="D195" s="28" t="s">
        <v>189</v>
      </c>
      <c r="E195" s="28" t="s">
        <v>3983</v>
      </c>
      <c r="F195" s="28" t="s">
        <v>35</v>
      </c>
      <c r="G195" s="28" t="s">
        <v>200</v>
      </c>
      <c r="H195" s="40">
        <v>43721</v>
      </c>
      <c r="J195" s="40">
        <v>43831</v>
      </c>
      <c r="K195" s="39">
        <v>-21267</v>
      </c>
      <c r="L195" s="28">
        <v>2000317637</v>
      </c>
      <c r="M195" s="28" t="s">
        <v>3437</v>
      </c>
      <c r="N195" s="28" t="s">
        <v>499</v>
      </c>
      <c r="O195" s="39">
        <v>175</v>
      </c>
      <c r="P195" s="28" t="s">
        <v>65</v>
      </c>
      <c r="Q195" s="28" t="s">
        <v>49</v>
      </c>
      <c r="R195" s="28" t="s">
        <v>2431</v>
      </c>
      <c r="S195" s="28" t="s">
        <v>2430</v>
      </c>
      <c r="T195" s="28" t="s">
        <v>2429</v>
      </c>
    </row>
    <row r="196" spans="1:20" x14ac:dyDescent="0.2">
      <c r="A196" s="28">
        <v>6265686</v>
      </c>
      <c r="B196" s="28">
        <v>6265686</v>
      </c>
      <c r="C196" s="28" t="s">
        <v>3019</v>
      </c>
      <c r="D196" s="28" t="s">
        <v>189</v>
      </c>
      <c r="E196" s="28" t="s">
        <v>3018</v>
      </c>
      <c r="F196" s="28" t="s">
        <v>35</v>
      </c>
      <c r="G196" s="28" t="s">
        <v>200</v>
      </c>
      <c r="H196" s="40">
        <v>43721</v>
      </c>
      <c r="J196" s="40">
        <v>43922</v>
      </c>
      <c r="K196" s="39">
        <v>-42261514</v>
      </c>
      <c r="L196" s="28">
        <v>2000317637</v>
      </c>
      <c r="M196" s="28" t="s">
        <v>3982</v>
      </c>
      <c r="N196" s="28" t="s">
        <v>499</v>
      </c>
      <c r="O196" s="39">
        <v>175</v>
      </c>
      <c r="P196" s="28" t="s">
        <v>65</v>
      </c>
      <c r="Q196" s="28" t="s">
        <v>49</v>
      </c>
      <c r="R196" s="28" t="s">
        <v>2431</v>
      </c>
      <c r="S196" s="28" t="s">
        <v>2430</v>
      </c>
      <c r="T196" s="28" t="s">
        <v>2429</v>
      </c>
    </row>
    <row r="197" spans="1:20" x14ac:dyDescent="0.2">
      <c r="A197" s="28">
        <v>6274968</v>
      </c>
      <c r="B197" s="28">
        <v>6274968</v>
      </c>
      <c r="C197" s="28" t="s">
        <v>3015</v>
      </c>
      <c r="D197" s="28" t="s">
        <v>189</v>
      </c>
      <c r="E197" s="28" t="s">
        <v>3014</v>
      </c>
      <c r="F197" s="28" t="s">
        <v>35</v>
      </c>
      <c r="G197" s="28" t="s">
        <v>200</v>
      </c>
      <c r="H197" s="40">
        <v>43728</v>
      </c>
      <c r="J197" s="40">
        <v>43922</v>
      </c>
      <c r="K197" s="39">
        <v>-9114161</v>
      </c>
      <c r="L197" s="28">
        <v>2000317637</v>
      </c>
      <c r="M197" s="28" t="s">
        <v>3981</v>
      </c>
      <c r="N197" s="28" t="s">
        <v>499</v>
      </c>
      <c r="O197" s="39">
        <v>175</v>
      </c>
      <c r="P197" s="28" t="s">
        <v>65</v>
      </c>
      <c r="Q197" s="28" t="s">
        <v>49</v>
      </c>
      <c r="R197" s="28" t="s">
        <v>2431</v>
      </c>
      <c r="S197" s="28" t="s">
        <v>2430</v>
      </c>
      <c r="T197" s="28" t="s">
        <v>2429</v>
      </c>
    </row>
    <row r="198" spans="1:20" x14ac:dyDescent="0.2">
      <c r="A198" s="28">
        <v>6275799</v>
      </c>
      <c r="B198" s="28">
        <v>6275799</v>
      </c>
      <c r="C198" s="28" t="s">
        <v>3015</v>
      </c>
      <c r="D198" s="28" t="s">
        <v>189</v>
      </c>
      <c r="E198" s="28" t="s">
        <v>3980</v>
      </c>
      <c r="F198" s="28" t="s">
        <v>35</v>
      </c>
      <c r="G198" s="28" t="s">
        <v>71</v>
      </c>
      <c r="H198" s="40">
        <v>43731</v>
      </c>
      <c r="J198" s="40">
        <v>43831</v>
      </c>
      <c r="K198" s="39">
        <v>-60000</v>
      </c>
      <c r="L198" s="28">
        <v>2000317637</v>
      </c>
      <c r="M198" s="28" t="s">
        <v>3958</v>
      </c>
      <c r="N198" s="28" t="s">
        <v>499</v>
      </c>
      <c r="O198" s="39">
        <v>175</v>
      </c>
      <c r="P198" s="28" t="s">
        <v>65</v>
      </c>
      <c r="Q198" s="28" t="s">
        <v>49</v>
      </c>
      <c r="R198" s="28" t="s">
        <v>2431</v>
      </c>
      <c r="S198" s="28" t="s">
        <v>2430</v>
      </c>
      <c r="T198" s="28" t="s">
        <v>2429</v>
      </c>
    </row>
    <row r="199" spans="1:20" x14ac:dyDescent="0.2">
      <c r="A199" s="28">
        <v>6275879</v>
      </c>
      <c r="B199" s="28">
        <v>6275879</v>
      </c>
      <c r="C199" s="28" t="s">
        <v>3015</v>
      </c>
      <c r="D199" s="28" t="s">
        <v>189</v>
      </c>
      <c r="E199" s="28" t="s">
        <v>3979</v>
      </c>
      <c r="F199" s="28" t="s">
        <v>35</v>
      </c>
      <c r="G199" s="28" t="s">
        <v>200</v>
      </c>
      <c r="H199" s="40">
        <v>43731</v>
      </c>
      <c r="J199" s="40">
        <v>43831</v>
      </c>
      <c r="K199" s="39">
        <v>-55000</v>
      </c>
      <c r="L199" s="28">
        <v>2000317637</v>
      </c>
      <c r="M199" s="28" t="s">
        <v>3978</v>
      </c>
      <c r="N199" s="28" t="s">
        <v>499</v>
      </c>
      <c r="O199" s="39">
        <v>175</v>
      </c>
      <c r="P199" s="28" t="s">
        <v>65</v>
      </c>
      <c r="Q199" s="28" t="s">
        <v>49</v>
      </c>
      <c r="R199" s="28" t="s">
        <v>2431</v>
      </c>
      <c r="S199" s="28" t="s">
        <v>2430</v>
      </c>
      <c r="T199" s="28" t="s">
        <v>2429</v>
      </c>
    </row>
    <row r="200" spans="1:20" x14ac:dyDescent="0.2">
      <c r="A200" s="28">
        <v>6275991</v>
      </c>
      <c r="B200" s="28">
        <v>6275991</v>
      </c>
      <c r="C200" s="28" t="s">
        <v>3015</v>
      </c>
      <c r="D200" s="28" t="s">
        <v>189</v>
      </c>
      <c r="E200" s="28" t="s">
        <v>3977</v>
      </c>
      <c r="F200" s="28" t="s">
        <v>35</v>
      </c>
      <c r="G200" s="28" t="s">
        <v>200</v>
      </c>
      <c r="H200" s="40">
        <v>43731</v>
      </c>
      <c r="J200" s="40">
        <v>43831</v>
      </c>
      <c r="K200" s="39">
        <v>-21267</v>
      </c>
      <c r="L200" s="28">
        <v>2000317637</v>
      </c>
      <c r="M200" s="28" t="s">
        <v>3112</v>
      </c>
      <c r="N200" s="28" t="s">
        <v>499</v>
      </c>
      <c r="O200" s="39">
        <v>175</v>
      </c>
      <c r="P200" s="28" t="s">
        <v>65</v>
      </c>
      <c r="Q200" s="28" t="s">
        <v>49</v>
      </c>
      <c r="R200" s="28" t="s">
        <v>2431</v>
      </c>
      <c r="S200" s="28" t="s">
        <v>2430</v>
      </c>
      <c r="T200" s="28" t="s">
        <v>2429</v>
      </c>
    </row>
    <row r="201" spans="1:20" x14ac:dyDescent="0.2">
      <c r="A201" s="28">
        <v>6276447</v>
      </c>
      <c r="B201" s="28">
        <v>6276447</v>
      </c>
      <c r="C201" s="28" t="s">
        <v>3015</v>
      </c>
      <c r="D201" s="28" t="s">
        <v>189</v>
      </c>
      <c r="E201" s="28" t="s">
        <v>3976</v>
      </c>
      <c r="F201" s="28" t="s">
        <v>35</v>
      </c>
      <c r="G201" s="28" t="s">
        <v>71</v>
      </c>
      <c r="H201" s="40">
        <v>43731</v>
      </c>
      <c r="J201" s="40">
        <v>43831</v>
      </c>
      <c r="K201" s="39">
        <v>-21267</v>
      </c>
      <c r="L201" s="28">
        <v>2000317637</v>
      </c>
      <c r="M201" s="28" t="s">
        <v>3958</v>
      </c>
      <c r="N201" s="28" t="s">
        <v>499</v>
      </c>
      <c r="O201" s="39">
        <v>175</v>
      </c>
      <c r="P201" s="28" t="s">
        <v>65</v>
      </c>
      <c r="Q201" s="28" t="s">
        <v>49</v>
      </c>
      <c r="R201" s="28" t="s">
        <v>2431</v>
      </c>
      <c r="S201" s="28" t="s">
        <v>2430</v>
      </c>
      <c r="T201" s="28" t="s">
        <v>2429</v>
      </c>
    </row>
    <row r="202" spans="1:20" x14ac:dyDescent="0.2">
      <c r="A202" s="28">
        <v>6277204</v>
      </c>
      <c r="B202" s="28">
        <v>6277204</v>
      </c>
      <c r="C202" s="28" t="s">
        <v>3015</v>
      </c>
      <c r="D202" s="28" t="s">
        <v>189</v>
      </c>
      <c r="E202" s="28" t="s">
        <v>3975</v>
      </c>
      <c r="F202" s="28" t="s">
        <v>35</v>
      </c>
      <c r="G202" s="28" t="s">
        <v>200</v>
      </c>
      <c r="H202" s="40">
        <v>43732</v>
      </c>
      <c r="J202" s="40">
        <v>43831</v>
      </c>
      <c r="K202" s="39">
        <v>-21267</v>
      </c>
      <c r="L202" s="28">
        <v>2000317637</v>
      </c>
      <c r="M202" s="28" t="s">
        <v>3902</v>
      </c>
      <c r="N202" s="28" t="s">
        <v>499</v>
      </c>
      <c r="O202" s="39">
        <v>175</v>
      </c>
      <c r="P202" s="28" t="s">
        <v>65</v>
      </c>
      <c r="Q202" s="28" t="s">
        <v>49</v>
      </c>
      <c r="R202" s="28" t="s">
        <v>2431</v>
      </c>
      <c r="S202" s="28" t="s">
        <v>2430</v>
      </c>
      <c r="T202" s="28" t="s">
        <v>2429</v>
      </c>
    </row>
    <row r="203" spans="1:20" x14ac:dyDescent="0.2">
      <c r="A203" s="28">
        <v>6278908</v>
      </c>
      <c r="B203" s="28">
        <v>6278908</v>
      </c>
      <c r="C203" s="28" t="s">
        <v>3015</v>
      </c>
      <c r="D203" s="28" t="s">
        <v>189</v>
      </c>
      <c r="E203" s="28" t="s">
        <v>3974</v>
      </c>
      <c r="F203" s="28" t="s">
        <v>35</v>
      </c>
      <c r="G203" s="28" t="s">
        <v>71</v>
      </c>
      <c r="H203" s="40">
        <v>43733</v>
      </c>
      <c r="J203" s="40">
        <v>43831</v>
      </c>
      <c r="K203" s="39">
        <v>-60000</v>
      </c>
      <c r="L203" s="28">
        <v>2000317637</v>
      </c>
      <c r="M203" s="28" t="s">
        <v>3973</v>
      </c>
      <c r="N203" s="28" t="s">
        <v>499</v>
      </c>
      <c r="O203" s="39">
        <v>175</v>
      </c>
      <c r="P203" s="28" t="s">
        <v>65</v>
      </c>
      <c r="Q203" s="28" t="s">
        <v>49</v>
      </c>
      <c r="R203" s="28" t="s">
        <v>2431</v>
      </c>
      <c r="S203" s="28" t="s">
        <v>2430</v>
      </c>
      <c r="T203" s="28" t="s">
        <v>2429</v>
      </c>
    </row>
    <row r="204" spans="1:20" x14ac:dyDescent="0.2">
      <c r="A204" s="28">
        <v>6236914</v>
      </c>
      <c r="B204" s="28">
        <v>6236914</v>
      </c>
      <c r="C204" s="28" t="s">
        <v>3011</v>
      </c>
      <c r="D204" s="28" t="s">
        <v>226</v>
      </c>
      <c r="E204" s="28" t="s">
        <v>3972</v>
      </c>
      <c r="F204" s="28" t="s">
        <v>35</v>
      </c>
      <c r="G204" s="28" t="s">
        <v>200</v>
      </c>
      <c r="H204" s="40">
        <v>43699</v>
      </c>
      <c r="J204" s="40">
        <v>43831</v>
      </c>
      <c r="K204" s="39">
        <v>-55000</v>
      </c>
      <c r="L204" s="28">
        <v>2000317637</v>
      </c>
      <c r="M204" s="28" t="s">
        <v>3971</v>
      </c>
      <c r="N204" s="28" t="s">
        <v>499</v>
      </c>
      <c r="O204" s="39">
        <v>175</v>
      </c>
      <c r="P204" s="28" t="s">
        <v>65</v>
      </c>
      <c r="Q204" s="28" t="s">
        <v>49</v>
      </c>
      <c r="R204" s="28" t="s">
        <v>2431</v>
      </c>
      <c r="S204" s="28" t="s">
        <v>2430</v>
      </c>
      <c r="T204" s="28" t="s">
        <v>2429</v>
      </c>
    </row>
    <row r="205" spans="1:20" x14ac:dyDescent="0.2">
      <c r="A205" s="28">
        <v>6242825</v>
      </c>
      <c r="B205" s="28">
        <v>6242825</v>
      </c>
      <c r="C205" s="28" t="s">
        <v>3011</v>
      </c>
      <c r="D205" s="28" t="s">
        <v>226</v>
      </c>
      <c r="E205" s="28" t="s">
        <v>3010</v>
      </c>
      <c r="F205" s="28" t="s">
        <v>35</v>
      </c>
      <c r="G205" s="28" t="s">
        <v>200</v>
      </c>
      <c r="H205" s="40">
        <v>43704</v>
      </c>
      <c r="J205" s="40">
        <v>43922</v>
      </c>
      <c r="K205" s="39">
        <v>-3347185</v>
      </c>
      <c r="L205" s="28">
        <v>2000317637</v>
      </c>
      <c r="M205" s="28" t="s">
        <v>3970</v>
      </c>
      <c r="N205" s="28" t="s">
        <v>499</v>
      </c>
      <c r="O205" s="39">
        <v>175</v>
      </c>
      <c r="P205" s="28" t="s">
        <v>65</v>
      </c>
      <c r="Q205" s="28" t="s">
        <v>49</v>
      </c>
      <c r="R205" s="28" t="s">
        <v>2431</v>
      </c>
      <c r="S205" s="28" t="s">
        <v>2430</v>
      </c>
      <c r="T205" s="28" t="s">
        <v>2429</v>
      </c>
    </row>
    <row r="206" spans="1:20" x14ac:dyDescent="0.2">
      <c r="A206" s="28">
        <v>6264543</v>
      </c>
      <c r="B206" s="28">
        <v>6264543</v>
      </c>
      <c r="C206" s="28" t="s">
        <v>3011</v>
      </c>
      <c r="D206" s="28" t="s">
        <v>189</v>
      </c>
      <c r="E206" s="28" t="s">
        <v>3969</v>
      </c>
      <c r="F206" s="28" t="s">
        <v>35</v>
      </c>
      <c r="G206" s="28" t="s">
        <v>200</v>
      </c>
      <c r="H206" s="40">
        <v>43721</v>
      </c>
      <c r="J206" s="40">
        <v>43831</v>
      </c>
      <c r="K206" s="39">
        <v>-55000</v>
      </c>
      <c r="L206" s="28">
        <v>2000317637</v>
      </c>
      <c r="M206" s="28" t="s">
        <v>3968</v>
      </c>
      <c r="N206" s="28" t="s">
        <v>499</v>
      </c>
      <c r="O206" s="39">
        <v>175</v>
      </c>
      <c r="P206" s="28" t="s">
        <v>65</v>
      </c>
      <c r="Q206" s="28" t="s">
        <v>49</v>
      </c>
      <c r="R206" s="28" t="s">
        <v>2431</v>
      </c>
      <c r="S206" s="28" t="s">
        <v>2430</v>
      </c>
      <c r="T206" s="28" t="s">
        <v>2429</v>
      </c>
    </row>
    <row r="207" spans="1:20" x14ac:dyDescent="0.2">
      <c r="A207" s="28">
        <v>6266661</v>
      </c>
      <c r="B207" s="28">
        <v>6266661</v>
      </c>
      <c r="C207" s="28" t="s">
        <v>3007</v>
      </c>
      <c r="D207" s="28" t="s">
        <v>189</v>
      </c>
      <c r="E207" s="28" t="s">
        <v>3967</v>
      </c>
      <c r="F207" s="28" t="s">
        <v>35</v>
      </c>
      <c r="G207" s="28" t="s">
        <v>200</v>
      </c>
      <c r="H207" s="40">
        <v>43724</v>
      </c>
      <c r="J207" s="40">
        <v>43831</v>
      </c>
      <c r="K207" s="39">
        <v>-21267</v>
      </c>
      <c r="L207" s="28">
        <v>2000317637</v>
      </c>
      <c r="M207" s="28" t="s">
        <v>3732</v>
      </c>
      <c r="N207" s="28" t="s">
        <v>499</v>
      </c>
      <c r="O207" s="39">
        <v>175</v>
      </c>
      <c r="P207" s="28" t="s">
        <v>65</v>
      </c>
      <c r="Q207" s="28" t="s">
        <v>49</v>
      </c>
      <c r="R207" s="28" t="s">
        <v>2431</v>
      </c>
      <c r="S207" s="28" t="s">
        <v>2430</v>
      </c>
      <c r="T207" s="28" t="s">
        <v>2429</v>
      </c>
    </row>
    <row r="208" spans="1:20" x14ac:dyDescent="0.2">
      <c r="A208" s="28">
        <v>6266740</v>
      </c>
      <c r="B208" s="28">
        <v>6266740</v>
      </c>
      <c r="C208" s="28" t="s">
        <v>3007</v>
      </c>
      <c r="D208" s="28" t="s">
        <v>189</v>
      </c>
      <c r="E208" s="28" t="s">
        <v>3966</v>
      </c>
      <c r="F208" s="28" t="s">
        <v>35</v>
      </c>
      <c r="G208" s="28" t="s">
        <v>200</v>
      </c>
      <c r="H208" s="40">
        <v>43724</v>
      </c>
      <c r="J208" s="40">
        <v>43831</v>
      </c>
      <c r="K208" s="39">
        <v>-60000</v>
      </c>
      <c r="L208" s="28">
        <v>2000317637</v>
      </c>
      <c r="M208" s="28" t="s">
        <v>3965</v>
      </c>
      <c r="N208" s="28" t="s">
        <v>499</v>
      </c>
      <c r="O208" s="39">
        <v>175</v>
      </c>
      <c r="P208" s="28" t="s">
        <v>65</v>
      </c>
      <c r="Q208" s="28" t="s">
        <v>49</v>
      </c>
      <c r="R208" s="28" t="s">
        <v>2431</v>
      </c>
      <c r="S208" s="28" t="s">
        <v>2430</v>
      </c>
      <c r="T208" s="28" t="s">
        <v>2429</v>
      </c>
    </row>
    <row r="209" spans="1:20" x14ac:dyDescent="0.2">
      <c r="A209" s="28">
        <v>6267439</v>
      </c>
      <c r="B209" s="28">
        <v>6267439</v>
      </c>
      <c r="C209" s="28" t="s">
        <v>3007</v>
      </c>
      <c r="D209" s="28" t="s">
        <v>189</v>
      </c>
      <c r="E209" s="28" t="s">
        <v>3964</v>
      </c>
      <c r="F209" s="28" t="s">
        <v>35</v>
      </c>
      <c r="G209" s="28" t="s">
        <v>200</v>
      </c>
      <c r="H209" s="40">
        <v>43724</v>
      </c>
      <c r="J209" s="40">
        <v>43831</v>
      </c>
      <c r="K209" s="39">
        <v>-21267</v>
      </c>
      <c r="L209" s="28">
        <v>2000317637</v>
      </c>
      <c r="M209" s="28" t="s">
        <v>3961</v>
      </c>
      <c r="N209" s="28" t="s">
        <v>499</v>
      </c>
      <c r="O209" s="39">
        <v>175</v>
      </c>
      <c r="P209" s="28" t="s">
        <v>65</v>
      </c>
      <c r="Q209" s="28" t="s">
        <v>49</v>
      </c>
      <c r="R209" s="28" t="s">
        <v>2431</v>
      </c>
      <c r="S209" s="28" t="s">
        <v>2430</v>
      </c>
      <c r="T209" s="28" t="s">
        <v>2429</v>
      </c>
    </row>
    <row r="210" spans="1:20" x14ac:dyDescent="0.2">
      <c r="A210" s="28">
        <v>6268508</v>
      </c>
      <c r="B210" s="28">
        <v>6268508</v>
      </c>
      <c r="C210" s="28" t="s">
        <v>3007</v>
      </c>
      <c r="D210" s="28" t="s">
        <v>189</v>
      </c>
      <c r="E210" s="28" t="s">
        <v>3963</v>
      </c>
      <c r="F210" s="28" t="s">
        <v>35</v>
      </c>
      <c r="G210" s="28" t="s">
        <v>200</v>
      </c>
      <c r="H210" s="40">
        <v>43725</v>
      </c>
      <c r="J210" s="40">
        <v>43831</v>
      </c>
      <c r="K210" s="39">
        <v>-655499</v>
      </c>
      <c r="L210" s="28">
        <v>2000317637</v>
      </c>
      <c r="M210" s="28" t="s">
        <v>3112</v>
      </c>
      <c r="N210" s="28" t="s">
        <v>499</v>
      </c>
      <c r="O210" s="39">
        <v>175</v>
      </c>
      <c r="P210" s="28" t="s">
        <v>65</v>
      </c>
      <c r="Q210" s="28" t="s">
        <v>49</v>
      </c>
      <c r="R210" s="28" t="s">
        <v>2431</v>
      </c>
      <c r="S210" s="28" t="s">
        <v>2430</v>
      </c>
      <c r="T210" s="28" t="s">
        <v>2429</v>
      </c>
    </row>
    <row r="211" spans="1:20" x14ac:dyDescent="0.2">
      <c r="A211" s="28">
        <v>6269207</v>
      </c>
      <c r="B211" s="28">
        <v>6269207</v>
      </c>
      <c r="C211" s="28" t="s">
        <v>3007</v>
      </c>
      <c r="D211" s="28" t="s">
        <v>189</v>
      </c>
      <c r="E211" s="28" t="s">
        <v>3962</v>
      </c>
      <c r="F211" s="28" t="s">
        <v>35</v>
      </c>
      <c r="G211" s="28" t="s">
        <v>200</v>
      </c>
      <c r="H211" s="40">
        <v>43725</v>
      </c>
      <c r="J211" s="40">
        <v>43831</v>
      </c>
      <c r="K211" s="39">
        <v>-55000</v>
      </c>
      <c r="L211" s="28">
        <v>2000317637</v>
      </c>
      <c r="M211" s="28" t="s">
        <v>3961</v>
      </c>
      <c r="N211" s="28" t="s">
        <v>499</v>
      </c>
      <c r="O211" s="39">
        <v>175</v>
      </c>
      <c r="P211" s="28" t="s">
        <v>65</v>
      </c>
      <c r="Q211" s="28" t="s">
        <v>49</v>
      </c>
      <c r="R211" s="28" t="s">
        <v>2431</v>
      </c>
      <c r="S211" s="28" t="s">
        <v>2430</v>
      </c>
      <c r="T211" s="28" t="s">
        <v>2429</v>
      </c>
    </row>
    <row r="212" spans="1:20" x14ac:dyDescent="0.2">
      <c r="A212" s="28">
        <v>6269325</v>
      </c>
      <c r="B212" s="28">
        <v>6269325</v>
      </c>
      <c r="C212" s="28" t="s">
        <v>3007</v>
      </c>
      <c r="D212" s="28" t="s">
        <v>189</v>
      </c>
      <c r="E212" s="28" t="s">
        <v>3960</v>
      </c>
      <c r="F212" s="28" t="s">
        <v>35</v>
      </c>
      <c r="G212" s="28" t="s">
        <v>200</v>
      </c>
      <c r="H212" s="40">
        <v>43725</v>
      </c>
      <c r="J212" s="40">
        <v>43831</v>
      </c>
      <c r="K212" s="39">
        <v>-55000</v>
      </c>
      <c r="L212" s="28">
        <v>2000317637</v>
      </c>
      <c r="M212" s="28" t="s">
        <v>3437</v>
      </c>
      <c r="N212" s="28" t="s">
        <v>499</v>
      </c>
      <c r="O212" s="39">
        <v>175</v>
      </c>
      <c r="P212" s="28" t="s">
        <v>65</v>
      </c>
      <c r="Q212" s="28" t="s">
        <v>49</v>
      </c>
      <c r="R212" s="28" t="s">
        <v>2431</v>
      </c>
      <c r="S212" s="28" t="s">
        <v>2430</v>
      </c>
      <c r="T212" s="28" t="s">
        <v>2429</v>
      </c>
    </row>
    <row r="213" spans="1:20" x14ac:dyDescent="0.2">
      <c r="A213" s="28">
        <v>6270303</v>
      </c>
      <c r="B213" s="28">
        <v>6270303</v>
      </c>
      <c r="C213" s="28" t="s">
        <v>3007</v>
      </c>
      <c r="D213" s="28" t="s">
        <v>189</v>
      </c>
      <c r="E213" s="28" t="s">
        <v>3959</v>
      </c>
      <c r="F213" s="28" t="s">
        <v>35</v>
      </c>
      <c r="G213" s="28" t="s">
        <v>200</v>
      </c>
      <c r="H213" s="40">
        <v>43726</v>
      </c>
      <c r="J213" s="40">
        <v>43831</v>
      </c>
      <c r="K213" s="39">
        <v>-8438</v>
      </c>
      <c r="L213" s="28">
        <v>2000317637</v>
      </c>
      <c r="M213" s="28" t="s">
        <v>3112</v>
      </c>
      <c r="N213" s="28" t="s">
        <v>499</v>
      </c>
      <c r="O213" s="39">
        <v>175</v>
      </c>
      <c r="P213" s="28" t="s">
        <v>65</v>
      </c>
      <c r="Q213" s="28" t="s">
        <v>49</v>
      </c>
      <c r="R213" s="28" t="s">
        <v>2431</v>
      </c>
      <c r="S213" s="28" t="s">
        <v>2430</v>
      </c>
      <c r="T213" s="28" t="s">
        <v>2429</v>
      </c>
    </row>
    <row r="214" spans="1:20" x14ac:dyDescent="0.2">
      <c r="A214" s="28">
        <v>6270797</v>
      </c>
      <c r="B214" s="28">
        <v>6270797</v>
      </c>
      <c r="C214" s="28" t="s">
        <v>3007</v>
      </c>
      <c r="D214" s="28" t="s">
        <v>189</v>
      </c>
      <c r="E214" s="28" t="s">
        <v>3006</v>
      </c>
      <c r="F214" s="28" t="s">
        <v>35</v>
      </c>
      <c r="G214" s="28" t="s">
        <v>71</v>
      </c>
      <c r="H214" s="40">
        <v>43726</v>
      </c>
      <c r="J214" s="40">
        <v>43922</v>
      </c>
      <c r="K214" s="39">
        <v>-28279707</v>
      </c>
      <c r="L214" s="28">
        <v>2000317637</v>
      </c>
      <c r="M214" s="28" t="s">
        <v>3958</v>
      </c>
      <c r="N214" s="28" t="s">
        <v>499</v>
      </c>
      <c r="O214" s="39">
        <v>175</v>
      </c>
      <c r="P214" s="28" t="s">
        <v>65</v>
      </c>
      <c r="Q214" s="28" t="s">
        <v>49</v>
      </c>
      <c r="R214" s="28" t="s">
        <v>2431</v>
      </c>
      <c r="S214" s="28" t="s">
        <v>2430</v>
      </c>
      <c r="T214" s="28" t="s">
        <v>2429</v>
      </c>
    </row>
    <row r="215" spans="1:20" x14ac:dyDescent="0.2">
      <c r="A215" s="28">
        <v>6270895</v>
      </c>
      <c r="B215" s="28">
        <v>6270895</v>
      </c>
      <c r="C215" s="28" t="s">
        <v>3007</v>
      </c>
      <c r="D215" s="28" t="s">
        <v>189</v>
      </c>
      <c r="E215" s="28" t="s">
        <v>3957</v>
      </c>
      <c r="F215" s="28" t="s">
        <v>35</v>
      </c>
      <c r="G215" s="28" t="s">
        <v>200</v>
      </c>
      <c r="H215" s="40">
        <v>43726</v>
      </c>
      <c r="J215" s="40">
        <v>43831</v>
      </c>
      <c r="K215" s="39">
        <v>-55000</v>
      </c>
      <c r="L215" s="28">
        <v>2000317637</v>
      </c>
      <c r="M215" s="28" t="s">
        <v>3732</v>
      </c>
      <c r="N215" s="28" t="s">
        <v>499</v>
      </c>
      <c r="O215" s="39">
        <v>175</v>
      </c>
      <c r="P215" s="28" t="s">
        <v>65</v>
      </c>
      <c r="Q215" s="28" t="s">
        <v>49</v>
      </c>
      <c r="R215" s="28" t="s">
        <v>2431</v>
      </c>
      <c r="S215" s="28" t="s">
        <v>2430</v>
      </c>
      <c r="T215" s="28" t="s">
        <v>2429</v>
      </c>
    </row>
    <row r="216" spans="1:20" x14ac:dyDescent="0.2">
      <c r="A216" s="28">
        <v>6271677</v>
      </c>
      <c r="B216" s="28">
        <v>6271677</v>
      </c>
      <c r="C216" s="28" t="s">
        <v>3007</v>
      </c>
      <c r="D216" s="28" t="s">
        <v>189</v>
      </c>
      <c r="E216" s="28" t="s">
        <v>3956</v>
      </c>
      <c r="F216" s="28" t="s">
        <v>35</v>
      </c>
      <c r="G216" s="28" t="s">
        <v>200</v>
      </c>
      <c r="H216" s="40">
        <v>43726</v>
      </c>
      <c r="J216" s="40">
        <v>43831</v>
      </c>
      <c r="K216" s="39">
        <v>-814962</v>
      </c>
      <c r="L216" s="28">
        <v>2000317637</v>
      </c>
      <c r="M216" s="28" t="s">
        <v>3874</v>
      </c>
      <c r="N216" s="28" t="s">
        <v>499</v>
      </c>
      <c r="O216" s="39">
        <v>175</v>
      </c>
      <c r="P216" s="28" t="s">
        <v>65</v>
      </c>
      <c r="Q216" s="28" t="s">
        <v>49</v>
      </c>
      <c r="R216" s="28" t="s">
        <v>2431</v>
      </c>
      <c r="S216" s="28" t="s">
        <v>2430</v>
      </c>
      <c r="T216" s="28" t="s">
        <v>2429</v>
      </c>
    </row>
    <row r="217" spans="1:20" x14ac:dyDescent="0.2">
      <c r="A217" s="28">
        <v>6272102</v>
      </c>
      <c r="B217" s="28">
        <v>6272102</v>
      </c>
      <c r="C217" s="28" t="s">
        <v>3007</v>
      </c>
      <c r="D217" s="28" t="s">
        <v>226</v>
      </c>
      <c r="E217" s="28" t="s">
        <v>3955</v>
      </c>
      <c r="F217" s="28" t="s">
        <v>35</v>
      </c>
      <c r="G217" s="28" t="s">
        <v>200</v>
      </c>
      <c r="H217" s="40">
        <v>43727</v>
      </c>
      <c r="J217" s="40">
        <v>43831</v>
      </c>
      <c r="K217" s="39">
        <v>-60000</v>
      </c>
      <c r="L217" s="28">
        <v>2000317637</v>
      </c>
      <c r="M217" s="28" t="s">
        <v>3954</v>
      </c>
      <c r="N217" s="28" t="s">
        <v>499</v>
      </c>
      <c r="O217" s="39">
        <v>175</v>
      </c>
      <c r="P217" s="28" t="s">
        <v>65</v>
      </c>
      <c r="Q217" s="28" t="s">
        <v>49</v>
      </c>
      <c r="R217" s="28" t="s">
        <v>2431</v>
      </c>
      <c r="S217" s="28" t="s">
        <v>2430</v>
      </c>
      <c r="T217" s="28" t="s">
        <v>2429</v>
      </c>
    </row>
    <row r="218" spans="1:20" x14ac:dyDescent="0.2">
      <c r="A218" s="28">
        <v>6272836</v>
      </c>
      <c r="B218" s="28">
        <v>6272836</v>
      </c>
      <c r="C218" s="28" t="s">
        <v>3007</v>
      </c>
      <c r="D218" s="28" t="s">
        <v>189</v>
      </c>
      <c r="E218" s="28" t="s">
        <v>3953</v>
      </c>
      <c r="F218" s="28" t="s">
        <v>35</v>
      </c>
      <c r="G218" s="28" t="s">
        <v>71</v>
      </c>
      <c r="H218" s="40">
        <v>43727</v>
      </c>
      <c r="J218" s="40">
        <v>43831</v>
      </c>
      <c r="K218" s="39">
        <v>-21267</v>
      </c>
      <c r="L218" s="28">
        <v>2000317637</v>
      </c>
      <c r="M218" s="28" t="s">
        <v>3588</v>
      </c>
      <c r="N218" s="28" t="s">
        <v>499</v>
      </c>
      <c r="O218" s="39">
        <v>175</v>
      </c>
      <c r="P218" s="28" t="s">
        <v>65</v>
      </c>
      <c r="Q218" s="28" t="s">
        <v>49</v>
      </c>
      <c r="R218" s="28" t="s">
        <v>2431</v>
      </c>
      <c r="S218" s="28" t="s">
        <v>2430</v>
      </c>
      <c r="T218" s="28" t="s">
        <v>2429</v>
      </c>
    </row>
    <row r="219" spans="1:20" x14ac:dyDescent="0.2">
      <c r="A219" s="28">
        <v>6274083</v>
      </c>
      <c r="B219" s="28">
        <v>6274083</v>
      </c>
      <c r="C219" s="28" t="s">
        <v>3007</v>
      </c>
      <c r="D219" s="28" t="s">
        <v>189</v>
      </c>
      <c r="E219" s="28" t="s">
        <v>3952</v>
      </c>
      <c r="F219" s="28" t="s">
        <v>35</v>
      </c>
      <c r="G219" s="28" t="s">
        <v>71</v>
      </c>
      <c r="H219" s="40">
        <v>43728</v>
      </c>
      <c r="J219" s="40">
        <v>43831</v>
      </c>
      <c r="K219" s="39">
        <v>-1300552</v>
      </c>
      <c r="L219" s="28">
        <v>2000317637</v>
      </c>
      <c r="M219" s="28" t="s">
        <v>3951</v>
      </c>
      <c r="N219" s="28" t="s">
        <v>499</v>
      </c>
      <c r="O219" s="39">
        <v>175</v>
      </c>
      <c r="P219" s="28" t="s">
        <v>65</v>
      </c>
      <c r="Q219" s="28" t="s">
        <v>49</v>
      </c>
      <c r="R219" s="28" t="s">
        <v>2431</v>
      </c>
      <c r="S219" s="28" t="s">
        <v>2430</v>
      </c>
      <c r="T219" s="28" t="s">
        <v>2429</v>
      </c>
    </row>
    <row r="220" spans="1:20" x14ac:dyDescent="0.2">
      <c r="A220" s="28">
        <v>6364536</v>
      </c>
      <c r="B220" s="28">
        <v>6364536</v>
      </c>
      <c r="C220" s="28" t="s">
        <v>2988</v>
      </c>
      <c r="D220" s="28" t="s">
        <v>189</v>
      </c>
      <c r="E220" s="28" t="s">
        <v>3950</v>
      </c>
      <c r="F220" s="28" t="s">
        <v>35</v>
      </c>
      <c r="G220" s="28" t="s">
        <v>2624</v>
      </c>
      <c r="H220" s="40">
        <v>43812</v>
      </c>
      <c r="J220" s="40">
        <v>43931</v>
      </c>
      <c r="K220" s="39">
        <v>-412697</v>
      </c>
      <c r="L220" s="28">
        <v>2000317637</v>
      </c>
      <c r="M220" s="28" t="s">
        <v>3949</v>
      </c>
      <c r="N220" s="28" t="s">
        <v>499</v>
      </c>
      <c r="O220" s="39">
        <v>97</v>
      </c>
      <c r="P220" s="28" t="s">
        <v>65</v>
      </c>
      <c r="Q220" s="28" t="s">
        <v>49</v>
      </c>
      <c r="R220" s="28" t="s">
        <v>2431</v>
      </c>
      <c r="S220" s="28" t="s">
        <v>2430</v>
      </c>
      <c r="T220" s="28" t="s">
        <v>2429</v>
      </c>
    </row>
    <row r="221" spans="1:20" x14ac:dyDescent="0.2">
      <c r="A221" s="28">
        <v>6367749</v>
      </c>
      <c r="B221" s="28">
        <v>6367749</v>
      </c>
      <c r="C221" s="28" t="s">
        <v>2988</v>
      </c>
      <c r="D221" s="28" t="s">
        <v>189</v>
      </c>
      <c r="E221" s="28" t="s">
        <v>3948</v>
      </c>
      <c r="F221" s="28" t="s">
        <v>35</v>
      </c>
      <c r="G221" s="28" t="s">
        <v>2624</v>
      </c>
      <c r="H221" s="40">
        <v>43788</v>
      </c>
      <c r="J221" s="40">
        <v>43931</v>
      </c>
      <c r="K221" s="39">
        <v>-13235</v>
      </c>
      <c r="L221" s="28">
        <v>2000317637</v>
      </c>
      <c r="M221" s="28" t="s">
        <v>3753</v>
      </c>
      <c r="N221" s="28" t="s">
        <v>499</v>
      </c>
      <c r="O221" s="39">
        <v>97</v>
      </c>
      <c r="P221" s="28" t="s">
        <v>65</v>
      </c>
      <c r="Q221" s="28" t="s">
        <v>49</v>
      </c>
      <c r="R221" s="28" t="s">
        <v>2431</v>
      </c>
      <c r="S221" s="28" t="s">
        <v>2430</v>
      </c>
      <c r="T221" s="28" t="s">
        <v>2429</v>
      </c>
    </row>
    <row r="222" spans="1:20" x14ac:dyDescent="0.2">
      <c r="A222" s="28">
        <v>6367667</v>
      </c>
      <c r="B222" s="28">
        <v>6367667</v>
      </c>
      <c r="C222" s="28" t="s">
        <v>2988</v>
      </c>
      <c r="D222" s="28" t="s">
        <v>189</v>
      </c>
      <c r="E222" s="28" t="s">
        <v>3003</v>
      </c>
      <c r="F222" s="28" t="s">
        <v>35</v>
      </c>
      <c r="G222" s="28" t="s">
        <v>2610</v>
      </c>
      <c r="H222" s="40">
        <v>43816</v>
      </c>
      <c r="J222" s="40">
        <v>43931</v>
      </c>
      <c r="K222" s="39">
        <v>-47700</v>
      </c>
      <c r="L222" s="28">
        <v>2000317637</v>
      </c>
      <c r="M222" s="28" t="s">
        <v>3381</v>
      </c>
      <c r="N222" s="28" t="s">
        <v>499</v>
      </c>
      <c r="O222" s="39">
        <v>97</v>
      </c>
      <c r="P222" s="28" t="s">
        <v>65</v>
      </c>
      <c r="Q222" s="28" t="s">
        <v>49</v>
      </c>
      <c r="R222" s="28" t="s">
        <v>2431</v>
      </c>
      <c r="S222" s="28" t="s">
        <v>2430</v>
      </c>
      <c r="T222" s="28" t="s">
        <v>2429</v>
      </c>
    </row>
    <row r="223" spans="1:20" x14ac:dyDescent="0.2">
      <c r="A223" s="28">
        <v>6367768</v>
      </c>
      <c r="B223" s="28">
        <v>6367768</v>
      </c>
      <c r="C223" s="28" t="s">
        <v>2988</v>
      </c>
      <c r="D223" s="28" t="s">
        <v>189</v>
      </c>
      <c r="E223" s="28" t="s">
        <v>3000</v>
      </c>
      <c r="F223" s="28" t="s">
        <v>35</v>
      </c>
      <c r="G223" s="28" t="s">
        <v>2610</v>
      </c>
      <c r="H223" s="40">
        <v>43816</v>
      </c>
      <c r="J223" s="40">
        <v>43931</v>
      </c>
      <c r="K223" s="39">
        <v>-47700</v>
      </c>
      <c r="L223" s="28">
        <v>2000317637</v>
      </c>
      <c r="M223" s="28" t="s">
        <v>3686</v>
      </c>
      <c r="N223" s="28" t="s">
        <v>499</v>
      </c>
      <c r="O223" s="39">
        <v>97</v>
      </c>
      <c r="P223" s="28" t="s">
        <v>65</v>
      </c>
      <c r="Q223" s="28" t="s">
        <v>49</v>
      </c>
      <c r="R223" s="28" t="s">
        <v>2431</v>
      </c>
      <c r="S223" s="28" t="s">
        <v>2430</v>
      </c>
      <c r="T223" s="28" t="s">
        <v>2429</v>
      </c>
    </row>
    <row r="224" spans="1:20" x14ac:dyDescent="0.2">
      <c r="A224" s="28">
        <v>6367817</v>
      </c>
      <c r="B224" s="28">
        <v>6367817</v>
      </c>
      <c r="C224" s="28" t="s">
        <v>2988</v>
      </c>
      <c r="D224" s="28" t="s">
        <v>189</v>
      </c>
      <c r="E224" s="28" t="s">
        <v>2997</v>
      </c>
      <c r="F224" s="28" t="s">
        <v>35</v>
      </c>
      <c r="G224" s="28" t="s">
        <v>2610</v>
      </c>
      <c r="H224" s="40">
        <v>43816</v>
      </c>
      <c r="J224" s="40">
        <v>43931</v>
      </c>
      <c r="K224" s="39">
        <v>-47700</v>
      </c>
      <c r="L224" s="28">
        <v>2000317637</v>
      </c>
      <c r="M224" s="28" t="s">
        <v>3661</v>
      </c>
      <c r="N224" s="28" t="s">
        <v>499</v>
      </c>
      <c r="O224" s="39">
        <v>97</v>
      </c>
      <c r="P224" s="28" t="s">
        <v>65</v>
      </c>
      <c r="Q224" s="28" t="s">
        <v>49</v>
      </c>
      <c r="R224" s="28" t="s">
        <v>2431</v>
      </c>
      <c r="S224" s="28" t="s">
        <v>2430</v>
      </c>
      <c r="T224" s="28" t="s">
        <v>2429</v>
      </c>
    </row>
    <row r="225" spans="1:20" x14ac:dyDescent="0.2">
      <c r="A225" s="28">
        <v>6368106</v>
      </c>
      <c r="B225" s="28">
        <v>6368106</v>
      </c>
      <c r="C225" s="28" t="s">
        <v>2988</v>
      </c>
      <c r="D225" s="28" t="s">
        <v>189</v>
      </c>
      <c r="E225" s="28" t="s">
        <v>2994</v>
      </c>
      <c r="F225" s="28" t="s">
        <v>35</v>
      </c>
      <c r="G225" s="28" t="s">
        <v>2624</v>
      </c>
      <c r="H225" s="40">
        <v>43816</v>
      </c>
      <c r="J225" s="40">
        <v>43931</v>
      </c>
      <c r="K225" s="39">
        <v>-47700</v>
      </c>
      <c r="L225" s="28">
        <v>2000317637</v>
      </c>
      <c r="M225" s="28" t="s">
        <v>3745</v>
      </c>
      <c r="N225" s="28" t="s">
        <v>499</v>
      </c>
      <c r="O225" s="39">
        <v>97</v>
      </c>
      <c r="P225" s="28" t="s">
        <v>65</v>
      </c>
      <c r="Q225" s="28" t="s">
        <v>49</v>
      </c>
      <c r="R225" s="28" t="s">
        <v>2431</v>
      </c>
      <c r="S225" s="28" t="s">
        <v>2430</v>
      </c>
      <c r="T225" s="28" t="s">
        <v>2429</v>
      </c>
    </row>
    <row r="226" spans="1:20" x14ac:dyDescent="0.2">
      <c r="A226" s="28">
        <v>6369137</v>
      </c>
      <c r="B226" s="28">
        <v>6369137</v>
      </c>
      <c r="C226" s="28" t="s">
        <v>2988</v>
      </c>
      <c r="D226" s="28" t="s">
        <v>189</v>
      </c>
      <c r="E226" s="28" t="s">
        <v>2991</v>
      </c>
      <c r="F226" s="28" t="s">
        <v>35</v>
      </c>
      <c r="G226" s="28" t="s">
        <v>2610</v>
      </c>
      <c r="H226" s="40">
        <v>43817</v>
      </c>
      <c r="J226" s="40">
        <v>43931</v>
      </c>
      <c r="K226" s="39">
        <v>-47700</v>
      </c>
      <c r="L226" s="28">
        <v>2000317637</v>
      </c>
      <c r="M226" s="28" t="s">
        <v>3947</v>
      </c>
      <c r="N226" s="28" t="s">
        <v>499</v>
      </c>
      <c r="O226" s="39">
        <v>97</v>
      </c>
      <c r="P226" s="28" t="s">
        <v>65</v>
      </c>
      <c r="Q226" s="28" t="s">
        <v>49</v>
      </c>
      <c r="R226" s="28" t="s">
        <v>2431</v>
      </c>
      <c r="S226" s="28" t="s">
        <v>2430</v>
      </c>
      <c r="T226" s="28" t="s">
        <v>2429</v>
      </c>
    </row>
    <row r="227" spans="1:20" x14ac:dyDescent="0.2">
      <c r="A227" s="28">
        <v>6368271</v>
      </c>
      <c r="B227" s="28">
        <v>6368271</v>
      </c>
      <c r="C227" s="28" t="s">
        <v>2988</v>
      </c>
      <c r="D227" s="28" t="s">
        <v>198</v>
      </c>
      <c r="E227" s="28" t="s">
        <v>2987</v>
      </c>
      <c r="F227" s="28" t="s">
        <v>35</v>
      </c>
      <c r="G227" s="28" t="s">
        <v>2610</v>
      </c>
      <c r="H227" s="40">
        <v>43816</v>
      </c>
      <c r="J227" s="40">
        <v>43931</v>
      </c>
      <c r="K227" s="39">
        <v>-3594357</v>
      </c>
      <c r="L227" s="28">
        <v>2000317637</v>
      </c>
      <c r="M227" s="28" t="s">
        <v>3946</v>
      </c>
      <c r="N227" s="28" t="s">
        <v>499</v>
      </c>
      <c r="O227" s="39">
        <v>97</v>
      </c>
      <c r="P227" s="28" t="s">
        <v>65</v>
      </c>
      <c r="Q227" s="28" t="s">
        <v>2892</v>
      </c>
      <c r="R227" s="28" t="s">
        <v>2431</v>
      </c>
      <c r="S227" s="28" t="s">
        <v>2430</v>
      </c>
      <c r="T227" s="28" t="s">
        <v>2429</v>
      </c>
    </row>
    <row r="228" spans="1:20" x14ac:dyDescent="0.2">
      <c r="A228" s="28">
        <v>6297242</v>
      </c>
      <c r="B228" s="28">
        <v>6297242</v>
      </c>
      <c r="C228" s="28" t="s">
        <v>2951</v>
      </c>
      <c r="D228" s="28" t="s">
        <v>189</v>
      </c>
      <c r="E228" s="28" t="s">
        <v>3111</v>
      </c>
      <c r="F228" s="28" t="s">
        <v>77</v>
      </c>
      <c r="G228" s="28" t="s">
        <v>200</v>
      </c>
      <c r="H228" s="40">
        <v>43857</v>
      </c>
      <c r="J228" s="40">
        <v>43950</v>
      </c>
      <c r="K228" s="39">
        <v>-871760</v>
      </c>
      <c r="L228" s="28">
        <v>2000317637</v>
      </c>
      <c r="M228" s="28" t="s">
        <v>3945</v>
      </c>
      <c r="N228" s="28" t="s">
        <v>499</v>
      </c>
      <c r="O228" s="39">
        <v>-51</v>
      </c>
      <c r="P228" s="28" t="s">
        <v>83</v>
      </c>
      <c r="Q228" s="28" t="s">
        <v>3109</v>
      </c>
      <c r="R228" s="28" t="s">
        <v>2431</v>
      </c>
      <c r="S228" s="28" t="s">
        <v>2430</v>
      </c>
      <c r="T228" s="28" t="s">
        <v>2429</v>
      </c>
    </row>
    <row r="229" spans="1:20" x14ac:dyDescent="0.2">
      <c r="A229" s="28">
        <v>6297242</v>
      </c>
      <c r="B229" s="28">
        <v>6297242</v>
      </c>
      <c r="C229" s="28" t="s">
        <v>2951</v>
      </c>
      <c r="D229" s="28" t="s">
        <v>189</v>
      </c>
      <c r="E229" s="28" t="s">
        <v>3111</v>
      </c>
      <c r="F229" s="28" t="s">
        <v>77</v>
      </c>
      <c r="G229" s="28" t="s">
        <v>200</v>
      </c>
      <c r="H229" s="40">
        <v>43857</v>
      </c>
      <c r="J229" s="40">
        <v>43950</v>
      </c>
      <c r="K229" s="39">
        <v>-302547</v>
      </c>
      <c r="L229" s="28">
        <v>2000317637</v>
      </c>
      <c r="M229" s="28" t="s">
        <v>3944</v>
      </c>
      <c r="N229" s="28" t="s">
        <v>499</v>
      </c>
      <c r="O229" s="39">
        <v>141</v>
      </c>
      <c r="P229" s="28" t="s">
        <v>83</v>
      </c>
      <c r="Q229" s="28" t="s">
        <v>3109</v>
      </c>
      <c r="R229" s="28" t="s">
        <v>2431</v>
      </c>
      <c r="S229" s="28" t="s">
        <v>2430</v>
      </c>
      <c r="T229" s="28" t="s">
        <v>2429</v>
      </c>
    </row>
    <row r="230" spans="1:20" x14ac:dyDescent="0.2">
      <c r="A230" s="28">
        <v>6307449</v>
      </c>
      <c r="B230" s="28">
        <v>6307449</v>
      </c>
      <c r="C230" s="28" t="s">
        <v>2951</v>
      </c>
      <c r="D230" s="28" t="s">
        <v>189</v>
      </c>
      <c r="E230" s="28" t="s">
        <v>2981</v>
      </c>
      <c r="F230" s="28" t="s">
        <v>35</v>
      </c>
      <c r="G230" s="28" t="s">
        <v>200</v>
      </c>
      <c r="H230" s="40">
        <v>43757</v>
      </c>
      <c r="J230" s="40">
        <v>43922</v>
      </c>
      <c r="K230" s="39">
        <v>-3163160</v>
      </c>
      <c r="L230" s="28">
        <v>2000317637</v>
      </c>
      <c r="M230" s="28" t="s">
        <v>3943</v>
      </c>
      <c r="N230" s="28" t="s">
        <v>499</v>
      </c>
      <c r="O230" s="39">
        <v>141</v>
      </c>
      <c r="P230" s="28" t="s">
        <v>65</v>
      </c>
      <c r="Q230" s="28" t="s">
        <v>49</v>
      </c>
      <c r="R230" s="28" t="s">
        <v>2431</v>
      </c>
      <c r="S230" s="28" t="s">
        <v>2430</v>
      </c>
      <c r="T230" s="28" t="s">
        <v>2429</v>
      </c>
    </row>
    <row r="231" spans="1:20" x14ac:dyDescent="0.2">
      <c r="A231" s="28">
        <v>6312098</v>
      </c>
      <c r="B231" s="28">
        <v>6312098</v>
      </c>
      <c r="C231" s="28" t="s">
        <v>2951</v>
      </c>
      <c r="D231" s="28" t="s">
        <v>189</v>
      </c>
      <c r="E231" s="28" t="s">
        <v>2978</v>
      </c>
      <c r="F231" s="28" t="s">
        <v>35</v>
      </c>
      <c r="G231" s="28" t="s">
        <v>200</v>
      </c>
      <c r="H231" s="40">
        <v>43761</v>
      </c>
      <c r="J231" s="40">
        <v>43922</v>
      </c>
      <c r="K231" s="39">
        <v>-39354443</v>
      </c>
      <c r="L231" s="28">
        <v>2000317637</v>
      </c>
      <c r="M231" s="28" t="s">
        <v>3942</v>
      </c>
      <c r="N231" s="28" t="s">
        <v>499</v>
      </c>
      <c r="O231" s="39">
        <v>141</v>
      </c>
      <c r="P231" s="28" t="s">
        <v>65</v>
      </c>
      <c r="Q231" s="28" t="s">
        <v>49</v>
      </c>
      <c r="R231" s="28" t="s">
        <v>2431</v>
      </c>
      <c r="S231" s="28" t="s">
        <v>2430</v>
      </c>
      <c r="T231" s="28" t="s">
        <v>2429</v>
      </c>
    </row>
    <row r="232" spans="1:20" x14ac:dyDescent="0.2">
      <c r="A232" s="28">
        <v>6312937</v>
      </c>
      <c r="B232" s="28">
        <v>6312937</v>
      </c>
      <c r="C232" s="28" t="s">
        <v>2951</v>
      </c>
      <c r="D232" s="28" t="s">
        <v>189</v>
      </c>
      <c r="E232" s="28" t="s">
        <v>3941</v>
      </c>
      <c r="F232" s="28" t="s">
        <v>35</v>
      </c>
      <c r="G232" s="28" t="s">
        <v>71</v>
      </c>
      <c r="H232" s="40">
        <v>43762</v>
      </c>
      <c r="J232" s="40">
        <v>43831</v>
      </c>
      <c r="K232" s="39">
        <v>-187017</v>
      </c>
      <c r="L232" s="28">
        <v>2000317637</v>
      </c>
      <c r="M232" s="28" t="s">
        <v>3668</v>
      </c>
      <c r="N232" s="28" t="s">
        <v>499</v>
      </c>
      <c r="O232" s="39">
        <v>141</v>
      </c>
      <c r="P232" s="28" t="s">
        <v>65</v>
      </c>
      <c r="Q232" s="28" t="s">
        <v>49</v>
      </c>
      <c r="R232" s="28" t="s">
        <v>2431</v>
      </c>
      <c r="S232" s="28" t="s">
        <v>2430</v>
      </c>
      <c r="T232" s="28" t="s">
        <v>2429</v>
      </c>
    </row>
    <row r="233" spans="1:20" x14ac:dyDescent="0.2">
      <c r="A233" s="28">
        <v>6314966</v>
      </c>
      <c r="B233" s="28">
        <v>6314966</v>
      </c>
      <c r="C233" s="28" t="s">
        <v>2951</v>
      </c>
      <c r="D233" s="28" t="s">
        <v>189</v>
      </c>
      <c r="E233" s="28" t="s">
        <v>2975</v>
      </c>
      <c r="F233" s="28" t="s">
        <v>35</v>
      </c>
      <c r="G233" s="28" t="s">
        <v>71</v>
      </c>
      <c r="H233" s="40">
        <v>43763</v>
      </c>
      <c r="J233" s="40">
        <v>43831</v>
      </c>
      <c r="K233" s="39">
        <v>-1563446</v>
      </c>
      <c r="L233" s="28">
        <v>2000317637</v>
      </c>
      <c r="M233" s="28" t="s">
        <v>3659</v>
      </c>
      <c r="N233" s="28" t="s">
        <v>499</v>
      </c>
      <c r="O233" s="39">
        <v>141</v>
      </c>
      <c r="P233" s="28" t="s">
        <v>65</v>
      </c>
      <c r="Q233" s="28" t="s">
        <v>49</v>
      </c>
      <c r="R233" s="28" t="s">
        <v>2431</v>
      </c>
      <c r="S233" s="28" t="s">
        <v>2430</v>
      </c>
      <c r="T233" s="28" t="s">
        <v>2429</v>
      </c>
    </row>
    <row r="234" spans="1:20" x14ac:dyDescent="0.2">
      <c r="A234" s="28">
        <v>6315157</v>
      </c>
      <c r="B234" s="28">
        <v>6315157</v>
      </c>
      <c r="C234" s="28" t="s">
        <v>2951</v>
      </c>
      <c r="D234" s="28" t="s">
        <v>189</v>
      </c>
      <c r="E234" s="28" t="s">
        <v>2972</v>
      </c>
      <c r="F234" s="28" t="s">
        <v>35</v>
      </c>
      <c r="G234" s="28" t="s">
        <v>71</v>
      </c>
      <c r="H234" s="40">
        <v>43763</v>
      </c>
      <c r="J234" s="40">
        <v>43831</v>
      </c>
      <c r="K234" s="39">
        <v>-2867122</v>
      </c>
      <c r="L234" s="28">
        <v>2000317637</v>
      </c>
      <c r="M234" s="28" t="s">
        <v>3765</v>
      </c>
      <c r="N234" s="28" t="s">
        <v>499</v>
      </c>
      <c r="O234" s="39">
        <v>141</v>
      </c>
      <c r="P234" s="28" t="s">
        <v>65</v>
      </c>
      <c r="Q234" s="28" t="s">
        <v>49</v>
      </c>
      <c r="R234" s="28" t="s">
        <v>2431</v>
      </c>
      <c r="S234" s="28" t="s">
        <v>2430</v>
      </c>
      <c r="T234" s="28" t="s">
        <v>2429</v>
      </c>
    </row>
    <row r="235" spans="1:20" x14ac:dyDescent="0.2">
      <c r="A235" s="28">
        <v>6317424</v>
      </c>
      <c r="B235" s="28">
        <v>6317424</v>
      </c>
      <c r="C235" s="28" t="s">
        <v>2951</v>
      </c>
      <c r="D235" s="28" t="s">
        <v>189</v>
      </c>
      <c r="E235" s="28" t="s">
        <v>2969</v>
      </c>
      <c r="F235" s="28" t="s">
        <v>35</v>
      </c>
      <c r="G235" s="28" t="s">
        <v>200</v>
      </c>
      <c r="H235" s="40">
        <v>43766</v>
      </c>
      <c r="J235" s="40">
        <v>43831</v>
      </c>
      <c r="K235" s="39">
        <v>-1759051</v>
      </c>
      <c r="L235" s="28">
        <v>2000317637</v>
      </c>
      <c r="M235" s="28" t="s">
        <v>3940</v>
      </c>
      <c r="N235" s="28" t="s">
        <v>499</v>
      </c>
      <c r="O235" s="39">
        <v>141</v>
      </c>
      <c r="P235" s="28" t="s">
        <v>65</v>
      </c>
      <c r="Q235" s="28" t="s">
        <v>49</v>
      </c>
      <c r="R235" s="28" t="s">
        <v>2431</v>
      </c>
      <c r="S235" s="28" t="s">
        <v>2430</v>
      </c>
      <c r="T235" s="28" t="s">
        <v>2429</v>
      </c>
    </row>
    <row r="236" spans="1:20" x14ac:dyDescent="0.2">
      <c r="A236" s="28">
        <v>6319550</v>
      </c>
      <c r="B236" s="28">
        <v>6319550</v>
      </c>
      <c r="C236" s="28" t="s">
        <v>2951</v>
      </c>
      <c r="D236" s="28" t="s">
        <v>189</v>
      </c>
      <c r="E236" s="28" t="s">
        <v>2966</v>
      </c>
      <c r="F236" s="28" t="s">
        <v>35</v>
      </c>
      <c r="G236" s="28" t="s">
        <v>200</v>
      </c>
      <c r="H236" s="40">
        <v>43767</v>
      </c>
      <c r="J236" s="40">
        <v>43831</v>
      </c>
      <c r="K236" s="39">
        <v>-499706</v>
      </c>
      <c r="L236" s="28">
        <v>2000317637</v>
      </c>
      <c r="M236" s="28" t="s">
        <v>3792</v>
      </c>
      <c r="N236" s="28" t="s">
        <v>499</v>
      </c>
      <c r="O236" s="39">
        <v>141</v>
      </c>
      <c r="P236" s="28" t="s">
        <v>65</v>
      </c>
      <c r="Q236" s="28" t="s">
        <v>49</v>
      </c>
      <c r="R236" s="28" t="s">
        <v>2431</v>
      </c>
      <c r="S236" s="28" t="s">
        <v>2430</v>
      </c>
      <c r="T236" s="28" t="s">
        <v>2429</v>
      </c>
    </row>
    <row r="237" spans="1:20" x14ac:dyDescent="0.2">
      <c r="A237" s="28">
        <v>6320701</v>
      </c>
      <c r="B237" s="28">
        <v>6320701</v>
      </c>
      <c r="C237" s="28" t="s">
        <v>2951</v>
      </c>
      <c r="D237" s="28" t="s">
        <v>189</v>
      </c>
      <c r="E237" s="28" t="s">
        <v>2963</v>
      </c>
      <c r="F237" s="28" t="s">
        <v>35</v>
      </c>
      <c r="G237" s="28" t="s">
        <v>200</v>
      </c>
      <c r="H237" s="40">
        <v>43768</v>
      </c>
      <c r="J237" s="40">
        <v>43831</v>
      </c>
      <c r="K237" s="39">
        <v>-186449</v>
      </c>
      <c r="L237" s="28">
        <v>2000317637</v>
      </c>
      <c r="M237" s="28" t="s">
        <v>3396</v>
      </c>
      <c r="N237" s="28" t="s">
        <v>499</v>
      </c>
      <c r="O237" s="39">
        <v>141</v>
      </c>
      <c r="P237" s="28" t="s">
        <v>65</v>
      </c>
      <c r="Q237" s="28" t="s">
        <v>49</v>
      </c>
      <c r="R237" s="28" t="s">
        <v>2431</v>
      </c>
      <c r="S237" s="28" t="s">
        <v>2430</v>
      </c>
      <c r="T237" s="28" t="s">
        <v>2429</v>
      </c>
    </row>
    <row r="238" spans="1:20" x14ac:dyDescent="0.2">
      <c r="A238" s="28">
        <v>6324318</v>
      </c>
      <c r="B238" s="28">
        <v>6324318</v>
      </c>
      <c r="C238" s="28" t="s">
        <v>2951</v>
      </c>
      <c r="D238" s="28" t="s">
        <v>189</v>
      </c>
      <c r="E238" s="28" t="s">
        <v>2960</v>
      </c>
      <c r="F238" s="28" t="s">
        <v>35</v>
      </c>
      <c r="G238" s="28" t="s">
        <v>71</v>
      </c>
      <c r="H238" s="40">
        <v>43771</v>
      </c>
      <c r="J238" s="40">
        <v>43831</v>
      </c>
      <c r="K238" s="39">
        <v>-1594084</v>
      </c>
      <c r="L238" s="28">
        <v>2000317637</v>
      </c>
      <c r="M238" s="28" t="s">
        <v>3659</v>
      </c>
      <c r="N238" s="28" t="s">
        <v>499</v>
      </c>
      <c r="O238" s="39">
        <v>141</v>
      </c>
      <c r="P238" s="28" t="s">
        <v>65</v>
      </c>
      <c r="Q238" s="28" t="s">
        <v>49</v>
      </c>
      <c r="R238" s="28" t="s">
        <v>2431</v>
      </c>
      <c r="S238" s="28" t="s">
        <v>2430</v>
      </c>
      <c r="T238" s="28" t="s">
        <v>2429</v>
      </c>
    </row>
    <row r="239" spans="1:20" x14ac:dyDescent="0.2">
      <c r="A239" s="28">
        <v>6324491</v>
      </c>
      <c r="B239" s="28">
        <v>6324491</v>
      </c>
      <c r="C239" s="28" t="s">
        <v>2951</v>
      </c>
      <c r="D239" s="28" t="s">
        <v>189</v>
      </c>
      <c r="E239" s="28" t="s">
        <v>2957</v>
      </c>
      <c r="F239" s="28" t="s">
        <v>35</v>
      </c>
      <c r="G239" s="28" t="s">
        <v>200</v>
      </c>
      <c r="H239" s="40">
        <v>43771</v>
      </c>
      <c r="J239" s="40">
        <v>43831</v>
      </c>
      <c r="K239" s="39">
        <v>-2994834</v>
      </c>
      <c r="L239" s="28">
        <v>2000317637</v>
      </c>
      <c r="M239" s="28" t="s">
        <v>3932</v>
      </c>
      <c r="N239" s="28" t="s">
        <v>499</v>
      </c>
      <c r="O239" s="39">
        <v>141</v>
      </c>
      <c r="P239" s="28" t="s">
        <v>65</v>
      </c>
      <c r="Q239" s="28" t="s">
        <v>49</v>
      </c>
      <c r="R239" s="28" t="s">
        <v>2431</v>
      </c>
      <c r="S239" s="28" t="s">
        <v>2430</v>
      </c>
      <c r="T239" s="28" t="s">
        <v>2429</v>
      </c>
    </row>
    <row r="240" spans="1:20" x14ac:dyDescent="0.2">
      <c r="A240" s="28">
        <v>6324834</v>
      </c>
      <c r="B240" s="28">
        <v>6324834</v>
      </c>
      <c r="C240" s="28" t="s">
        <v>2951</v>
      </c>
      <c r="D240" s="28" t="s">
        <v>189</v>
      </c>
      <c r="E240" s="28" t="s">
        <v>2950</v>
      </c>
      <c r="F240" s="28" t="s">
        <v>35</v>
      </c>
      <c r="G240" s="28" t="s">
        <v>71</v>
      </c>
      <c r="H240" s="40">
        <v>43773</v>
      </c>
      <c r="J240" s="40">
        <v>43831</v>
      </c>
      <c r="K240" s="39">
        <v>-1168484</v>
      </c>
      <c r="L240" s="28">
        <v>2000317637</v>
      </c>
      <c r="M240" s="28" t="s">
        <v>3797</v>
      </c>
      <c r="N240" s="28" t="s">
        <v>499</v>
      </c>
      <c r="O240" s="39">
        <v>141</v>
      </c>
      <c r="P240" s="28" t="s">
        <v>65</v>
      </c>
      <c r="Q240" s="28" t="s">
        <v>49</v>
      </c>
      <c r="R240" s="28" t="s">
        <v>2431</v>
      </c>
      <c r="S240" s="28" t="s">
        <v>2430</v>
      </c>
      <c r="T240" s="28" t="s">
        <v>2429</v>
      </c>
    </row>
    <row r="241" spans="1:20" x14ac:dyDescent="0.2">
      <c r="A241" s="28">
        <v>6305846</v>
      </c>
      <c r="B241" s="28">
        <v>6305846</v>
      </c>
      <c r="C241" s="28" t="s">
        <v>2947</v>
      </c>
      <c r="D241" s="28" t="s">
        <v>189</v>
      </c>
      <c r="E241" s="28" t="s">
        <v>3939</v>
      </c>
      <c r="F241" s="28" t="s">
        <v>35</v>
      </c>
      <c r="G241" s="28" t="s">
        <v>200</v>
      </c>
      <c r="H241" s="40">
        <v>43755</v>
      </c>
      <c r="J241" s="40">
        <v>43831</v>
      </c>
      <c r="K241" s="39">
        <v>-1598347</v>
      </c>
      <c r="L241" s="28">
        <v>2000317637</v>
      </c>
      <c r="M241" s="28" t="s">
        <v>3938</v>
      </c>
      <c r="N241" s="28" t="s">
        <v>499</v>
      </c>
      <c r="O241" s="39">
        <v>141</v>
      </c>
      <c r="P241" s="28" t="s">
        <v>65</v>
      </c>
      <c r="Q241" s="28" t="s">
        <v>49</v>
      </c>
      <c r="R241" s="28" t="s">
        <v>2431</v>
      </c>
      <c r="S241" s="28" t="s">
        <v>2430</v>
      </c>
      <c r="T241" s="28" t="s">
        <v>2429</v>
      </c>
    </row>
    <row r="242" spans="1:20" x14ac:dyDescent="0.2">
      <c r="A242" s="28">
        <v>6329197</v>
      </c>
      <c r="B242" s="28">
        <v>6329197</v>
      </c>
      <c r="C242" s="28" t="s">
        <v>2947</v>
      </c>
      <c r="D242" s="28" t="s">
        <v>189</v>
      </c>
      <c r="E242" s="28" t="s">
        <v>3937</v>
      </c>
      <c r="F242" s="28" t="s">
        <v>35</v>
      </c>
      <c r="G242" s="28" t="s">
        <v>71</v>
      </c>
      <c r="H242" s="40">
        <v>43776</v>
      </c>
      <c r="J242" s="40">
        <v>43922</v>
      </c>
      <c r="K242" s="39">
        <v>-4663051</v>
      </c>
      <c r="L242" s="28">
        <v>2000317637</v>
      </c>
      <c r="M242" s="28" t="s">
        <v>3421</v>
      </c>
      <c r="N242" s="28" t="s">
        <v>499</v>
      </c>
      <c r="O242" s="39">
        <v>141</v>
      </c>
      <c r="P242" s="28" t="s">
        <v>65</v>
      </c>
      <c r="Q242" s="28" t="s">
        <v>49</v>
      </c>
      <c r="R242" s="28" t="s">
        <v>2431</v>
      </c>
      <c r="S242" s="28" t="s">
        <v>2430</v>
      </c>
      <c r="T242" s="28" t="s">
        <v>2429</v>
      </c>
    </row>
    <row r="243" spans="1:20" x14ac:dyDescent="0.2">
      <c r="A243" s="28">
        <v>6329579</v>
      </c>
      <c r="B243" s="28">
        <v>6329579</v>
      </c>
      <c r="C243" s="28" t="s">
        <v>2947</v>
      </c>
      <c r="D243" s="28" t="s">
        <v>189</v>
      </c>
      <c r="E243" s="28" t="s">
        <v>3936</v>
      </c>
      <c r="F243" s="28" t="s">
        <v>35</v>
      </c>
      <c r="G243" s="28" t="s">
        <v>71</v>
      </c>
      <c r="H243" s="40">
        <v>43777</v>
      </c>
      <c r="J243" s="40">
        <v>43831</v>
      </c>
      <c r="K243" s="39">
        <v>-1911308</v>
      </c>
      <c r="L243" s="28">
        <v>2000317637</v>
      </c>
      <c r="M243" s="28" t="s">
        <v>3765</v>
      </c>
      <c r="N243" s="28" t="s">
        <v>499</v>
      </c>
      <c r="O243" s="39">
        <v>141</v>
      </c>
      <c r="P243" s="28" t="s">
        <v>65</v>
      </c>
      <c r="Q243" s="28" t="s">
        <v>49</v>
      </c>
      <c r="R243" s="28" t="s">
        <v>2431</v>
      </c>
      <c r="S243" s="28" t="s">
        <v>2430</v>
      </c>
      <c r="T243" s="28" t="s">
        <v>2429</v>
      </c>
    </row>
    <row r="244" spans="1:20" x14ac:dyDescent="0.2">
      <c r="A244" s="28">
        <v>6329884</v>
      </c>
      <c r="B244" s="28">
        <v>6329884</v>
      </c>
      <c r="C244" s="28" t="s">
        <v>2947</v>
      </c>
      <c r="D244" s="28" t="s">
        <v>189</v>
      </c>
      <c r="E244" s="28" t="s">
        <v>3935</v>
      </c>
      <c r="F244" s="28" t="s">
        <v>35</v>
      </c>
      <c r="G244" s="28" t="s">
        <v>71</v>
      </c>
      <c r="H244" s="40">
        <v>43777</v>
      </c>
      <c r="J244" s="40">
        <v>43831</v>
      </c>
      <c r="K244" s="39">
        <v>-55000</v>
      </c>
      <c r="L244" s="28">
        <v>2000317637</v>
      </c>
      <c r="M244" s="28" t="s">
        <v>3745</v>
      </c>
      <c r="N244" s="28" t="s">
        <v>499</v>
      </c>
      <c r="O244" s="39">
        <v>141</v>
      </c>
      <c r="P244" s="28" t="s">
        <v>65</v>
      </c>
      <c r="Q244" s="28" t="s">
        <v>49</v>
      </c>
      <c r="R244" s="28" t="s">
        <v>2431</v>
      </c>
      <c r="S244" s="28" t="s">
        <v>2430</v>
      </c>
      <c r="T244" s="28" t="s">
        <v>2429</v>
      </c>
    </row>
    <row r="245" spans="1:20" x14ac:dyDescent="0.2">
      <c r="A245" s="28">
        <v>6330553</v>
      </c>
      <c r="B245" s="28">
        <v>6330553</v>
      </c>
      <c r="C245" s="28" t="s">
        <v>2947</v>
      </c>
      <c r="D245" s="28" t="s">
        <v>189</v>
      </c>
      <c r="E245" s="28" t="s">
        <v>3934</v>
      </c>
      <c r="F245" s="28" t="s">
        <v>35</v>
      </c>
      <c r="G245" s="28" t="s">
        <v>200</v>
      </c>
      <c r="H245" s="40">
        <v>43777</v>
      </c>
      <c r="J245" s="40">
        <v>43831</v>
      </c>
      <c r="K245" s="39">
        <v>-55000</v>
      </c>
      <c r="L245" s="28">
        <v>2000317637</v>
      </c>
      <c r="M245" s="28" t="s">
        <v>3422</v>
      </c>
      <c r="N245" s="28" t="s">
        <v>499</v>
      </c>
      <c r="O245" s="39">
        <v>141</v>
      </c>
      <c r="P245" s="28" t="s">
        <v>65</v>
      </c>
      <c r="Q245" s="28" t="s">
        <v>49</v>
      </c>
      <c r="R245" s="28" t="s">
        <v>2431</v>
      </c>
      <c r="S245" s="28" t="s">
        <v>2430</v>
      </c>
      <c r="T245" s="28" t="s">
        <v>2429</v>
      </c>
    </row>
    <row r="246" spans="1:20" x14ac:dyDescent="0.2">
      <c r="A246" s="28">
        <v>6331218</v>
      </c>
      <c r="B246" s="28">
        <v>6331218</v>
      </c>
      <c r="C246" s="28" t="s">
        <v>2947</v>
      </c>
      <c r="D246" s="28" t="s">
        <v>189</v>
      </c>
      <c r="E246" s="28" t="s">
        <v>3933</v>
      </c>
      <c r="F246" s="28" t="s">
        <v>35</v>
      </c>
      <c r="G246" s="28" t="s">
        <v>200</v>
      </c>
      <c r="H246" s="40">
        <v>43779</v>
      </c>
      <c r="J246" s="40">
        <v>43831</v>
      </c>
      <c r="K246" s="39">
        <v>-79636</v>
      </c>
      <c r="L246" s="28">
        <v>2000317637</v>
      </c>
      <c r="M246" s="28" t="s">
        <v>3932</v>
      </c>
      <c r="N246" s="28" t="s">
        <v>499</v>
      </c>
      <c r="O246" s="39">
        <v>141</v>
      </c>
      <c r="P246" s="28" t="s">
        <v>65</v>
      </c>
      <c r="Q246" s="28" t="s">
        <v>49</v>
      </c>
      <c r="R246" s="28" t="s">
        <v>2431</v>
      </c>
      <c r="S246" s="28" t="s">
        <v>2430</v>
      </c>
      <c r="T246" s="28" t="s">
        <v>2429</v>
      </c>
    </row>
    <row r="247" spans="1:20" x14ac:dyDescent="0.2">
      <c r="A247" s="28">
        <v>6331528</v>
      </c>
      <c r="B247" s="28">
        <v>6331528</v>
      </c>
      <c r="C247" s="28" t="s">
        <v>2947</v>
      </c>
      <c r="D247" s="28" t="s">
        <v>189</v>
      </c>
      <c r="E247" s="28" t="s">
        <v>3931</v>
      </c>
      <c r="F247" s="28" t="s">
        <v>35</v>
      </c>
      <c r="G247" s="28" t="s">
        <v>200</v>
      </c>
      <c r="H247" s="40">
        <v>43781</v>
      </c>
      <c r="J247" s="40">
        <v>43831</v>
      </c>
      <c r="K247" s="39">
        <v>-32105</v>
      </c>
      <c r="L247" s="28">
        <v>2000317637</v>
      </c>
      <c r="M247" s="28" t="s">
        <v>3396</v>
      </c>
      <c r="N247" s="28" t="s">
        <v>499</v>
      </c>
      <c r="O247" s="39">
        <v>141</v>
      </c>
      <c r="P247" s="28" t="s">
        <v>65</v>
      </c>
      <c r="Q247" s="28" t="s">
        <v>49</v>
      </c>
      <c r="R247" s="28" t="s">
        <v>2431</v>
      </c>
      <c r="S247" s="28" t="s">
        <v>2430</v>
      </c>
      <c r="T247" s="28" t="s">
        <v>2429</v>
      </c>
    </row>
    <row r="248" spans="1:20" x14ac:dyDescent="0.2">
      <c r="A248" s="28">
        <v>6331759</v>
      </c>
      <c r="B248" s="28">
        <v>6331759</v>
      </c>
      <c r="C248" s="28" t="s">
        <v>2947</v>
      </c>
      <c r="D248" s="28" t="s">
        <v>189</v>
      </c>
      <c r="E248" s="28" t="s">
        <v>3930</v>
      </c>
      <c r="F248" s="28" t="s">
        <v>35</v>
      </c>
      <c r="G248" s="28" t="s">
        <v>200</v>
      </c>
      <c r="H248" s="40">
        <v>43781</v>
      </c>
      <c r="J248" s="40">
        <v>43831</v>
      </c>
      <c r="K248" s="39">
        <v>-55000</v>
      </c>
      <c r="L248" s="28">
        <v>2000317637</v>
      </c>
      <c r="M248" s="28" t="s">
        <v>3389</v>
      </c>
      <c r="N248" s="28" t="s">
        <v>499</v>
      </c>
      <c r="O248" s="39">
        <v>141</v>
      </c>
      <c r="P248" s="28" t="s">
        <v>65</v>
      </c>
      <c r="Q248" s="28" t="s">
        <v>49</v>
      </c>
      <c r="R248" s="28" t="s">
        <v>2431</v>
      </c>
      <c r="S248" s="28" t="s">
        <v>2430</v>
      </c>
      <c r="T248" s="28" t="s">
        <v>2429</v>
      </c>
    </row>
    <row r="249" spans="1:20" x14ac:dyDescent="0.2">
      <c r="A249" s="28">
        <v>6331911</v>
      </c>
      <c r="B249" s="28">
        <v>6331911</v>
      </c>
      <c r="C249" s="28" t="s">
        <v>2947</v>
      </c>
      <c r="D249" s="28" t="s">
        <v>189</v>
      </c>
      <c r="E249" s="28" t="s">
        <v>3929</v>
      </c>
      <c r="F249" s="28" t="s">
        <v>35</v>
      </c>
      <c r="G249" s="28" t="s">
        <v>200</v>
      </c>
      <c r="H249" s="40">
        <v>43781</v>
      </c>
      <c r="J249" s="40">
        <v>43831</v>
      </c>
      <c r="K249" s="39">
        <v>-32725</v>
      </c>
      <c r="L249" s="28">
        <v>2000317637</v>
      </c>
      <c r="M249" s="28" t="s">
        <v>3756</v>
      </c>
      <c r="N249" s="28" t="s">
        <v>499</v>
      </c>
      <c r="O249" s="39">
        <v>141</v>
      </c>
      <c r="P249" s="28" t="s">
        <v>65</v>
      </c>
      <c r="Q249" s="28" t="s">
        <v>49</v>
      </c>
      <c r="R249" s="28" t="s">
        <v>2431</v>
      </c>
      <c r="S249" s="28" t="s">
        <v>2430</v>
      </c>
      <c r="T249" s="28" t="s">
        <v>2429</v>
      </c>
    </row>
    <row r="250" spans="1:20" x14ac:dyDescent="0.2">
      <c r="A250" s="28">
        <v>6332693</v>
      </c>
      <c r="B250" s="28">
        <v>6332693</v>
      </c>
      <c r="C250" s="28" t="s">
        <v>2947</v>
      </c>
      <c r="D250" s="28" t="s">
        <v>189</v>
      </c>
      <c r="E250" s="28" t="s">
        <v>3928</v>
      </c>
      <c r="F250" s="28" t="s">
        <v>35</v>
      </c>
      <c r="G250" s="28" t="s">
        <v>200</v>
      </c>
      <c r="H250" s="40">
        <v>43781</v>
      </c>
      <c r="J250" s="40">
        <v>43831</v>
      </c>
      <c r="K250" s="39">
        <v>-35122</v>
      </c>
      <c r="L250" s="28">
        <v>2000317637</v>
      </c>
      <c r="M250" s="28" t="s">
        <v>3674</v>
      </c>
      <c r="N250" s="28" t="s">
        <v>499</v>
      </c>
      <c r="O250" s="39">
        <v>141</v>
      </c>
      <c r="P250" s="28" t="s">
        <v>65</v>
      </c>
      <c r="Q250" s="28" t="s">
        <v>49</v>
      </c>
      <c r="R250" s="28" t="s">
        <v>2431</v>
      </c>
      <c r="S250" s="28" t="s">
        <v>2430</v>
      </c>
      <c r="T250" s="28" t="s">
        <v>2429</v>
      </c>
    </row>
    <row r="251" spans="1:20" x14ac:dyDescent="0.2">
      <c r="A251" s="28">
        <v>6332889</v>
      </c>
      <c r="B251" s="28">
        <v>6332889</v>
      </c>
      <c r="C251" s="28" t="s">
        <v>2947</v>
      </c>
      <c r="D251" s="28" t="s">
        <v>189</v>
      </c>
      <c r="E251" s="28" t="s">
        <v>3927</v>
      </c>
      <c r="F251" s="28" t="s">
        <v>35</v>
      </c>
      <c r="G251" s="28" t="s">
        <v>200</v>
      </c>
      <c r="H251" s="40">
        <v>43782</v>
      </c>
      <c r="J251" s="40">
        <v>43831</v>
      </c>
      <c r="K251" s="39">
        <v>-55000</v>
      </c>
      <c r="L251" s="28">
        <v>2000317637</v>
      </c>
      <c r="M251" s="28" t="s">
        <v>3422</v>
      </c>
      <c r="N251" s="28" t="s">
        <v>499</v>
      </c>
      <c r="O251" s="39">
        <v>141</v>
      </c>
      <c r="P251" s="28" t="s">
        <v>65</v>
      </c>
      <c r="Q251" s="28" t="s">
        <v>49</v>
      </c>
      <c r="R251" s="28" t="s">
        <v>2431</v>
      </c>
      <c r="S251" s="28" t="s">
        <v>2430</v>
      </c>
      <c r="T251" s="28" t="s">
        <v>2429</v>
      </c>
    </row>
    <row r="252" spans="1:20" x14ac:dyDescent="0.2">
      <c r="A252" s="28">
        <v>6333712</v>
      </c>
      <c r="B252" s="28">
        <v>6333712</v>
      </c>
      <c r="C252" s="28" t="s">
        <v>2947</v>
      </c>
      <c r="D252" s="28" t="s">
        <v>189</v>
      </c>
      <c r="E252" s="28" t="s">
        <v>3926</v>
      </c>
      <c r="F252" s="28" t="s">
        <v>35</v>
      </c>
      <c r="G252" s="28" t="s">
        <v>200</v>
      </c>
      <c r="H252" s="40">
        <v>43782</v>
      </c>
      <c r="J252" s="40">
        <v>43831</v>
      </c>
      <c r="K252" s="39">
        <v>-55000</v>
      </c>
      <c r="L252" s="28">
        <v>2000317637</v>
      </c>
      <c r="M252" s="28" t="s">
        <v>3925</v>
      </c>
      <c r="N252" s="28" t="s">
        <v>499</v>
      </c>
      <c r="O252" s="39">
        <v>141</v>
      </c>
      <c r="P252" s="28" t="s">
        <v>65</v>
      </c>
      <c r="Q252" s="28" t="s">
        <v>49</v>
      </c>
      <c r="R252" s="28" t="s">
        <v>2431</v>
      </c>
      <c r="S252" s="28" t="s">
        <v>2430</v>
      </c>
      <c r="T252" s="28" t="s">
        <v>2429</v>
      </c>
    </row>
    <row r="253" spans="1:20" x14ac:dyDescent="0.2">
      <c r="A253" s="28">
        <v>6334267</v>
      </c>
      <c r="B253" s="28">
        <v>6334267</v>
      </c>
      <c r="C253" s="28" t="s">
        <v>2947</v>
      </c>
      <c r="D253" s="28" t="s">
        <v>189</v>
      </c>
      <c r="E253" s="28" t="s">
        <v>3924</v>
      </c>
      <c r="F253" s="28" t="s">
        <v>35</v>
      </c>
      <c r="G253" s="28" t="s">
        <v>200</v>
      </c>
      <c r="H253" s="40">
        <v>43782</v>
      </c>
      <c r="J253" s="40">
        <v>43831</v>
      </c>
      <c r="K253" s="39">
        <v>-6760</v>
      </c>
      <c r="L253" s="28">
        <v>2000317637</v>
      </c>
      <c r="M253" s="28" t="s">
        <v>3732</v>
      </c>
      <c r="N253" s="28" t="s">
        <v>499</v>
      </c>
      <c r="O253" s="39">
        <v>141</v>
      </c>
      <c r="P253" s="28" t="s">
        <v>65</v>
      </c>
      <c r="Q253" s="28" t="s">
        <v>49</v>
      </c>
      <c r="R253" s="28" t="s">
        <v>2431</v>
      </c>
      <c r="S253" s="28" t="s">
        <v>2430</v>
      </c>
      <c r="T253" s="28" t="s">
        <v>2429</v>
      </c>
    </row>
    <row r="254" spans="1:20" x14ac:dyDescent="0.2">
      <c r="A254" s="28">
        <v>6334269</v>
      </c>
      <c r="B254" s="28">
        <v>6334269</v>
      </c>
      <c r="C254" s="28" t="s">
        <v>2947</v>
      </c>
      <c r="D254" s="28" t="s">
        <v>189</v>
      </c>
      <c r="E254" s="28" t="s">
        <v>3923</v>
      </c>
      <c r="F254" s="28" t="s">
        <v>35</v>
      </c>
      <c r="G254" s="28" t="s">
        <v>200</v>
      </c>
      <c r="H254" s="40">
        <v>43782</v>
      </c>
      <c r="J254" s="40">
        <v>43831</v>
      </c>
      <c r="K254" s="39">
        <v>-220910</v>
      </c>
      <c r="L254" s="28">
        <v>2000317637</v>
      </c>
      <c r="M254" s="28" t="s">
        <v>3422</v>
      </c>
      <c r="N254" s="28" t="s">
        <v>499</v>
      </c>
      <c r="O254" s="39">
        <v>141</v>
      </c>
      <c r="P254" s="28" t="s">
        <v>65</v>
      </c>
      <c r="Q254" s="28" t="s">
        <v>49</v>
      </c>
      <c r="R254" s="28" t="s">
        <v>2431</v>
      </c>
      <c r="S254" s="28" t="s">
        <v>2430</v>
      </c>
      <c r="T254" s="28" t="s">
        <v>2429</v>
      </c>
    </row>
    <row r="255" spans="1:20" x14ac:dyDescent="0.2">
      <c r="A255" s="28">
        <v>6334270</v>
      </c>
      <c r="B255" s="28">
        <v>6334270</v>
      </c>
      <c r="C255" s="28" t="s">
        <v>2947</v>
      </c>
      <c r="D255" s="28" t="s">
        <v>189</v>
      </c>
      <c r="E255" s="28" t="s">
        <v>3922</v>
      </c>
      <c r="F255" s="28" t="s">
        <v>35</v>
      </c>
      <c r="G255" s="28" t="s">
        <v>200</v>
      </c>
      <c r="H255" s="40">
        <v>43782</v>
      </c>
      <c r="J255" s="40">
        <v>43831</v>
      </c>
      <c r="K255" s="39">
        <v>-9855</v>
      </c>
      <c r="L255" s="28">
        <v>2000317637</v>
      </c>
      <c r="M255" s="28" t="s">
        <v>3874</v>
      </c>
      <c r="N255" s="28" t="s">
        <v>499</v>
      </c>
      <c r="O255" s="39">
        <v>141</v>
      </c>
      <c r="P255" s="28" t="s">
        <v>65</v>
      </c>
      <c r="Q255" s="28" t="s">
        <v>49</v>
      </c>
      <c r="R255" s="28" t="s">
        <v>2431</v>
      </c>
      <c r="S255" s="28" t="s">
        <v>2430</v>
      </c>
      <c r="T255" s="28" t="s">
        <v>2429</v>
      </c>
    </row>
    <row r="256" spans="1:20" x14ac:dyDescent="0.2">
      <c r="A256" s="28">
        <v>6334271</v>
      </c>
      <c r="B256" s="28">
        <v>6334271</v>
      </c>
      <c r="C256" s="28" t="s">
        <v>2947</v>
      </c>
      <c r="D256" s="28" t="s">
        <v>189</v>
      </c>
      <c r="E256" s="28" t="s">
        <v>3921</v>
      </c>
      <c r="F256" s="28" t="s">
        <v>35</v>
      </c>
      <c r="G256" s="28" t="s">
        <v>200</v>
      </c>
      <c r="H256" s="40">
        <v>43782</v>
      </c>
      <c r="J256" s="40">
        <v>43831</v>
      </c>
      <c r="K256" s="39">
        <v>-17565</v>
      </c>
      <c r="L256" s="28">
        <v>2000317637</v>
      </c>
      <c r="M256" s="28" t="s">
        <v>3112</v>
      </c>
      <c r="N256" s="28" t="s">
        <v>499</v>
      </c>
      <c r="O256" s="39">
        <v>141</v>
      </c>
      <c r="P256" s="28" t="s">
        <v>65</v>
      </c>
      <c r="Q256" s="28" t="s">
        <v>49</v>
      </c>
      <c r="R256" s="28" t="s">
        <v>2431</v>
      </c>
      <c r="S256" s="28" t="s">
        <v>2430</v>
      </c>
      <c r="T256" s="28" t="s">
        <v>2429</v>
      </c>
    </row>
    <row r="257" spans="1:20" x14ac:dyDescent="0.2">
      <c r="A257" s="28">
        <v>6334272</v>
      </c>
      <c r="B257" s="28">
        <v>6334272</v>
      </c>
      <c r="C257" s="28" t="s">
        <v>2947</v>
      </c>
      <c r="D257" s="28" t="s">
        <v>189</v>
      </c>
      <c r="E257" s="28" t="s">
        <v>3920</v>
      </c>
      <c r="F257" s="28" t="s">
        <v>35</v>
      </c>
      <c r="G257" s="28" t="s">
        <v>200</v>
      </c>
      <c r="H257" s="40">
        <v>43782</v>
      </c>
      <c r="J257" s="40">
        <v>43831</v>
      </c>
      <c r="K257" s="39">
        <v>-24650</v>
      </c>
      <c r="L257" s="28">
        <v>2000317637</v>
      </c>
      <c r="M257" s="28" t="s">
        <v>3902</v>
      </c>
      <c r="N257" s="28" t="s">
        <v>499</v>
      </c>
      <c r="O257" s="39">
        <v>141</v>
      </c>
      <c r="P257" s="28" t="s">
        <v>65</v>
      </c>
      <c r="Q257" s="28" t="s">
        <v>49</v>
      </c>
      <c r="R257" s="28" t="s">
        <v>2431</v>
      </c>
      <c r="S257" s="28" t="s">
        <v>2430</v>
      </c>
      <c r="T257" s="28" t="s">
        <v>2429</v>
      </c>
    </row>
    <row r="258" spans="1:20" x14ac:dyDescent="0.2">
      <c r="A258" s="28">
        <v>6334274</v>
      </c>
      <c r="B258" s="28">
        <v>6334274</v>
      </c>
      <c r="C258" s="28" t="s">
        <v>2947</v>
      </c>
      <c r="D258" s="28" t="s">
        <v>189</v>
      </c>
      <c r="E258" s="28" t="s">
        <v>2946</v>
      </c>
      <c r="F258" s="28" t="s">
        <v>35</v>
      </c>
      <c r="G258" s="28" t="s">
        <v>200</v>
      </c>
      <c r="H258" s="40">
        <v>43782</v>
      </c>
      <c r="J258" s="40">
        <v>43831</v>
      </c>
      <c r="K258" s="39">
        <v>-145355</v>
      </c>
      <c r="L258" s="28">
        <v>2000317637</v>
      </c>
      <c r="M258" s="28" t="s">
        <v>3437</v>
      </c>
      <c r="N258" s="28" t="s">
        <v>499</v>
      </c>
      <c r="O258" s="39">
        <v>141</v>
      </c>
      <c r="P258" s="28" t="s">
        <v>65</v>
      </c>
      <c r="Q258" s="28" t="s">
        <v>49</v>
      </c>
      <c r="R258" s="28" t="s">
        <v>2431</v>
      </c>
      <c r="S258" s="28" t="s">
        <v>2430</v>
      </c>
      <c r="T258" s="28" t="s">
        <v>2429</v>
      </c>
    </row>
    <row r="259" spans="1:20" x14ac:dyDescent="0.2">
      <c r="A259" s="28">
        <v>6334276</v>
      </c>
      <c r="B259" s="28">
        <v>6334276</v>
      </c>
      <c r="C259" s="28" t="s">
        <v>2947</v>
      </c>
      <c r="D259" s="28" t="s">
        <v>189</v>
      </c>
      <c r="E259" s="28" t="s">
        <v>3919</v>
      </c>
      <c r="F259" s="28" t="s">
        <v>35</v>
      </c>
      <c r="G259" s="28" t="s">
        <v>200</v>
      </c>
      <c r="H259" s="40">
        <v>43782</v>
      </c>
      <c r="J259" s="40">
        <v>43831</v>
      </c>
      <c r="K259" s="39">
        <v>-17565</v>
      </c>
      <c r="L259" s="28">
        <v>2000317637</v>
      </c>
      <c r="M259" s="28" t="s">
        <v>3112</v>
      </c>
      <c r="N259" s="28" t="s">
        <v>499</v>
      </c>
      <c r="O259" s="39">
        <v>141</v>
      </c>
      <c r="P259" s="28" t="s">
        <v>65</v>
      </c>
      <c r="Q259" s="28" t="s">
        <v>49</v>
      </c>
      <c r="R259" s="28" t="s">
        <v>2431</v>
      </c>
      <c r="S259" s="28" t="s">
        <v>2430</v>
      </c>
      <c r="T259" s="28" t="s">
        <v>2429</v>
      </c>
    </row>
    <row r="260" spans="1:20" x14ac:dyDescent="0.2">
      <c r="A260" s="28">
        <v>6334278</v>
      </c>
      <c r="B260" s="28">
        <v>6334278</v>
      </c>
      <c r="C260" s="28" t="s">
        <v>2947</v>
      </c>
      <c r="D260" s="28" t="s">
        <v>226</v>
      </c>
      <c r="E260" s="28" t="s">
        <v>3918</v>
      </c>
      <c r="F260" s="28" t="s">
        <v>35</v>
      </c>
      <c r="G260" s="28" t="s">
        <v>71</v>
      </c>
      <c r="H260" s="40">
        <v>43782</v>
      </c>
      <c r="J260" s="40">
        <v>43831</v>
      </c>
      <c r="K260" s="39">
        <v>-112425</v>
      </c>
      <c r="L260" s="28">
        <v>2000317637</v>
      </c>
      <c r="M260" s="28" t="s">
        <v>3822</v>
      </c>
      <c r="N260" s="28" t="s">
        <v>499</v>
      </c>
      <c r="O260" s="39">
        <v>141</v>
      </c>
      <c r="P260" s="28" t="s">
        <v>65</v>
      </c>
      <c r="Q260" s="28" t="s">
        <v>49</v>
      </c>
      <c r="R260" s="28" t="s">
        <v>2431</v>
      </c>
      <c r="S260" s="28" t="s">
        <v>2430</v>
      </c>
      <c r="T260" s="28" t="s">
        <v>2429</v>
      </c>
    </row>
    <row r="261" spans="1:20" x14ac:dyDescent="0.2">
      <c r="A261" s="28">
        <v>6335512</v>
      </c>
      <c r="B261" s="28">
        <v>6335512</v>
      </c>
      <c r="C261" s="28" t="s">
        <v>2947</v>
      </c>
      <c r="D261" s="28" t="s">
        <v>189</v>
      </c>
      <c r="E261" s="28" t="s">
        <v>3917</v>
      </c>
      <c r="F261" s="28" t="s">
        <v>35</v>
      </c>
      <c r="G261" s="28" t="s">
        <v>71</v>
      </c>
      <c r="H261" s="40">
        <v>43783</v>
      </c>
      <c r="J261" s="40">
        <v>43831</v>
      </c>
      <c r="K261" s="39">
        <v>-55000</v>
      </c>
      <c r="L261" s="28">
        <v>2000317637</v>
      </c>
      <c r="M261" s="28" t="s">
        <v>3797</v>
      </c>
      <c r="N261" s="28" t="s">
        <v>499</v>
      </c>
      <c r="O261" s="39">
        <v>141</v>
      </c>
      <c r="P261" s="28" t="s">
        <v>65</v>
      </c>
      <c r="Q261" s="28" t="s">
        <v>49</v>
      </c>
      <c r="R261" s="28" t="s">
        <v>2431</v>
      </c>
      <c r="S261" s="28" t="s">
        <v>2430</v>
      </c>
      <c r="T261" s="28" t="s">
        <v>2429</v>
      </c>
    </row>
    <row r="262" spans="1:20" x14ac:dyDescent="0.2">
      <c r="A262" s="28">
        <v>6295051</v>
      </c>
      <c r="B262" s="28">
        <v>6295051</v>
      </c>
      <c r="C262" s="28" t="s">
        <v>2937</v>
      </c>
      <c r="D262" s="28" t="s">
        <v>189</v>
      </c>
      <c r="E262" s="28" t="s">
        <v>2943</v>
      </c>
      <c r="F262" s="28" t="s">
        <v>35</v>
      </c>
      <c r="G262" s="28" t="s">
        <v>200</v>
      </c>
      <c r="H262" s="40">
        <v>43746</v>
      </c>
      <c r="J262" s="40">
        <v>43831</v>
      </c>
      <c r="K262" s="39">
        <v>-1825149</v>
      </c>
      <c r="L262" s="28">
        <v>2000317637</v>
      </c>
      <c r="M262" s="28" t="s">
        <v>3381</v>
      </c>
      <c r="N262" s="28" t="s">
        <v>499</v>
      </c>
      <c r="O262" s="39">
        <v>141</v>
      </c>
      <c r="P262" s="28" t="s">
        <v>65</v>
      </c>
      <c r="Q262" s="28" t="s">
        <v>49</v>
      </c>
      <c r="R262" s="28" t="s">
        <v>2431</v>
      </c>
      <c r="S262" s="28" t="s">
        <v>2430</v>
      </c>
      <c r="T262" s="28" t="s">
        <v>2429</v>
      </c>
    </row>
    <row r="263" spans="1:20" x14ac:dyDescent="0.2">
      <c r="A263" s="28">
        <v>6311326</v>
      </c>
      <c r="B263" s="28">
        <v>6311326</v>
      </c>
      <c r="C263" s="28" t="s">
        <v>2937</v>
      </c>
      <c r="D263" s="28" t="s">
        <v>189</v>
      </c>
      <c r="E263" s="28" t="s">
        <v>3916</v>
      </c>
      <c r="F263" s="28" t="s">
        <v>35</v>
      </c>
      <c r="G263" s="28" t="s">
        <v>71</v>
      </c>
      <c r="H263" s="40">
        <v>43761</v>
      </c>
      <c r="J263" s="40">
        <v>43831</v>
      </c>
      <c r="K263" s="39">
        <v>-55000</v>
      </c>
      <c r="L263" s="28">
        <v>2000317637</v>
      </c>
      <c r="M263" s="28" t="s">
        <v>3876</v>
      </c>
      <c r="N263" s="28" t="s">
        <v>499</v>
      </c>
      <c r="O263" s="39">
        <v>141</v>
      </c>
      <c r="P263" s="28" t="s">
        <v>65</v>
      </c>
      <c r="Q263" s="28" t="s">
        <v>49</v>
      </c>
      <c r="R263" s="28" t="s">
        <v>2431</v>
      </c>
      <c r="S263" s="28" t="s">
        <v>2430</v>
      </c>
      <c r="T263" s="28" t="s">
        <v>2429</v>
      </c>
    </row>
    <row r="264" spans="1:20" x14ac:dyDescent="0.2">
      <c r="A264" s="28">
        <v>6311346</v>
      </c>
      <c r="B264" s="28">
        <v>6311346</v>
      </c>
      <c r="C264" s="28" t="s">
        <v>2937</v>
      </c>
      <c r="D264" s="28" t="s">
        <v>189</v>
      </c>
      <c r="E264" s="28" t="s">
        <v>3915</v>
      </c>
      <c r="F264" s="28" t="s">
        <v>35</v>
      </c>
      <c r="G264" s="28" t="s">
        <v>200</v>
      </c>
      <c r="H264" s="40">
        <v>43761</v>
      </c>
      <c r="J264" s="40">
        <v>43831</v>
      </c>
      <c r="K264" s="39">
        <v>-55000</v>
      </c>
      <c r="L264" s="28">
        <v>2000317637</v>
      </c>
      <c r="M264" s="28" t="s">
        <v>3784</v>
      </c>
      <c r="N264" s="28" t="s">
        <v>499</v>
      </c>
      <c r="O264" s="39">
        <v>141</v>
      </c>
      <c r="P264" s="28" t="s">
        <v>65</v>
      </c>
      <c r="Q264" s="28" t="s">
        <v>49</v>
      </c>
      <c r="R264" s="28" t="s">
        <v>2431</v>
      </c>
      <c r="S264" s="28" t="s">
        <v>2430</v>
      </c>
      <c r="T264" s="28" t="s">
        <v>2429</v>
      </c>
    </row>
    <row r="265" spans="1:20" x14ac:dyDescent="0.2">
      <c r="A265" s="28">
        <v>6312355</v>
      </c>
      <c r="B265" s="28">
        <v>6312355</v>
      </c>
      <c r="C265" s="28" t="s">
        <v>2937</v>
      </c>
      <c r="D265" s="28" t="s">
        <v>189</v>
      </c>
      <c r="E265" s="28" t="s">
        <v>3914</v>
      </c>
      <c r="F265" s="28" t="s">
        <v>35</v>
      </c>
      <c r="G265" s="28" t="s">
        <v>200</v>
      </c>
      <c r="H265" s="40">
        <v>43761</v>
      </c>
      <c r="J265" s="40">
        <v>43831</v>
      </c>
      <c r="K265" s="39">
        <v>-55000</v>
      </c>
      <c r="L265" s="28">
        <v>2000317637</v>
      </c>
      <c r="M265" s="28" t="s">
        <v>3381</v>
      </c>
      <c r="N265" s="28" t="s">
        <v>499</v>
      </c>
      <c r="O265" s="39">
        <v>141</v>
      </c>
      <c r="P265" s="28" t="s">
        <v>65</v>
      </c>
      <c r="Q265" s="28" t="s">
        <v>49</v>
      </c>
      <c r="R265" s="28" t="s">
        <v>2431</v>
      </c>
      <c r="S265" s="28" t="s">
        <v>2430</v>
      </c>
      <c r="T265" s="28" t="s">
        <v>2429</v>
      </c>
    </row>
    <row r="266" spans="1:20" x14ac:dyDescent="0.2">
      <c r="A266" s="28">
        <v>6312492</v>
      </c>
      <c r="B266" s="28">
        <v>6312492</v>
      </c>
      <c r="C266" s="28" t="s">
        <v>2937</v>
      </c>
      <c r="D266" s="28" t="s">
        <v>189</v>
      </c>
      <c r="E266" s="28" t="s">
        <v>3913</v>
      </c>
      <c r="F266" s="28" t="s">
        <v>35</v>
      </c>
      <c r="G266" s="28" t="s">
        <v>71</v>
      </c>
      <c r="H266" s="40">
        <v>43761</v>
      </c>
      <c r="J266" s="40">
        <v>43831</v>
      </c>
      <c r="K266" s="39">
        <v>-181637</v>
      </c>
      <c r="L266" s="28">
        <v>2000317637</v>
      </c>
      <c r="M266" s="28" t="s">
        <v>3876</v>
      </c>
      <c r="N266" s="28" t="s">
        <v>499</v>
      </c>
      <c r="O266" s="39">
        <v>141</v>
      </c>
      <c r="P266" s="28" t="s">
        <v>65</v>
      </c>
      <c r="Q266" s="28" t="s">
        <v>49</v>
      </c>
      <c r="R266" s="28" t="s">
        <v>2431</v>
      </c>
      <c r="S266" s="28" t="s">
        <v>2430</v>
      </c>
      <c r="T266" s="28" t="s">
        <v>2429</v>
      </c>
    </row>
    <row r="267" spans="1:20" x14ac:dyDescent="0.2">
      <c r="A267" s="28">
        <v>6313120</v>
      </c>
      <c r="B267" s="28">
        <v>6313120</v>
      </c>
      <c r="C267" s="28" t="s">
        <v>2937</v>
      </c>
      <c r="D267" s="28" t="s">
        <v>189</v>
      </c>
      <c r="E267" s="28" t="s">
        <v>3912</v>
      </c>
      <c r="F267" s="28" t="s">
        <v>35</v>
      </c>
      <c r="G267" s="28" t="s">
        <v>200</v>
      </c>
      <c r="H267" s="40">
        <v>43762</v>
      </c>
      <c r="J267" s="40">
        <v>43831</v>
      </c>
      <c r="K267" s="39">
        <v>-55000</v>
      </c>
      <c r="L267" s="28">
        <v>2000317637</v>
      </c>
      <c r="M267" s="28" t="s">
        <v>3686</v>
      </c>
      <c r="N267" s="28" t="s">
        <v>499</v>
      </c>
      <c r="O267" s="39">
        <v>141</v>
      </c>
      <c r="P267" s="28" t="s">
        <v>65</v>
      </c>
      <c r="Q267" s="28" t="s">
        <v>49</v>
      </c>
      <c r="R267" s="28" t="s">
        <v>2431</v>
      </c>
      <c r="S267" s="28" t="s">
        <v>2430</v>
      </c>
      <c r="T267" s="28" t="s">
        <v>2429</v>
      </c>
    </row>
    <row r="268" spans="1:20" x14ac:dyDescent="0.2">
      <c r="A268" s="28">
        <v>6313755</v>
      </c>
      <c r="B268" s="28">
        <v>6313755</v>
      </c>
      <c r="C268" s="28" t="s">
        <v>2937</v>
      </c>
      <c r="D268" s="28" t="s">
        <v>198</v>
      </c>
      <c r="E268" s="28" t="s">
        <v>3911</v>
      </c>
      <c r="F268" s="28" t="s">
        <v>35</v>
      </c>
      <c r="G268" s="28" t="s">
        <v>222</v>
      </c>
      <c r="H268" s="40">
        <v>43762</v>
      </c>
      <c r="J268" s="40">
        <v>43831</v>
      </c>
      <c r="K268" s="39">
        <v>-55000</v>
      </c>
      <c r="L268" s="28">
        <v>2000317637</v>
      </c>
      <c r="M268" s="28" t="s">
        <v>3762</v>
      </c>
      <c r="N268" s="28" t="s">
        <v>499</v>
      </c>
      <c r="O268" s="39">
        <v>141</v>
      </c>
      <c r="P268" s="28" t="s">
        <v>65</v>
      </c>
      <c r="Q268" s="28" t="s">
        <v>49</v>
      </c>
      <c r="R268" s="28" t="s">
        <v>2431</v>
      </c>
      <c r="S268" s="28" t="s">
        <v>2430</v>
      </c>
      <c r="T268" s="28" t="s">
        <v>2429</v>
      </c>
    </row>
    <row r="269" spans="1:20" x14ac:dyDescent="0.2">
      <c r="A269" s="28">
        <v>6313785</v>
      </c>
      <c r="B269" s="28">
        <v>6313785</v>
      </c>
      <c r="C269" s="28" t="s">
        <v>2937</v>
      </c>
      <c r="D269" s="28" t="s">
        <v>189</v>
      </c>
      <c r="E269" s="28" t="s">
        <v>3910</v>
      </c>
      <c r="F269" s="28" t="s">
        <v>35</v>
      </c>
      <c r="G269" s="28" t="s">
        <v>71</v>
      </c>
      <c r="H269" s="40">
        <v>43762</v>
      </c>
      <c r="J269" s="40">
        <v>43831</v>
      </c>
      <c r="K269" s="39">
        <v>-55000</v>
      </c>
      <c r="L269" s="28">
        <v>2000317637</v>
      </c>
      <c r="M269" s="28" t="s">
        <v>3909</v>
      </c>
      <c r="N269" s="28" t="s">
        <v>499</v>
      </c>
      <c r="O269" s="39">
        <v>141</v>
      </c>
      <c r="P269" s="28" t="s">
        <v>65</v>
      </c>
      <c r="Q269" s="28" t="s">
        <v>49</v>
      </c>
      <c r="R269" s="28" t="s">
        <v>2431</v>
      </c>
      <c r="S269" s="28" t="s">
        <v>2430</v>
      </c>
      <c r="T269" s="28" t="s">
        <v>2429</v>
      </c>
    </row>
    <row r="270" spans="1:20" x14ac:dyDescent="0.2">
      <c r="A270" s="28">
        <v>6313969</v>
      </c>
      <c r="B270" s="28">
        <v>6313969</v>
      </c>
      <c r="C270" s="28" t="s">
        <v>2937</v>
      </c>
      <c r="D270" s="28" t="s">
        <v>189</v>
      </c>
      <c r="E270" s="28" t="s">
        <v>2940</v>
      </c>
      <c r="F270" s="28" t="s">
        <v>35</v>
      </c>
      <c r="G270" s="28" t="s">
        <v>71</v>
      </c>
      <c r="H270" s="40">
        <v>43762</v>
      </c>
      <c r="J270" s="40">
        <v>43922</v>
      </c>
      <c r="K270" s="39">
        <v>-7010847</v>
      </c>
      <c r="L270" s="28">
        <v>2000317637</v>
      </c>
      <c r="M270" s="28" t="s">
        <v>3652</v>
      </c>
      <c r="N270" s="28" t="s">
        <v>499</v>
      </c>
      <c r="O270" s="39">
        <v>141</v>
      </c>
      <c r="P270" s="28" t="s">
        <v>65</v>
      </c>
      <c r="Q270" s="28" t="s">
        <v>49</v>
      </c>
      <c r="R270" s="28" t="s">
        <v>2431</v>
      </c>
      <c r="S270" s="28" t="s">
        <v>2430</v>
      </c>
      <c r="T270" s="28" t="s">
        <v>2429</v>
      </c>
    </row>
    <row r="271" spans="1:20" x14ac:dyDescent="0.2">
      <c r="A271" s="28">
        <v>6314217</v>
      </c>
      <c r="B271" s="28">
        <v>6314217</v>
      </c>
      <c r="C271" s="28" t="s">
        <v>2937</v>
      </c>
      <c r="D271" s="28" t="s">
        <v>189</v>
      </c>
      <c r="E271" s="28" t="s">
        <v>3908</v>
      </c>
      <c r="F271" s="28" t="s">
        <v>35</v>
      </c>
      <c r="G271" s="28" t="s">
        <v>200</v>
      </c>
      <c r="H271" s="40">
        <v>43762</v>
      </c>
      <c r="J271" s="40">
        <v>43831</v>
      </c>
      <c r="K271" s="39">
        <v>-55000</v>
      </c>
      <c r="L271" s="28">
        <v>2000317637</v>
      </c>
      <c r="M271" s="28" t="s">
        <v>3387</v>
      </c>
      <c r="N271" s="28" t="s">
        <v>499</v>
      </c>
      <c r="O271" s="39">
        <v>141</v>
      </c>
      <c r="P271" s="28" t="s">
        <v>65</v>
      </c>
      <c r="Q271" s="28" t="s">
        <v>49</v>
      </c>
      <c r="R271" s="28" t="s">
        <v>2431</v>
      </c>
      <c r="S271" s="28" t="s">
        <v>2430</v>
      </c>
      <c r="T271" s="28" t="s">
        <v>2429</v>
      </c>
    </row>
    <row r="272" spans="1:20" x14ac:dyDescent="0.2">
      <c r="A272" s="28">
        <v>6315020</v>
      </c>
      <c r="B272" s="28">
        <v>6315020</v>
      </c>
      <c r="C272" s="28" t="s">
        <v>2937</v>
      </c>
      <c r="D272" s="28" t="s">
        <v>189</v>
      </c>
      <c r="E272" s="28" t="s">
        <v>2936</v>
      </c>
      <c r="F272" s="28" t="s">
        <v>35</v>
      </c>
      <c r="G272" s="28" t="s">
        <v>200</v>
      </c>
      <c r="H272" s="40">
        <v>43763</v>
      </c>
      <c r="J272" s="40">
        <v>43922</v>
      </c>
      <c r="K272" s="39">
        <v>-10795137</v>
      </c>
      <c r="L272" s="28">
        <v>2000317637</v>
      </c>
      <c r="M272" s="28" t="s">
        <v>3645</v>
      </c>
      <c r="N272" s="28" t="s">
        <v>499</v>
      </c>
      <c r="O272" s="39">
        <v>141</v>
      </c>
      <c r="P272" s="28" t="s">
        <v>65</v>
      </c>
      <c r="Q272" s="28" t="s">
        <v>49</v>
      </c>
      <c r="R272" s="28" t="s">
        <v>2431</v>
      </c>
      <c r="S272" s="28" t="s">
        <v>2430</v>
      </c>
      <c r="T272" s="28" t="s">
        <v>2429</v>
      </c>
    </row>
    <row r="273" spans="1:20" x14ac:dyDescent="0.2">
      <c r="A273" s="28">
        <v>6317142</v>
      </c>
      <c r="B273" s="28">
        <v>6317142</v>
      </c>
      <c r="C273" s="28" t="s">
        <v>2937</v>
      </c>
      <c r="D273" s="28" t="s">
        <v>226</v>
      </c>
      <c r="E273" s="28" t="s">
        <v>3907</v>
      </c>
      <c r="F273" s="28" t="s">
        <v>35</v>
      </c>
      <c r="G273" s="28" t="s">
        <v>200</v>
      </c>
      <c r="H273" s="40">
        <v>43766</v>
      </c>
      <c r="J273" s="40">
        <v>43831</v>
      </c>
      <c r="K273" s="39">
        <v>-55000</v>
      </c>
      <c r="L273" s="28">
        <v>2000317637</v>
      </c>
      <c r="M273" s="28" t="s">
        <v>3756</v>
      </c>
      <c r="N273" s="28" t="s">
        <v>499</v>
      </c>
      <c r="O273" s="39">
        <v>141</v>
      </c>
      <c r="P273" s="28" t="s">
        <v>65</v>
      </c>
      <c r="Q273" s="28" t="s">
        <v>49</v>
      </c>
      <c r="R273" s="28" t="s">
        <v>2431</v>
      </c>
      <c r="S273" s="28" t="s">
        <v>2430</v>
      </c>
      <c r="T273" s="28" t="s">
        <v>2429</v>
      </c>
    </row>
    <row r="274" spans="1:20" x14ac:dyDescent="0.2">
      <c r="A274" s="28">
        <v>6283715</v>
      </c>
      <c r="B274" s="28">
        <v>6283715</v>
      </c>
      <c r="C274" s="28" t="s">
        <v>2930</v>
      </c>
      <c r="D274" s="28" t="s">
        <v>189</v>
      </c>
      <c r="E274" s="28" t="s">
        <v>2933</v>
      </c>
      <c r="F274" s="28" t="s">
        <v>35</v>
      </c>
      <c r="G274" s="28" t="s">
        <v>71</v>
      </c>
      <c r="H274" s="40">
        <v>43736</v>
      </c>
      <c r="J274" s="40">
        <v>43831</v>
      </c>
      <c r="K274" s="39">
        <v>-2163663</v>
      </c>
      <c r="L274" s="28">
        <v>2000317637</v>
      </c>
      <c r="M274" s="28" t="s">
        <v>3668</v>
      </c>
      <c r="N274" s="28" t="s">
        <v>499</v>
      </c>
      <c r="O274" s="39">
        <v>141</v>
      </c>
      <c r="P274" s="28" t="s">
        <v>65</v>
      </c>
      <c r="Q274" s="28" t="s">
        <v>49</v>
      </c>
      <c r="R274" s="28" t="s">
        <v>2431</v>
      </c>
      <c r="S274" s="28" t="s">
        <v>2430</v>
      </c>
      <c r="T274" s="28" t="s">
        <v>2429</v>
      </c>
    </row>
    <row r="275" spans="1:20" x14ac:dyDescent="0.2">
      <c r="A275" s="28">
        <v>6292481</v>
      </c>
      <c r="B275" s="28">
        <v>6292481</v>
      </c>
      <c r="C275" s="28" t="s">
        <v>2930</v>
      </c>
      <c r="D275" s="28" t="s">
        <v>198</v>
      </c>
      <c r="E275" s="28" t="s">
        <v>2929</v>
      </c>
      <c r="F275" s="28" t="s">
        <v>35</v>
      </c>
      <c r="G275" s="28" t="s">
        <v>200</v>
      </c>
      <c r="H275" s="40">
        <v>43743</v>
      </c>
      <c r="J275" s="40">
        <v>43922</v>
      </c>
      <c r="K275" s="39">
        <v>-18907551</v>
      </c>
      <c r="L275" s="28">
        <v>2000317637</v>
      </c>
      <c r="M275" s="28" t="s">
        <v>3872</v>
      </c>
      <c r="N275" s="28" t="s">
        <v>499</v>
      </c>
      <c r="O275" s="39">
        <v>141</v>
      </c>
      <c r="P275" s="28" t="s">
        <v>65</v>
      </c>
      <c r="Q275" s="28" t="s">
        <v>2892</v>
      </c>
      <c r="R275" s="28" t="s">
        <v>2431</v>
      </c>
      <c r="S275" s="28" t="s">
        <v>2430</v>
      </c>
      <c r="T275" s="28" t="s">
        <v>2429</v>
      </c>
    </row>
    <row r="276" spans="1:20" x14ac:dyDescent="0.2">
      <c r="A276" s="28">
        <v>6293695</v>
      </c>
      <c r="B276" s="28">
        <v>6293695</v>
      </c>
      <c r="C276" s="28" t="s">
        <v>2930</v>
      </c>
      <c r="D276" s="28" t="s">
        <v>198</v>
      </c>
      <c r="E276" s="28" t="s">
        <v>3906</v>
      </c>
      <c r="F276" s="28" t="s">
        <v>35</v>
      </c>
      <c r="G276" s="28" t="s">
        <v>71</v>
      </c>
      <c r="H276" s="40">
        <v>43745</v>
      </c>
      <c r="J276" s="40">
        <v>43831</v>
      </c>
      <c r="K276" s="39">
        <v>-55000</v>
      </c>
      <c r="L276" s="28">
        <v>2000317637</v>
      </c>
      <c r="M276" s="28" t="s">
        <v>3727</v>
      </c>
      <c r="N276" s="28" t="s">
        <v>499</v>
      </c>
      <c r="O276" s="39">
        <v>141</v>
      </c>
      <c r="P276" s="28" t="s">
        <v>65</v>
      </c>
      <c r="Q276" s="28" t="s">
        <v>2892</v>
      </c>
      <c r="R276" s="28" t="s">
        <v>2431</v>
      </c>
      <c r="S276" s="28" t="s">
        <v>2430</v>
      </c>
      <c r="T276" s="28" t="s">
        <v>2429</v>
      </c>
    </row>
    <row r="277" spans="1:20" x14ac:dyDescent="0.2">
      <c r="A277" s="28">
        <v>6293813</v>
      </c>
      <c r="B277" s="28">
        <v>6293813</v>
      </c>
      <c r="C277" s="28" t="s">
        <v>2930</v>
      </c>
      <c r="D277" s="28" t="s">
        <v>198</v>
      </c>
      <c r="E277" s="28" t="s">
        <v>3905</v>
      </c>
      <c r="F277" s="28" t="s">
        <v>35</v>
      </c>
      <c r="G277" s="28" t="s">
        <v>71</v>
      </c>
      <c r="H277" s="40">
        <v>43745</v>
      </c>
      <c r="J277" s="40">
        <v>43831</v>
      </c>
      <c r="K277" s="39">
        <v>-60000</v>
      </c>
      <c r="L277" s="28">
        <v>2000317637</v>
      </c>
      <c r="M277" s="28" t="s">
        <v>3659</v>
      </c>
      <c r="N277" s="28" t="s">
        <v>499</v>
      </c>
      <c r="O277" s="39">
        <v>141</v>
      </c>
      <c r="P277" s="28" t="s">
        <v>65</v>
      </c>
      <c r="Q277" s="28" t="s">
        <v>2892</v>
      </c>
      <c r="R277" s="28" t="s">
        <v>2431</v>
      </c>
      <c r="S277" s="28" t="s">
        <v>2430</v>
      </c>
      <c r="T277" s="28" t="s">
        <v>2429</v>
      </c>
    </row>
    <row r="278" spans="1:20" x14ac:dyDescent="0.2">
      <c r="A278" s="28">
        <v>6293816</v>
      </c>
      <c r="B278" s="28">
        <v>6293816</v>
      </c>
      <c r="C278" s="28" t="s">
        <v>2930</v>
      </c>
      <c r="D278" s="28" t="s">
        <v>198</v>
      </c>
      <c r="E278" s="28" t="s">
        <v>3904</v>
      </c>
      <c r="F278" s="28" t="s">
        <v>35</v>
      </c>
      <c r="G278" s="28" t="s">
        <v>200</v>
      </c>
      <c r="H278" s="40">
        <v>43745</v>
      </c>
      <c r="J278" s="40">
        <v>43831</v>
      </c>
      <c r="K278" s="39">
        <v>-60000</v>
      </c>
      <c r="L278" s="28">
        <v>2000317637</v>
      </c>
      <c r="M278" s="28" t="s">
        <v>3902</v>
      </c>
      <c r="N278" s="28" t="s">
        <v>499</v>
      </c>
      <c r="O278" s="39">
        <v>141</v>
      </c>
      <c r="P278" s="28" t="s">
        <v>65</v>
      </c>
      <c r="Q278" s="28" t="s">
        <v>2892</v>
      </c>
      <c r="R278" s="28" t="s">
        <v>2431</v>
      </c>
      <c r="S278" s="28" t="s">
        <v>2430</v>
      </c>
      <c r="T278" s="28" t="s">
        <v>2429</v>
      </c>
    </row>
    <row r="279" spans="1:20" x14ac:dyDescent="0.2">
      <c r="A279" s="28">
        <v>6295716</v>
      </c>
      <c r="B279" s="28">
        <v>6295716</v>
      </c>
      <c r="C279" s="28" t="s">
        <v>2930</v>
      </c>
      <c r="D279" s="28" t="s">
        <v>198</v>
      </c>
      <c r="E279" s="28" t="s">
        <v>3903</v>
      </c>
      <c r="F279" s="28" t="s">
        <v>35</v>
      </c>
      <c r="G279" s="28" t="s">
        <v>200</v>
      </c>
      <c r="H279" s="40">
        <v>43746</v>
      </c>
      <c r="J279" s="40">
        <v>43831</v>
      </c>
      <c r="K279" s="39">
        <v>-269966</v>
      </c>
      <c r="L279" s="28">
        <v>2000317637</v>
      </c>
      <c r="M279" s="28" t="s">
        <v>3902</v>
      </c>
      <c r="N279" s="28" t="s">
        <v>499</v>
      </c>
      <c r="O279" s="39">
        <v>141</v>
      </c>
      <c r="P279" s="28" t="s">
        <v>65</v>
      </c>
      <c r="Q279" s="28" t="s">
        <v>2892</v>
      </c>
      <c r="R279" s="28" t="s">
        <v>2431</v>
      </c>
      <c r="S279" s="28" t="s">
        <v>2430</v>
      </c>
      <c r="T279" s="28" t="s">
        <v>2429</v>
      </c>
    </row>
    <row r="280" spans="1:20" x14ac:dyDescent="0.2">
      <c r="A280" s="28">
        <v>6295811</v>
      </c>
      <c r="B280" s="28">
        <v>6295811</v>
      </c>
      <c r="C280" s="28" t="s">
        <v>2930</v>
      </c>
      <c r="D280" s="28" t="s">
        <v>198</v>
      </c>
      <c r="E280" s="28" t="s">
        <v>3901</v>
      </c>
      <c r="F280" s="28" t="s">
        <v>35</v>
      </c>
      <c r="G280" s="28" t="s">
        <v>200</v>
      </c>
      <c r="H280" s="40">
        <v>43747</v>
      </c>
      <c r="J280" s="40">
        <v>43831</v>
      </c>
      <c r="K280" s="39">
        <v>-21123</v>
      </c>
      <c r="L280" s="28">
        <v>2000317637</v>
      </c>
      <c r="M280" s="28" t="s">
        <v>3873</v>
      </c>
      <c r="N280" s="28" t="s">
        <v>499</v>
      </c>
      <c r="O280" s="39">
        <v>141</v>
      </c>
      <c r="P280" s="28" t="s">
        <v>65</v>
      </c>
      <c r="Q280" s="28" t="s">
        <v>2892</v>
      </c>
      <c r="R280" s="28" t="s">
        <v>2431</v>
      </c>
      <c r="S280" s="28" t="s">
        <v>2430</v>
      </c>
      <c r="T280" s="28" t="s">
        <v>2429</v>
      </c>
    </row>
    <row r="281" spans="1:20" x14ac:dyDescent="0.2">
      <c r="A281" s="28">
        <v>6297228</v>
      </c>
      <c r="B281" s="28">
        <v>6297228</v>
      </c>
      <c r="C281" s="28" t="s">
        <v>2930</v>
      </c>
      <c r="D281" s="28" t="s">
        <v>198</v>
      </c>
      <c r="E281" s="28" t="s">
        <v>3900</v>
      </c>
      <c r="F281" s="28" t="s">
        <v>35</v>
      </c>
      <c r="G281" s="28" t="s">
        <v>71</v>
      </c>
      <c r="H281" s="40">
        <v>43747</v>
      </c>
      <c r="J281" s="40">
        <v>43831</v>
      </c>
      <c r="K281" s="39">
        <v>-60000</v>
      </c>
      <c r="L281" s="28">
        <v>2000317637</v>
      </c>
      <c r="M281" s="28" t="s">
        <v>3797</v>
      </c>
      <c r="N281" s="28" t="s">
        <v>499</v>
      </c>
      <c r="O281" s="39">
        <v>141</v>
      </c>
      <c r="P281" s="28" t="s">
        <v>65</v>
      </c>
      <c r="Q281" s="28" t="s">
        <v>2892</v>
      </c>
      <c r="R281" s="28" t="s">
        <v>2431</v>
      </c>
      <c r="S281" s="28" t="s">
        <v>2430</v>
      </c>
      <c r="T281" s="28" t="s">
        <v>2429</v>
      </c>
    </row>
    <row r="282" spans="1:20" x14ac:dyDescent="0.2">
      <c r="A282" s="28">
        <v>6297915</v>
      </c>
      <c r="B282" s="28">
        <v>6297915</v>
      </c>
      <c r="C282" s="28" t="s">
        <v>2930</v>
      </c>
      <c r="D282" s="28" t="s">
        <v>198</v>
      </c>
      <c r="E282" s="28" t="s">
        <v>3899</v>
      </c>
      <c r="F282" s="28" t="s">
        <v>35</v>
      </c>
      <c r="G282" s="28" t="s">
        <v>200</v>
      </c>
      <c r="H282" s="40">
        <v>43748</v>
      </c>
      <c r="J282" s="40">
        <v>43831</v>
      </c>
      <c r="K282" s="39">
        <v>-60000</v>
      </c>
      <c r="L282" s="28">
        <v>2000317637</v>
      </c>
      <c r="M282" s="28" t="s">
        <v>3880</v>
      </c>
      <c r="N282" s="28" t="s">
        <v>499</v>
      </c>
      <c r="O282" s="39">
        <v>141</v>
      </c>
      <c r="P282" s="28" t="s">
        <v>65</v>
      </c>
      <c r="Q282" s="28" t="s">
        <v>2892</v>
      </c>
      <c r="R282" s="28" t="s">
        <v>2431</v>
      </c>
      <c r="S282" s="28" t="s">
        <v>2430</v>
      </c>
      <c r="T282" s="28" t="s">
        <v>2429</v>
      </c>
    </row>
    <row r="283" spans="1:20" x14ac:dyDescent="0.2">
      <c r="A283" s="28">
        <v>6298332</v>
      </c>
      <c r="B283" s="28">
        <v>6298332</v>
      </c>
      <c r="C283" s="28" t="s">
        <v>2930</v>
      </c>
      <c r="D283" s="28" t="s">
        <v>198</v>
      </c>
      <c r="E283" s="28" t="s">
        <v>3898</v>
      </c>
      <c r="F283" s="28" t="s">
        <v>35</v>
      </c>
      <c r="G283" s="28" t="s">
        <v>200</v>
      </c>
      <c r="H283" s="40">
        <v>43748</v>
      </c>
      <c r="J283" s="40">
        <v>43831</v>
      </c>
      <c r="K283" s="39">
        <v>-55000</v>
      </c>
      <c r="L283" s="28">
        <v>2000317637</v>
      </c>
      <c r="M283" s="28" t="s">
        <v>3850</v>
      </c>
      <c r="N283" s="28" t="s">
        <v>499</v>
      </c>
      <c r="O283" s="39">
        <v>141</v>
      </c>
      <c r="P283" s="28" t="s">
        <v>65</v>
      </c>
      <c r="Q283" s="28" t="s">
        <v>2892</v>
      </c>
      <c r="R283" s="28" t="s">
        <v>2431</v>
      </c>
      <c r="S283" s="28" t="s">
        <v>2430</v>
      </c>
      <c r="T283" s="28" t="s">
        <v>2429</v>
      </c>
    </row>
    <row r="284" spans="1:20" x14ac:dyDescent="0.2">
      <c r="A284" s="28">
        <v>6298500</v>
      </c>
      <c r="B284" s="28">
        <v>6298500</v>
      </c>
      <c r="C284" s="28" t="s">
        <v>2930</v>
      </c>
      <c r="D284" s="28" t="s">
        <v>198</v>
      </c>
      <c r="E284" s="28" t="s">
        <v>3897</v>
      </c>
      <c r="F284" s="28" t="s">
        <v>35</v>
      </c>
      <c r="G284" s="28" t="s">
        <v>200</v>
      </c>
      <c r="H284" s="40">
        <v>43748</v>
      </c>
      <c r="J284" s="40">
        <v>43831</v>
      </c>
      <c r="K284" s="39">
        <v>-55000</v>
      </c>
      <c r="L284" s="28">
        <v>2000317637</v>
      </c>
      <c r="M284" s="28" t="s">
        <v>3896</v>
      </c>
      <c r="N284" s="28" t="s">
        <v>499</v>
      </c>
      <c r="O284" s="39">
        <v>141</v>
      </c>
      <c r="P284" s="28" t="s">
        <v>65</v>
      </c>
      <c r="Q284" s="28" t="s">
        <v>2892</v>
      </c>
      <c r="R284" s="28" t="s">
        <v>2431</v>
      </c>
      <c r="S284" s="28" t="s">
        <v>2430</v>
      </c>
      <c r="T284" s="28" t="s">
        <v>2429</v>
      </c>
    </row>
    <row r="285" spans="1:20" x14ac:dyDescent="0.2">
      <c r="A285" s="28">
        <v>6291311</v>
      </c>
      <c r="B285" s="28">
        <v>6291311</v>
      </c>
      <c r="C285" s="28" t="s">
        <v>2926</v>
      </c>
      <c r="D285" s="28" t="s">
        <v>189</v>
      </c>
      <c r="E285" s="28" t="s">
        <v>2925</v>
      </c>
      <c r="F285" s="28" t="s">
        <v>35</v>
      </c>
      <c r="G285" s="28" t="s">
        <v>200</v>
      </c>
      <c r="H285" s="40">
        <v>43741</v>
      </c>
      <c r="J285" s="40">
        <v>43922</v>
      </c>
      <c r="K285" s="39">
        <v>-6317200</v>
      </c>
      <c r="L285" s="28">
        <v>2000317637</v>
      </c>
      <c r="M285" s="28" t="s">
        <v>3883</v>
      </c>
      <c r="N285" s="28" t="s">
        <v>499</v>
      </c>
      <c r="O285" s="39">
        <v>141</v>
      </c>
      <c r="P285" s="28" t="s">
        <v>65</v>
      </c>
      <c r="Q285" s="28" t="s">
        <v>49</v>
      </c>
      <c r="R285" s="28" t="s">
        <v>2431</v>
      </c>
      <c r="S285" s="28" t="s">
        <v>2430</v>
      </c>
      <c r="T285" s="28" t="s">
        <v>2429</v>
      </c>
    </row>
    <row r="286" spans="1:20" x14ac:dyDescent="0.2">
      <c r="A286" s="28">
        <v>6292432</v>
      </c>
      <c r="B286" s="28">
        <v>6292432</v>
      </c>
      <c r="C286" s="28" t="s">
        <v>2926</v>
      </c>
      <c r="D286" s="28" t="s">
        <v>189</v>
      </c>
      <c r="E286" s="28" t="s">
        <v>3895</v>
      </c>
      <c r="F286" s="28" t="s">
        <v>35</v>
      </c>
      <c r="G286" s="28" t="s">
        <v>200</v>
      </c>
      <c r="H286" s="40">
        <v>43743</v>
      </c>
      <c r="J286" s="40">
        <v>43831</v>
      </c>
      <c r="K286" s="39">
        <v>-620795</v>
      </c>
      <c r="L286" s="28">
        <v>2000317637</v>
      </c>
      <c r="M286" s="28" t="s">
        <v>3689</v>
      </c>
      <c r="N286" s="28" t="s">
        <v>499</v>
      </c>
      <c r="O286" s="39">
        <v>141</v>
      </c>
      <c r="P286" s="28" t="s">
        <v>65</v>
      </c>
      <c r="Q286" s="28" t="s">
        <v>49</v>
      </c>
      <c r="R286" s="28" t="s">
        <v>2431</v>
      </c>
      <c r="S286" s="28" t="s">
        <v>2430</v>
      </c>
      <c r="T286" s="28" t="s">
        <v>2429</v>
      </c>
    </row>
    <row r="287" spans="1:20" x14ac:dyDescent="0.2">
      <c r="A287" s="28">
        <v>6298960</v>
      </c>
      <c r="B287" s="28">
        <v>6298960</v>
      </c>
      <c r="C287" s="28" t="s">
        <v>2926</v>
      </c>
      <c r="D287" s="28" t="s">
        <v>189</v>
      </c>
      <c r="E287" s="28" t="s">
        <v>3894</v>
      </c>
      <c r="F287" s="28" t="s">
        <v>35</v>
      </c>
      <c r="G287" s="28" t="s">
        <v>200</v>
      </c>
      <c r="H287" s="40">
        <v>43749</v>
      </c>
      <c r="J287" s="40">
        <v>43831</v>
      </c>
      <c r="K287" s="39">
        <v>-55000</v>
      </c>
      <c r="L287" s="28">
        <v>2000317637</v>
      </c>
      <c r="M287" s="28" t="s">
        <v>3397</v>
      </c>
      <c r="N287" s="28" t="s">
        <v>499</v>
      </c>
      <c r="O287" s="39">
        <v>141</v>
      </c>
      <c r="P287" s="28" t="s">
        <v>65</v>
      </c>
      <c r="Q287" s="28" t="s">
        <v>49</v>
      </c>
      <c r="R287" s="28" t="s">
        <v>2431</v>
      </c>
      <c r="S287" s="28" t="s">
        <v>2430</v>
      </c>
      <c r="T287" s="28" t="s">
        <v>2429</v>
      </c>
    </row>
    <row r="288" spans="1:20" x14ac:dyDescent="0.2">
      <c r="A288" s="28">
        <v>6301105</v>
      </c>
      <c r="B288" s="28">
        <v>6301105</v>
      </c>
      <c r="C288" s="28" t="s">
        <v>2926</v>
      </c>
      <c r="D288" s="28" t="s">
        <v>189</v>
      </c>
      <c r="E288" s="28" t="s">
        <v>3893</v>
      </c>
      <c r="F288" s="28" t="s">
        <v>35</v>
      </c>
      <c r="G288" s="28" t="s">
        <v>200</v>
      </c>
      <c r="H288" s="40">
        <v>43753</v>
      </c>
      <c r="J288" s="40">
        <v>43831</v>
      </c>
      <c r="K288" s="39">
        <v>-55000</v>
      </c>
      <c r="L288" s="28">
        <v>2000317637</v>
      </c>
      <c r="M288" s="28" t="s">
        <v>3892</v>
      </c>
      <c r="N288" s="28" t="s">
        <v>499</v>
      </c>
      <c r="O288" s="39">
        <v>141</v>
      </c>
      <c r="P288" s="28" t="s">
        <v>65</v>
      </c>
      <c r="Q288" s="28" t="s">
        <v>49</v>
      </c>
      <c r="R288" s="28" t="s">
        <v>2431</v>
      </c>
      <c r="S288" s="28" t="s">
        <v>2430</v>
      </c>
      <c r="T288" s="28" t="s">
        <v>2429</v>
      </c>
    </row>
    <row r="289" spans="1:20" x14ac:dyDescent="0.2">
      <c r="A289" s="28">
        <v>6301172</v>
      </c>
      <c r="B289" s="28">
        <v>6301172</v>
      </c>
      <c r="C289" s="28" t="s">
        <v>2926</v>
      </c>
      <c r="D289" s="28" t="s">
        <v>189</v>
      </c>
      <c r="E289" s="28" t="s">
        <v>3891</v>
      </c>
      <c r="F289" s="28" t="s">
        <v>35</v>
      </c>
      <c r="G289" s="28" t="s">
        <v>200</v>
      </c>
      <c r="H289" s="40">
        <v>43753</v>
      </c>
      <c r="J289" s="40">
        <v>43831</v>
      </c>
      <c r="K289" s="39">
        <v>-55000</v>
      </c>
      <c r="L289" s="28">
        <v>2000317637</v>
      </c>
      <c r="M289" s="28" t="s">
        <v>3879</v>
      </c>
      <c r="N289" s="28" t="s">
        <v>499</v>
      </c>
      <c r="O289" s="39">
        <v>141</v>
      </c>
      <c r="P289" s="28" t="s">
        <v>65</v>
      </c>
      <c r="Q289" s="28" t="s">
        <v>49</v>
      </c>
      <c r="R289" s="28" t="s">
        <v>2431</v>
      </c>
      <c r="S289" s="28" t="s">
        <v>2430</v>
      </c>
      <c r="T289" s="28" t="s">
        <v>2429</v>
      </c>
    </row>
    <row r="290" spans="1:20" x14ac:dyDescent="0.2">
      <c r="A290" s="28">
        <v>6301198</v>
      </c>
      <c r="B290" s="28">
        <v>6301198</v>
      </c>
      <c r="C290" s="28" t="s">
        <v>2926</v>
      </c>
      <c r="D290" s="28" t="s">
        <v>189</v>
      </c>
      <c r="E290" s="28" t="s">
        <v>3890</v>
      </c>
      <c r="F290" s="28" t="s">
        <v>35</v>
      </c>
      <c r="G290" s="28" t="s">
        <v>200</v>
      </c>
      <c r="H290" s="40">
        <v>43753</v>
      </c>
      <c r="J290" s="40">
        <v>43831</v>
      </c>
      <c r="K290" s="39">
        <v>-55000</v>
      </c>
      <c r="L290" s="28">
        <v>2000317637</v>
      </c>
      <c r="M290" s="28" t="s">
        <v>3889</v>
      </c>
      <c r="N290" s="28" t="s">
        <v>499</v>
      </c>
      <c r="O290" s="39">
        <v>141</v>
      </c>
      <c r="P290" s="28" t="s">
        <v>65</v>
      </c>
      <c r="Q290" s="28" t="s">
        <v>49</v>
      </c>
      <c r="R290" s="28" t="s">
        <v>2431</v>
      </c>
      <c r="S290" s="28" t="s">
        <v>2430</v>
      </c>
      <c r="T290" s="28" t="s">
        <v>2429</v>
      </c>
    </row>
    <row r="291" spans="1:20" x14ac:dyDescent="0.2">
      <c r="A291" s="28">
        <v>6301219</v>
      </c>
      <c r="B291" s="28">
        <v>6301219</v>
      </c>
      <c r="C291" s="28" t="s">
        <v>2926</v>
      </c>
      <c r="D291" s="28" t="s">
        <v>189</v>
      </c>
      <c r="E291" s="28" t="s">
        <v>3888</v>
      </c>
      <c r="F291" s="28" t="s">
        <v>35</v>
      </c>
      <c r="G291" s="28" t="s">
        <v>200</v>
      </c>
      <c r="H291" s="40">
        <v>43753</v>
      </c>
      <c r="J291" s="40">
        <v>43831</v>
      </c>
      <c r="K291" s="39">
        <v>-55000</v>
      </c>
      <c r="L291" s="28">
        <v>2000317637</v>
      </c>
      <c r="M291" s="28" t="s">
        <v>3881</v>
      </c>
      <c r="N291" s="28" t="s">
        <v>499</v>
      </c>
      <c r="O291" s="39">
        <v>141</v>
      </c>
      <c r="P291" s="28" t="s">
        <v>65</v>
      </c>
      <c r="Q291" s="28" t="s">
        <v>49</v>
      </c>
      <c r="R291" s="28" t="s">
        <v>2431</v>
      </c>
      <c r="S291" s="28" t="s">
        <v>2430</v>
      </c>
      <c r="T291" s="28" t="s">
        <v>2429</v>
      </c>
    </row>
    <row r="292" spans="1:20" x14ac:dyDescent="0.2">
      <c r="A292" s="28">
        <v>6302889</v>
      </c>
      <c r="B292" s="28">
        <v>6302889</v>
      </c>
      <c r="C292" s="28" t="s">
        <v>2926</v>
      </c>
      <c r="D292" s="28" t="s">
        <v>189</v>
      </c>
      <c r="E292" s="28" t="s">
        <v>3887</v>
      </c>
      <c r="F292" s="28" t="s">
        <v>35</v>
      </c>
      <c r="G292" s="28" t="s">
        <v>200</v>
      </c>
      <c r="H292" s="40">
        <v>43754</v>
      </c>
      <c r="J292" s="40">
        <v>43831</v>
      </c>
      <c r="K292" s="39">
        <v>-55000</v>
      </c>
      <c r="L292" s="28">
        <v>2000317637</v>
      </c>
      <c r="M292" s="28" t="s">
        <v>3886</v>
      </c>
      <c r="N292" s="28" t="s">
        <v>499</v>
      </c>
      <c r="O292" s="39">
        <v>141</v>
      </c>
      <c r="P292" s="28" t="s">
        <v>65</v>
      </c>
      <c r="Q292" s="28" t="s">
        <v>49</v>
      </c>
      <c r="R292" s="28" t="s">
        <v>2431</v>
      </c>
      <c r="S292" s="28" t="s">
        <v>2430</v>
      </c>
      <c r="T292" s="28" t="s">
        <v>2429</v>
      </c>
    </row>
    <row r="293" spans="1:20" x14ac:dyDescent="0.2">
      <c r="A293" s="28">
        <v>6304022</v>
      </c>
      <c r="B293" s="28">
        <v>6304022</v>
      </c>
      <c r="C293" s="28" t="s">
        <v>2926</v>
      </c>
      <c r="D293" s="28" t="s">
        <v>189</v>
      </c>
      <c r="E293" s="28" t="s">
        <v>3885</v>
      </c>
      <c r="F293" s="28" t="s">
        <v>35</v>
      </c>
      <c r="G293" s="28" t="s">
        <v>200</v>
      </c>
      <c r="H293" s="40">
        <v>43754</v>
      </c>
      <c r="J293" s="40">
        <v>43831</v>
      </c>
      <c r="K293" s="39">
        <v>-60000</v>
      </c>
      <c r="L293" s="28">
        <v>2000317637</v>
      </c>
      <c r="M293" s="28" t="s">
        <v>3396</v>
      </c>
      <c r="N293" s="28" t="s">
        <v>499</v>
      </c>
      <c r="O293" s="39">
        <v>141</v>
      </c>
      <c r="P293" s="28" t="s">
        <v>65</v>
      </c>
      <c r="Q293" s="28" t="s">
        <v>49</v>
      </c>
      <c r="R293" s="28" t="s">
        <v>2431</v>
      </c>
      <c r="S293" s="28" t="s">
        <v>2430</v>
      </c>
      <c r="T293" s="28" t="s">
        <v>2429</v>
      </c>
    </row>
    <row r="294" spans="1:20" x14ac:dyDescent="0.2">
      <c r="A294" s="28">
        <v>6304912</v>
      </c>
      <c r="B294" s="28">
        <v>6304912</v>
      </c>
      <c r="C294" s="28" t="s">
        <v>2926</v>
      </c>
      <c r="D294" s="28" t="s">
        <v>189</v>
      </c>
      <c r="E294" s="28" t="s">
        <v>3884</v>
      </c>
      <c r="F294" s="28" t="s">
        <v>35</v>
      </c>
      <c r="G294" s="28" t="s">
        <v>200</v>
      </c>
      <c r="H294" s="40">
        <v>43755</v>
      </c>
      <c r="J294" s="40">
        <v>43831</v>
      </c>
      <c r="K294" s="39">
        <v>-60000</v>
      </c>
      <c r="L294" s="28">
        <v>2000317637</v>
      </c>
      <c r="M294" s="28" t="s">
        <v>3883</v>
      </c>
      <c r="N294" s="28" t="s">
        <v>499</v>
      </c>
      <c r="O294" s="39">
        <v>141</v>
      </c>
      <c r="P294" s="28" t="s">
        <v>65</v>
      </c>
      <c r="Q294" s="28" t="s">
        <v>49</v>
      </c>
      <c r="R294" s="28" t="s">
        <v>2431</v>
      </c>
      <c r="S294" s="28" t="s">
        <v>2430</v>
      </c>
      <c r="T294" s="28" t="s">
        <v>2429</v>
      </c>
    </row>
    <row r="295" spans="1:20" x14ac:dyDescent="0.2">
      <c r="A295" s="28">
        <v>6300488</v>
      </c>
      <c r="B295" s="28">
        <v>6300488</v>
      </c>
      <c r="C295" s="28" t="s">
        <v>2895</v>
      </c>
      <c r="D295" s="28" t="s">
        <v>198</v>
      </c>
      <c r="E295" s="28" t="s">
        <v>3882</v>
      </c>
      <c r="F295" s="28" t="s">
        <v>35</v>
      </c>
      <c r="G295" s="28" t="s">
        <v>71</v>
      </c>
      <c r="H295" s="40">
        <v>43750</v>
      </c>
      <c r="J295" s="40">
        <v>43831</v>
      </c>
      <c r="K295" s="39">
        <v>-55000</v>
      </c>
      <c r="L295" s="28">
        <v>2000317637</v>
      </c>
      <c r="M295" s="28" t="s">
        <v>3668</v>
      </c>
      <c r="N295" s="28" t="s">
        <v>499</v>
      </c>
      <c r="O295" s="39">
        <v>141</v>
      </c>
      <c r="P295" s="28" t="s">
        <v>65</v>
      </c>
      <c r="Q295" s="28" t="s">
        <v>2892</v>
      </c>
      <c r="R295" s="28" t="s">
        <v>2431</v>
      </c>
      <c r="S295" s="28" t="s">
        <v>2430</v>
      </c>
      <c r="T295" s="28" t="s">
        <v>2429</v>
      </c>
    </row>
    <row r="296" spans="1:20" x14ac:dyDescent="0.2">
      <c r="A296" s="28">
        <v>6301729</v>
      </c>
      <c r="B296" s="28">
        <v>6301729</v>
      </c>
      <c r="C296" s="28" t="s">
        <v>2895</v>
      </c>
      <c r="D296" s="28" t="s">
        <v>189</v>
      </c>
      <c r="E296" s="28" t="s">
        <v>2922</v>
      </c>
      <c r="F296" s="28" t="s">
        <v>35</v>
      </c>
      <c r="G296" s="28" t="s">
        <v>200</v>
      </c>
      <c r="H296" s="40">
        <v>43753</v>
      </c>
      <c r="J296" s="40">
        <v>43831</v>
      </c>
      <c r="K296" s="39">
        <v>-900624</v>
      </c>
      <c r="L296" s="28">
        <v>2000317637</v>
      </c>
      <c r="M296" s="28" t="s">
        <v>3112</v>
      </c>
      <c r="N296" s="28" t="s">
        <v>499</v>
      </c>
      <c r="O296" s="39">
        <v>141</v>
      </c>
      <c r="P296" s="28" t="s">
        <v>65</v>
      </c>
      <c r="Q296" s="28" t="s">
        <v>49</v>
      </c>
      <c r="R296" s="28" t="s">
        <v>2431</v>
      </c>
      <c r="S296" s="28" t="s">
        <v>2430</v>
      </c>
      <c r="T296" s="28" t="s">
        <v>2429</v>
      </c>
    </row>
    <row r="297" spans="1:20" x14ac:dyDescent="0.2">
      <c r="A297" s="28">
        <v>6304956</v>
      </c>
      <c r="B297" s="28">
        <v>6304956</v>
      </c>
      <c r="C297" s="28" t="s">
        <v>2895</v>
      </c>
      <c r="D297" s="28" t="s">
        <v>198</v>
      </c>
      <c r="E297" s="28" t="s">
        <v>2919</v>
      </c>
      <c r="F297" s="28" t="s">
        <v>35</v>
      </c>
      <c r="G297" s="28" t="s">
        <v>200</v>
      </c>
      <c r="H297" s="40">
        <v>43755</v>
      </c>
      <c r="J297" s="40">
        <v>43831</v>
      </c>
      <c r="K297" s="39">
        <v>-341000</v>
      </c>
      <c r="L297" s="28">
        <v>2000317637</v>
      </c>
      <c r="M297" s="28" t="s">
        <v>3381</v>
      </c>
      <c r="N297" s="28" t="s">
        <v>499</v>
      </c>
      <c r="O297" s="39">
        <v>141</v>
      </c>
      <c r="P297" s="28" t="s">
        <v>65</v>
      </c>
      <c r="Q297" s="28" t="s">
        <v>2892</v>
      </c>
      <c r="R297" s="28" t="s">
        <v>2431</v>
      </c>
      <c r="S297" s="28" t="s">
        <v>2430</v>
      </c>
      <c r="T297" s="28" t="s">
        <v>2429</v>
      </c>
    </row>
    <row r="298" spans="1:20" x14ac:dyDescent="0.2">
      <c r="A298" s="28">
        <v>6305178</v>
      </c>
      <c r="B298" s="28">
        <v>6305178</v>
      </c>
      <c r="C298" s="28" t="s">
        <v>2895</v>
      </c>
      <c r="D298" s="28" t="s">
        <v>189</v>
      </c>
      <c r="E298" s="28" t="s">
        <v>2916</v>
      </c>
      <c r="F298" s="28" t="s">
        <v>35</v>
      </c>
      <c r="G298" s="28" t="s">
        <v>200</v>
      </c>
      <c r="H298" s="40">
        <v>43755</v>
      </c>
      <c r="J298" s="40">
        <v>43831</v>
      </c>
      <c r="K298" s="39">
        <v>-47750</v>
      </c>
      <c r="L298" s="28">
        <v>2000317637</v>
      </c>
      <c r="M298" s="28" t="s">
        <v>3881</v>
      </c>
      <c r="N298" s="28" t="s">
        <v>499</v>
      </c>
      <c r="O298" s="39">
        <v>141</v>
      </c>
      <c r="P298" s="28" t="s">
        <v>65</v>
      </c>
      <c r="Q298" s="28" t="s">
        <v>49</v>
      </c>
      <c r="R298" s="28" t="s">
        <v>2431</v>
      </c>
      <c r="S298" s="28" t="s">
        <v>2430</v>
      </c>
      <c r="T298" s="28" t="s">
        <v>2429</v>
      </c>
    </row>
    <row r="299" spans="1:20" x14ac:dyDescent="0.2">
      <c r="A299" s="28">
        <v>6306058</v>
      </c>
      <c r="B299" s="28">
        <v>6306058</v>
      </c>
      <c r="C299" s="28" t="s">
        <v>2895</v>
      </c>
      <c r="D299" s="28" t="s">
        <v>189</v>
      </c>
      <c r="E299" s="28" t="s">
        <v>2913</v>
      </c>
      <c r="F299" s="28" t="s">
        <v>35</v>
      </c>
      <c r="G299" s="28" t="s">
        <v>200</v>
      </c>
      <c r="H299" s="40">
        <v>43756</v>
      </c>
      <c r="J299" s="40">
        <v>43831</v>
      </c>
      <c r="K299" s="39">
        <v>-47750</v>
      </c>
      <c r="L299" s="28">
        <v>2000317637</v>
      </c>
      <c r="M299" s="28" t="s">
        <v>3880</v>
      </c>
      <c r="N299" s="28" t="s">
        <v>499</v>
      </c>
      <c r="O299" s="39">
        <v>141</v>
      </c>
      <c r="P299" s="28" t="s">
        <v>65</v>
      </c>
      <c r="Q299" s="28" t="s">
        <v>49</v>
      </c>
      <c r="R299" s="28" t="s">
        <v>2431</v>
      </c>
      <c r="S299" s="28" t="s">
        <v>2430</v>
      </c>
      <c r="T299" s="28" t="s">
        <v>2429</v>
      </c>
    </row>
    <row r="300" spans="1:20" x14ac:dyDescent="0.2">
      <c r="A300" s="28">
        <v>6306899</v>
      </c>
      <c r="B300" s="28">
        <v>6306899</v>
      </c>
      <c r="C300" s="28" t="s">
        <v>2895</v>
      </c>
      <c r="D300" s="28" t="s">
        <v>189</v>
      </c>
      <c r="E300" s="28" t="s">
        <v>2910</v>
      </c>
      <c r="F300" s="28" t="s">
        <v>35</v>
      </c>
      <c r="G300" s="28" t="s">
        <v>200</v>
      </c>
      <c r="H300" s="40">
        <v>43756</v>
      </c>
      <c r="J300" s="40">
        <v>43831</v>
      </c>
      <c r="K300" s="39">
        <v>-47750</v>
      </c>
      <c r="L300" s="28">
        <v>2000317637</v>
      </c>
      <c r="M300" s="28" t="s">
        <v>3879</v>
      </c>
      <c r="N300" s="28" t="s">
        <v>499</v>
      </c>
      <c r="O300" s="39">
        <v>141</v>
      </c>
      <c r="P300" s="28" t="s">
        <v>65</v>
      </c>
      <c r="Q300" s="28" t="s">
        <v>49</v>
      </c>
      <c r="R300" s="28" t="s">
        <v>2431</v>
      </c>
      <c r="S300" s="28" t="s">
        <v>2430</v>
      </c>
      <c r="T300" s="28" t="s">
        <v>2429</v>
      </c>
    </row>
    <row r="301" spans="1:20" x14ac:dyDescent="0.2">
      <c r="A301" s="28">
        <v>6306974</v>
      </c>
      <c r="B301" s="28">
        <v>6306974</v>
      </c>
      <c r="C301" s="28" t="s">
        <v>2895</v>
      </c>
      <c r="D301" s="28" t="s">
        <v>198</v>
      </c>
      <c r="E301" s="28" t="s">
        <v>3878</v>
      </c>
      <c r="F301" s="28" t="s">
        <v>35</v>
      </c>
      <c r="G301" s="28" t="s">
        <v>200</v>
      </c>
      <c r="H301" s="40">
        <v>43756</v>
      </c>
      <c r="J301" s="40">
        <v>43831</v>
      </c>
      <c r="K301" s="39">
        <v>-181637</v>
      </c>
      <c r="L301" s="28">
        <v>2000317637</v>
      </c>
      <c r="M301" s="28" t="s">
        <v>3377</v>
      </c>
      <c r="N301" s="28" t="s">
        <v>499</v>
      </c>
      <c r="O301" s="39">
        <v>141</v>
      </c>
      <c r="P301" s="28" t="s">
        <v>65</v>
      </c>
      <c r="Q301" s="28" t="s">
        <v>2892</v>
      </c>
      <c r="R301" s="28" t="s">
        <v>2431</v>
      </c>
      <c r="S301" s="28" t="s">
        <v>2430</v>
      </c>
      <c r="T301" s="28" t="s">
        <v>2429</v>
      </c>
    </row>
    <row r="302" spans="1:20" x14ac:dyDescent="0.2">
      <c r="A302" s="28">
        <v>6307479</v>
      </c>
      <c r="B302" s="28">
        <v>6307479</v>
      </c>
      <c r="C302" s="28" t="s">
        <v>2895</v>
      </c>
      <c r="D302" s="28" t="s">
        <v>198</v>
      </c>
      <c r="E302" s="28" t="s">
        <v>3877</v>
      </c>
      <c r="F302" s="28" t="s">
        <v>35</v>
      </c>
      <c r="G302" s="28" t="s">
        <v>71</v>
      </c>
      <c r="H302" s="40">
        <v>43757</v>
      </c>
      <c r="J302" s="40">
        <v>43831</v>
      </c>
      <c r="K302" s="39">
        <v>-187017</v>
      </c>
      <c r="L302" s="28">
        <v>2000317637</v>
      </c>
      <c r="M302" s="28" t="s">
        <v>3876</v>
      </c>
      <c r="N302" s="28" t="s">
        <v>499</v>
      </c>
      <c r="O302" s="39">
        <v>141</v>
      </c>
      <c r="P302" s="28" t="s">
        <v>65</v>
      </c>
      <c r="Q302" s="28" t="s">
        <v>2892</v>
      </c>
      <c r="R302" s="28" t="s">
        <v>2431</v>
      </c>
      <c r="S302" s="28" t="s">
        <v>2430</v>
      </c>
      <c r="T302" s="28" t="s">
        <v>2429</v>
      </c>
    </row>
    <row r="303" spans="1:20" x14ac:dyDescent="0.2">
      <c r="A303" s="28">
        <v>6307567</v>
      </c>
      <c r="B303" s="28">
        <v>6307567</v>
      </c>
      <c r="C303" s="28" t="s">
        <v>2895</v>
      </c>
      <c r="D303" s="28" t="s">
        <v>189</v>
      </c>
      <c r="E303" s="28" t="s">
        <v>3875</v>
      </c>
      <c r="F303" s="28" t="s">
        <v>35</v>
      </c>
      <c r="G303" s="28" t="s">
        <v>200</v>
      </c>
      <c r="H303" s="40">
        <v>43757</v>
      </c>
      <c r="J303" s="40">
        <v>43831</v>
      </c>
      <c r="K303" s="39">
        <v>-190662</v>
      </c>
      <c r="L303" s="28">
        <v>2000317637</v>
      </c>
      <c r="M303" s="28" t="s">
        <v>3873</v>
      </c>
      <c r="N303" s="28" t="s">
        <v>499</v>
      </c>
      <c r="O303" s="39">
        <v>141</v>
      </c>
      <c r="P303" s="28" t="s">
        <v>65</v>
      </c>
      <c r="Q303" s="28" t="s">
        <v>49</v>
      </c>
      <c r="R303" s="28" t="s">
        <v>2431</v>
      </c>
      <c r="S303" s="28" t="s">
        <v>2430</v>
      </c>
      <c r="T303" s="28" t="s">
        <v>2429</v>
      </c>
    </row>
    <row r="304" spans="1:20" x14ac:dyDescent="0.2">
      <c r="A304" s="28">
        <v>6308075</v>
      </c>
      <c r="B304" s="28">
        <v>6308075</v>
      </c>
      <c r="C304" s="28" t="s">
        <v>2895</v>
      </c>
      <c r="D304" s="28" t="s">
        <v>198</v>
      </c>
      <c r="E304" s="28" t="s">
        <v>2907</v>
      </c>
      <c r="F304" s="28" t="s">
        <v>35</v>
      </c>
      <c r="G304" s="28" t="s">
        <v>200</v>
      </c>
      <c r="H304" s="40">
        <v>43759</v>
      </c>
      <c r="J304" s="40">
        <v>43831</v>
      </c>
      <c r="K304" s="39">
        <v>-47750</v>
      </c>
      <c r="L304" s="28">
        <v>2000317637</v>
      </c>
      <c r="M304" s="28" t="s">
        <v>3874</v>
      </c>
      <c r="N304" s="28" t="s">
        <v>499</v>
      </c>
      <c r="O304" s="39">
        <v>141</v>
      </c>
      <c r="P304" s="28" t="s">
        <v>65</v>
      </c>
      <c r="Q304" s="28" t="s">
        <v>2892</v>
      </c>
      <c r="R304" s="28" t="s">
        <v>2431</v>
      </c>
      <c r="S304" s="28" t="s">
        <v>2430</v>
      </c>
      <c r="T304" s="28" t="s">
        <v>2429</v>
      </c>
    </row>
    <row r="305" spans="1:20" x14ac:dyDescent="0.2">
      <c r="A305" s="28">
        <v>6308140</v>
      </c>
      <c r="B305" s="28">
        <v>6308140</v>
      </c>
      <c r="C305" s="28" t="s">
        <v>2895</v>
      </c>
      <c r="D305" s="28" t="s">
        <v>198</v>
      </c>
      <c r="E305" s="28" t="s">
        <v>2904</v>
      </c>
      <c r="F305" s="28" t="s">
        <v>35</v>
      </c>
      <c r="G305" s="28" t="s">
        <v>200</v>
      </c>
      <c r="H305" s="40">
        <v>43759</v>
      </c>
      <c r="J305" s="40">
        <v>43831</v>
      </c>
      <c r="K305" s="39">
        <v>-47750</v>
      </c>
      <c r="L305" s="28">
        <v>2000317637</v>
      </c>
      <c r="M305" s="28" t="s">
        <v>3873</v>
      </c>
      <c r="N305" s="28" t="s">
        <v>499</v>
      </c>
      <c r="O305" s="39">
        <v>141</v>
      </c>
      <c r="P305" s="28" t="s">
        <v>65</v>
      </c>
      <c r="Q305" s="28" t="s">
        <v>2892</v>
      </c>
      <c r="R305" s="28" t="s">
        <v>2431</v>
      </c>
      <c r="S305" s="28" t="s">
        <v>2430</v>
      </c>
      <c r="T305" s="28" t="s">
        <v>2429</v>
      </c>
    </row>
    <row r="306" spans="1:20" x14ac:dyDescent="0.2">
      <c r="A306" s="28">
        <v>6308141</v>
      </c>
      <c r="B306" s="28">
        <v>6308141</v>
      </c>
      <c r="C306" s="28" t="s">
        <v>2895</v>
      </c>
      <c r="D306" s="28" t="s">
        <v>198</v>
      </c>
      <c r="E306" s="28" t="s">
        <v>2901</v>
      </c>
      <c r="F306" s="28" t="s">
        <v>35</v>
      </c>
      <c r="G306" s="28" t="s">
        <v>71</v>
      </c>
      <c r="H306" s="40">
        <v>43759</v>
      </c>
      <c r="J306" s="40">
        <v>43831</v>
      </c>
      <c r="K306" s="39">
        <v>-47750</v>
      </c>
      <c r="L306" s="28">
        <v>2000317637</v>
      </c>
      <c r="M306" s="28" t="s">
        <v>3797</v>
      </c>
      <c r="N306" s="28" t="s">
        <v>499</v>
      </c>
      <c r="O306" s="39">
        <v>141</v>
      </c>
      <c r="P306" s="28" t="s">
        <v>65</v>
      </c>
      <c r="Q306" s="28" t="s">
        <v>2892</v>
      </c>
      <c r="R306" s="28" t="s">
        <v>2431</v>
      </c>
      <c r="S306" s="28" t="s">
        <v>2430</v>
      </c>
      <c r="T306" s="28" t="s">
        <v>2429</v>
      </c>
    </row>
    <row r="307" spans="1:20" x14ac:dyDescent="0.2">
      <c r="A307" s="28">
        <v>6308687</v>
      </c>
      <c r="B307" s="28">
        <v>6308687</v>
      </c>
      <c r="C307" s="28" t="s">
        <v>2895</v>
      </c>
      <c r="D307" s="28" t="s">
        <v>198</v>
      </c>
      <c r="E307" s="28" t="s">
        <v>2898</v>
      </c>
      <c r="F307" s="28" t="s">
        <v>35</v>
      </c>
      <c r="G307" s="28" t="s">
        <v>200</v>
      </c>
      <c r="H307" s="40">
        <v>43759</v>
      </c>
      <c r="J307" s="40">
        <v>43831</v>
      </c>
      <c r="K307" s="39">
        <v>-47750</v>
      </c>
      <c r="L307" s="28">
        <v>2000317637</v>
      </c>
      <c r="M307" s="28" t="s">
        <v>3872</v>
      </c>
      <c r="N307" s="28" t="s">
        <v>499</v>
      </c>
      <c r="O307" s="39">
        <v>141</v>
      </c>
      <c r="P307" s="28" t="s">
        <v>65</v>
      </c>
      <c r="Q307" s="28" t="s">
        <v>2892</v>
      </c>
      <c r="R307" s="28" t="s">
        <v>2431</v>
      </c>
      <c r="S307" s="28" t="s">
        <v>2430</v>
      </c>
      <c r="T307" s="28" t="s">
        <v>2429</v>
      </c>
    </row>
    <row r="308" spans="1:20" x14ac:dyDescent="0.2">
      <c r="A308" s="28">
        <v>6309135</v>
      </c>
      <c r="B308" s="28">
        <v>6309135</v>
      </c>
      <c r="C308" s="28" t="s">
        <v>2895</v>
      </c>
      <c r="D308" s="28" t="s">
        <v>198</v>
      </c>
      <c r="E308" s="28" t="s">
        <v>2894</v>
      </c>
      <c r="F308" s="28" t="s">
        <v>35</v>
      </c>
      <c r="G308" s="28" t="s">
        <v>71</v>
      </c>
      <c r="H308" s="40">
        <v>43759</v>
      </c>
      <c r="J308" s="40">
        <v>43831</v>
      </c>
      <c r="K308" s="39">
        <v>-47750</v>
      </c>
      <c r="L308" s="28">
        <v>2000317637</v>
      </c>
      <c r="M308" s="28" t="s">
        <v>3727</v>
      </c>
      <c r="N308" s="28" t="s">
        <v>499</v>
      </c>
      <c r="O308" s="39">
        <v>141</v>
      </c>
      <c r="P308" s="28" t="s">
        <v>65</v>
      </c>
      <c r="Q308" s="28" t="s">
        <v>2892</v>
      </c>
      <c r="R308" s="28" t="s">
        <v>2431</v>
      </c>
      <c r="S308" s="28" t="s">
        <v>2430</v>
      </c>
      <c r="T308" s="28" t="s">
        <v>2429</v>
      </c>
    </row>
    <row r="309" spans="1:20" x14ac:dyDescent="0.2">
      <c r="A309" s="28">
        <v>6289984</v>
      </c>
      <c r="B309" s="28">
        <v>6289984</v>
      </c>
      <c r="C309" s="28" t="s">
        <v>3860</v>
      </c>
      <c r="D309" s="28" t="s">
        <v>226</v>
      </c>
      <c r="E309" s="28" t="s">
        <v>3871</v>
      </c>
      <c r="F309" s="28" t="s">
        <v>35</v>
      </c>
      <c r="G309" s="28" t="s">
        <v>200</v>
      </c>
      <c r="H309" s="40">
        <v>43741</v>
      </c>
      <c r="J309" s="40">
        <v>43831</v>
      </c>
      <c r="K309" s="39">
        <v>-43414</v>
      </c>
      <c r="L309" s="28">
        <v>2000317637</v>
      </c>
      <c r="M309" s="28" t="s">
        <v>3870</v>
      </c>
      <c r="N309" s="28" t="s">
        <v>499</v>
      </c>
      <c r="O309" s="39">
        <v>141</v>
      </c>
      <c r="P309" s="28" t="s">
        <v>65</v>
      </c>
      <c r="Q309" s="28" t="s">
        <v>49</v>
      </c>
      <c r="R309" s="28" t="s">
        <v>2431</v>
      </c>
      <c r="S309" s="28" t="s">
        <v>2430</v>
      </c>
      <c r="T309" s="28" t="s">
        <v>2429</v>
      </c>
    </row>
    <row r="310" spans="1:20" x14ac:dyDescent="0.2">
      <c r="A310" s="28">
        <v>6296793</v>
      </c>
      <c r="B310" s="28">
        <v>6296793</v>
      </c>
      <c r="C310" s="28" t="s">
        <v>3860</v>
      </c>
      <c r="D310" s="28" t="s">
        <v>226</v>
      </c>
      <c r="E310" s="28" t="s">
        <v>3869</v>
      </c>
      <c r="F310" s="28" t="s">
        <v>35</v>
      </c>
      <c r="G310" s="28" t="s">
        <v>200</v>
      </c>
      <c r="H310" s="40">
        <v>43747</v>
      </c>
      <c r="J310" s="40">
        <v>43831</v>
      </c>
      <c r="K310" s="39">
        <v>-55000</v>
      </c>
      <c r="L310" s="28">
        <v>2000317637</v>
      </c>
      <c r="M310" s="28" t="s">
        <v>3868</v>
      </c>
      <c r="N310" s="28" t="s">
        <v>499</v>
      </c>
      <c r="O310" s="39">
        <v>141</v>
      </c>
      <c r="P310" s="28" t="s">
        <v>65</v>
      </c>
      <c r="Q310" s="28" t="s">
        <v>49</v>
      </c>
      <c r="R310" s="28" t="s">
        <v>2431</v>
      </c>
      <c r="S310" s="28" t="s">
        <v>2430</v>
      </c>
      <c r="T310" s="28" t="s">
        <v>2429</v>
      </c>
    </row>
    <row r="311" spans="1:20" x14ac:dyDescent="0.2">
      <c r="A311" s="28">
        <v>6299052</v>
      </c>
      <c r="B311" s="28">
        <v>6299052</v>
      </c>
      <c r="C311" s="28" t="s">
        <v>3860</v>
      </c>
      <c r="D311" s="28" t="s">
        <v>226</v>
      </c>
      <c r="E311" s="28" t="s">
        <v>3867</v>
      </c>
      <c r="F311" s="28" t="s">
        <v>35</v>
      </c>
      <c r="G311" s="28" t="s">
        <v>200</v>
      </c>
      <c r="H311" s="40">
        <v>43749</v>
      </c>
      <c r="J311" s="40">
        <v>43831</v>
      </c>
      <c r="K311" s="39">
        <v>-31350</v>
      </c>
      <c r="L311" s="28">
        <v>2000317637</v>
      </c>
      <c r="M311" s="28" t="s">
        <v>3866</v>
      </c>
      <c r="N311" s="28" t="s">
        <v>499</v>
      </c>
      <c r="O311" s="39">
        <v>141</v>
      </c>
      <c r="P311" s="28" t="s">
        <v>65</v>
      </c>
      <c r="Q311" s="28" t="s">
        <v>49</v>
      </c>
      <c r="R311" s="28" t="s">
        <v>2431</v>
      </c>
      <c r="S311" s="28" t="s">
        <v>2430</v>
      </c>
      <c r="T311" s="28" t="s">
        <v>2429</v>
      </c>
    </row>
    <row r="312" spans="1:20" x14ac:dyDescent="0.2">
      <c r="A312" s="28">
        <v>6306734</v>
      </c>
      <c r="B312" s="28">
        <v>6306734</v>
      </c>
      <c r="C312" s="28" t="s">
        <v>3860</v>
      </c>
      <c r="D312" s="28" t="s">
        <v>226</v>
      </c>
      <c r="E312" s="28" t="s">
        <v>3865</v>
      </c>
      <c r="F312" s="28" t="s">
        <v>35</v>
      </c>
      <c r="G312" s="28" t="s">
        <v>200</v>
      </c>
      <c r="H312" s="40">
        <v>43756</v>
      </c>
      <c r="J312" s="40">
        <v>43831</v>
      </c>
      <c r="K312" s="39">
        <v>-51800</v>
      </c>
      <c r="L312" s="28">
        <v>2000317637</v>
      </c>
      <c r="M312" s="28" t="s">
        <v>3857</v>
      </c>
      <c r="N312" s="28" t="s">
        <v>499</v>
      </c>
      <c r="O312" s="39">
        <v>141</v>
      </c>
      <c r="P312" s="28" t="s">
        <v>65</v>
      </c>
      <c r="Q312" s="28" t="s">
        <v>49</v>
      </c>
      <c r="R312" s="28" t="s">
        <v>2431</v>
      </c>
      <c r="S312" s="28" t="s">
        <v>2430</v>
      </c>
      <c r="T312" s="28" t="s">
        <v>2429</v>
      </c>
    </row>
    <row r="313" spans="1:20" x14ac:dyDescent="0.2">
      <c r="A313" s="28">
        <v>6307032</v>
      </c>
      <c r="B313" s="28">
        <v>6307032</v>
      </c>
      <c r="C313" s="28" t="s">
        <v>3860</v>
      </c>
      <c r="D313" s="28" t="s">
        <v>226</v>
      </c>
      <c r="E313" s="28" t="s">
        <v>3864</v>
      </c>
      <c r="F313" s="28" t="s">
        <v>35</v>
      </c>
      <c r="G313" s="28" t="s">
        <v>200</v>
      </c>
      <c r="H313" s="40">
        <v>43756</v>
      </c>
      <c r="J313" s="40">
        <v>43831</v>
      </c>
      <c r="K313" s="39">
        <v>-183817</v>
      </c>
      <c r="L313" s="28">
        <v>2000317637</v>
      </c>
      <c r="M313" s="28" t="s">
        <v>3852</v>
      </c>
      <c r="N313" s="28" t="s">
        <v>499</v>
      </c>
      <c r="O313" s="39">
        <v>141</v>
      </c>
      <c r="P313" s="28" t="s">
        <v>65</v>
      </c>
      <c r="Q313" s="28" t="s">
        <v>49</v>
      </c>
      <c r="R313" s="28" t="s">
        <v>2431</v>
      </c>
      <c r="S313" s="28" t="s">
        <v>2430</v>
      </c>
      <c r="T313" s="28" t="s">
        <v>2429</v>
      </c>
    </row>
    <row r="314" spans="1:20" x14ac:dyDescent="0.2">
      <c r="A314" s="28">
        <v>6307320</v>
      </c>
      <c r="B314" s="28">
        <v>6307320</v>
      </c>
      <c r="C314" s="28" t="s">
        <v>3860</v>
      </c>
      <c r="D314" s="28" t="s">
        <v>226</v>
      </c>
      <c r="E314" s="28" t="s">
        <v>3863</v>
      </c>
      <c r="F314" s="28" t="s">
        <v>35</v>
      </c>
      <c r="G314" s="28" t="s">
        <v>200</v>
      </c>
      <c r="H314" s="40">
        <v>43757</v>
      </c>
      <c r="J314" s="40">
        <v>43831</v>
      </c>
      <c r="K314" s="39">
        <v>-55000</v>
      </c>
      <c r="L314" s="28">
        <v>2000317637</v>
      </c>
      <c r="M314" s="28" t="s">
        <v>3741</v>
      </c>
      <c r="N314" s="28" t="s">
        <v>499</v>
      </c>
      <c r="O314" s="39">
        <v>141</v>
      </c>
      <c r="P314" s="28" t="s">
        <v>65</v>
      </c>
      <c r="Q314" s="28" t="s">
        <v>49</v>
      </c>
      <c r="R314" s="28" t="s">
        <v>2431</v>
      </c>
      <c r="S314" s="28" t="s">
        <v>2430</v>
      </c>
      <c r="T314" s="28" t="s">
        <v>2429</v>
      </c>
    </row>
    <row r="315" spans="1:20" x14ac:dyDescent="0.2">
      <c r="A315" s="28">
        <v>6308436</v>
      </c>
      <c r="B315" s="28">
        <v>6308436</v>
      </c>
      <c r="C315" s="28" t="s">
        <v>3860</v>
      </c>
      <c r="D315" s="28" t="s">
        <v>226</v>
      </c>
      <c r="E315" s="28" t="s">
        <v>3862</v>
      </c>
      <c r="F315" s="28" t="s">
        <v>35</v>
      </c>
      <c r="G315" s="28" t="s">
        <v>200</v>
      </c>
      <c r="H315" s="40">
        <v>43759</v>
      </c>
      <c r="J315" s="40">
        <v>43831</v>
      </c>
      <c r="K315" s="39">
        <v>-98503</v>
      </c>
      <c r="L315" s="28">
        <v>2000317637</v>
      </c>
      <c r="M315" s="28" t="s">
        <v>3741</v>
      </c>
      <c r="N315" s="28" t="s">
        <v>499</v>
      </c>
      <c r="O315" s="39">
        <v>141</v>
      </c>
      <c r="P315" s="28" t="s">
        <v>65</v>
      </c>
      <c r="Q315" s="28" t="s">
        <v>49</v>
      </c>
      <c r="R315" s="28" t="s">
        <v>2431</v>
      </c>
      <c r="S315" s="28" t="s">
        <v>2430</v>
      </c>
      <c r="T315" s="28" t="s">
        <v>2429</v>
      </c>
    </row>
    <row r="316" spans="1:20" x14ac:dyDescent="0.2">
      <c r="A316" s="28">
        <v>6308592</v>
      </c>
      <c r="B316" s="28">
        <v>6308592</v>
      </c>
      <c r="C316" s="28" t="s">
        <v>3860</v>
      </c>
      <c r="D316" s="28" t="s">
        <v>226</v>
      </c>
      <c r="E316" s="28" t="s">
        <v>3861</v>
      </c>
      <c r="F316" s="28" t="s">
        <v>35</v>
      </c>
      <c r="G316" s="28" t="s">
        <v>200</v>
      </c>
      <c r="H316" s="40">
        <v>43759</v>
      </c>
      <c r="J316" s="40">
        <v>43831</v>
      </c>
      <c r="K316" s="39">
        <v>-60000</v>
      </c>
      <c r="L316" s="28">
        <v>2000317637</v>
      </c>
      <c r="M316" s="28" t="s">
        <v>3741</v>
      </c>
      <c r="N316" s="28" t="s">
        <v>499</v>
      </c>
      <c r="O316" s="39">
        <v>141</v>
      </c>
      <c r="P316" s="28" t="s">
        <v>65</v>
      </c>
      <c r="Q316" s="28" t="s">
        <v>49</v>
      </c>
      <c r="R316" s="28" t="s">
        <v>2431</v>
      </c>
      <c r="S316" s="28" t="s">
        <v>2430</v>
      </c>
      <c r="T316" s="28" t="s">
        <v>2429</v>
      </c>
    </row>
    <row r="317" spans="1:20" x14ac:dyDescent="0.2">
      <c r="A317" s="28">
        <v>6310779</v>
      </c>
      <c r="B317" s="28">
        <v>6310779</v>
      </c>
      <c r="C317" s="28" t="s">
        <v>3860</v>
      </c>
      <c r="D317" s="28" t="s">
        <v>226</v>
      </c>
      <c r="E317" s="28" t="s">
        <v>3859</v>
      </c>
      <c r="F317" s="28" t="s">
        <v>35</v>
      </c>
      <c r="G317" s="28" t="s">
        <v>200</v>
      </c>
      <c r="H317" s="40">
        <v>43760</v>
      </c>
      <c r="J317" s="40">
        <v>43859</v>
      </c>
      <c r="K317" s="39">
        <v>-51800</v>
      </c>
      <c r="L317" s="28">
        <v>2000317637</v>
      </c>
      <c r="M317" s="28" t="s">
        <v>3741</v>
      </c>
      <c r="N317" s="28" t="s">
        <v>499</v>
      </c>
      <c r="O317" s="39">
        <v>141</v>
      </c>
      <c r="P317" s="28" t="s">
        <v>65</v>
      </c>
      <c r="Q317" s="28" t="s">
        <v>49</v>
      </c>
      <c r="R317" s="28" t="s">
        <v>2431</v>
      </c>
      <c r="S317" s="28" t="s">
        <v>2430</v>
      </c>
      <c r="T317" s="28" t="s">
        <v>2429</v>
      </c>
    </row>
    <row r="318" spans="1:20" x14ac:dyDescent="0.2">
      <c r="A318" s="28">
        <v>6308398</v>
      </c>
      <c r="B318" s="28">
        <v>6308398</v>
      </c>
      <c r="C318" s="28" t="s">
        <v>3854</v>
      </c>
      <c r="D318" s="28" t="s">
        <v>226</v>
      </c>
      <c r="E318" s="28" t="s">
        <v>3858</v>
      </c>
      <c r="F318" s="28" t="s">
        <v>35</v>
      </c>
      <c r="G318" s="28" t="s">
        <v>200</v>
      </c>
      <c r="H318" s="40">
        <v>43759</v>
      </c>
      <c r="J318" s="40">
        <v>43831</v>
      </c>
      <c r="K318" s="39">
        <v>-210868</v>
      </c>
      <c r="L318" s="28">
        <v>2000317637</v>
      </c>
      <c r="M318" s="28" t="s">
        <v>3857</v>
      </c>
      <c r="N318" s="28" t="s">
        <v>499</v>
      </c>
      <c r="O318" s="39">
        <v>141</v>
      </c>
      <c r="P318" s="28" t="s">
        <v>65</v>
      </c>
      <c r="Q318" s="28" t="s">
        <v>49</v>
      </c>
      <c r="R318" s="28" t="s">
        <v>2431</v>
      </c>
      <c r="S318" s="28" t="s">
        <v>2430</v>
      </c>
      <c r="T318" s="28" t="s">
        <v>2429</v>
      </c>
    </row>
    <row r="319" spans="1:20" x14ac:dyDescent="0.2">
      <c r="A319" s="28">
        <v>6316817</v>
      </c>
      <c r="B319" s="28">
        <v>6316817</v>
      </c>
      <c r="C319" s="28" t="s">
        <v>3854</v>
      </c>
      <c r="D319" s="28" t="s">
        <v>226</v>
      </c>
      <c r="E319" s="28" t="s">
        <v>3856</v>
      </c>
      <c r="F319" s="28" t="s">
        <v>35</v>
      </c>
      <c r="G319" s="28" t="s">
        <v>200</v>
      </c>
      <c r="H319" s="40">
        <v>43766</v>
      </c>
      <c r="J319" s="40">
        <v>43831</v>
      </c>
      <c r="K319" s="39">
        <v>-113638</v>
      </c>
      <c r="L319" s="28">
        <v>2000317637</v>
      </c>
      <c r="M319" s="28" t="s">
        <v>3741</v>
      </c>
      <c r="N319" s="28" t="s">
        <v>499</v>
      </c>
      <c r="O319" s="39">
        <v>141</v>
      </c>
      <c r="P319" s="28" t="s">
        <v>65</v>
      </c>
      <c r="Q319" s="28" t="s">
        <v>49</v>
      </c>
      <c r="R319" s="28" t="s">
        <v>2431</v>
      </c>
      <c r="S319" s="28" t="s">
        <v>2430</v>
      </c>
      <c r="T319" s="28" t="s">
        <v>2429</v>
      </c>
    </row>
    <row r="320" spans="1:20" x14ac:dyDescent="0.2">
      <c r="A320" s="28">
        <v>6319534</v>
      </c>
      <c r="B320" s="28">
        <v>6319534</v>
      </c>
      <c r="C320" s="28" t="s">
        <v>3854</v>
      </c>
      <c r="D320" s="28" t="s">
        <v>226</v>
      </c>
      <c r="E320" s="28" t="s">
        <v>3855</v>
      </c>
      <c r="F320" s="28" t="s">
        <v>35</v>
      </c>
      <c r="G320" s="28" t="s">
        <v>200</v>
      </c>
      <c r="H320" s="40">
        <v>43767</v>
      </c>
      <c r="J320" s="40">
        <v>43831</v>
      </c>
      <c r="K320" s="39">
        <v>-434691</v>
      </c>
      <c r="L320" s="28">
        <v>2000317637</v>
      </c>
      <c r="M320" s="28" t="s">
        <v>3741</v>
      </c>
      <c r="N320" s="28" t="s">
        <v>499</v>
      </c>
      <c r="O320" s="39">
        <v>141</v>
      </c>
      <c r="P320" s="28" t="s">
        <v>65</v>
      </c>
      <c r="Q320" s="28" t="s">
        <v>49</v>
      </c>
      <c r="R320" s="28" t="s">
        <v>2431</v>
      </c>
      <c r="S320" s="28" t="s">
        <v>2430</v>
      </c>
      <c r="T320" s="28" t="s">
        <v>2429</v>
      </c>
    </row>
    <row r="321" spans="1:20" x14ac:dyDescent="0.2">
      <c r="A321" s="28">
        <v>6324358</v>
      </c>
      <c r="B321" s="28">
        <v>6324358</v>
      </c>
      <c r="C321" s="28" t="s">
        <v>3854</v>
      </c>
      <c r="D321" s="28" t="s">
        <v>226</v>
      </c>
      <c r="E321" s="28" t="s">
        <v>3853</v>
      </c>
      <c r="F321" s="28" t="s">
        <v>35</v>
      </c>
      <c r="G321" s="28" t="s">
        <v>200</v>
      </c>
      <c r="H321" s="40">
        <v>43771</v>
      </c>
      <c r="J321" s="40">
        <v>43831</v>
      </c>
      <c r="K321" s="39">
        <v>-55000</v>
      </c>
      <c r="L321" s="28">
        <v>2000317637</v>
      </c>
      <c r="M321" s="28" t="s">
        <v>3852</v>
      </c>
      <c r="N321" s="28" t="s">
        <v>499</v>
      </c>
      <c r="O321" s="39">
        <v>141</v>
      </c>
      <c r="P321" s="28" t="s">
        <v>65</v>
      </c>
      <c r="Q321" s="28" t="s">
        <v>49</v>
      </c>
      <c r="R321" s="28" t="s">
        <v>2431</v>
      </c>
      <c r="S321" s="28" t="s">
        <v>2430</v>
      </c>
      <c r="T321" s="28" t="s">
        <v>2429</v>
      </c>
    </row>
    <row r="322" spans="1:20" x14ac:dyDescent="0.2">
      <c r="A322" s="28">
        <v>6322906</v>
      </c>
      <c r="B322" s="28">
        <v>6322906</v>
      </c>
      <c r="C322" s="28" t="s">
        <v>2890</v>
      </c>
      <c r="D322" s="28" t="s">
        <v>226</v>
      </c>
      <c r="E322" s="28" t="s">
        <v>2889</v>
      </c>
      <c r="F322" s="28" t="s">
        <v>35</v>
      </c>
      <c r="G322" s="28" t="s">
        <v>200</v>
      </c>
      <c r="H322" s="40">
        <v>43769</v>
      </c>
      <c r="J322" s="40">
        <v>43922</v>
      </c>
      <c r="K322" s="39">
        <v>-10054631</v>
      </c>
      <c r="L322" s="28">
        <v>2000317637</v>
      </c>
      <c r="M322" s="28" t="s">
        <v>3851</v>
      </c>
      <c r="N322" s="28" t="s">
        <v>499</v>
      </c>
      <c r="O322" s="39">
        <v>141</v>
      </c>
      <c r="P322" s="28" t="s">
        <v>65</v>
      </c>
      <c r="Q322" s="28" t="s">
        <v>49</v>
      </c>
      <c r="R322" s="28" t="s">
        <v>2431</v>
      </c>
      <c r="S322" s="28" t="s">
        <v>2430</v>
      </c>
      <c r="T322" s="28" t="s">
        <v>2429</v>
      </c>
    </row>
    <row r="323" spans="1:20" x14ac:dyDescent="0.2">
      <c r="A323" s="28">
        <v>6279376</v>
      </c>
      <c r="B323" s="28">
        <v>6279376</v>
      </c>
      <c r="C323" s="28" t="s">
        <v>2880</v>
      </c>
      <c r="D323" s="28" t="s">
        <v>189</v>
      </c>
      <c r="E323" s="28" t="s">
        <v>2886</v>
      </c>
      <c r="F323" s="28" t="s">
        <v>35</v>
      </c>
      <c r="G323" s="28" t="s">
        <v>200</v>
      </c>
      <c r="H323" s="40">
        <v>43733</v>
      </c>
      <c r="J323" s="40">
        <v>43922</v>
      </c>
      <c r="K323" s="39">
        <v>-5228906</v>
      </c>
      <c r="L323" s="28">
        <v>2000317637</v>
      </c>
      <c r="M323" s="28" t="s">
        <v>3850</v>
      </c>
      <c r="N323" s="28" t="s">
        <v>499</v>
      </c>
      <c r="O323" s="39">
        <v>141</v>
      </c>
      <c r="P323" s="28" t="s">
        <v>65</v>
      </c>
      <c r="Q323" s="28" t="s">
        <v>49</v>
      </c>
      <c r="R323" s="28" t="s">
        <v>2431</v>
      </c>
      <c r="S323" s="28" t="s">
        <v>2430</v>
      </c>
      <c r="T323" s="28" t="s">
        <v>2429</v>
      </c>
    </row>
    <row r="324" spans="1:20" x14ac:dyDescent="0.2">
      <c r="A324" s="28">
        <v>6303618</v>
      </c>
      <c r="B324" s="28">
        <v>6303618</v>
      </c>
      <c r="C324" s="28" t="s">
        <v>2880</v>
      </c>
      <c r="D324" s="28" t="s">
        <v>189</v>
      </c>
      <c r="E324" s="28" t="s">
        <v>2883</v>
      </c>
      <c r="F324" s="28" t="s">
        <v>35</v>
      </c>
      <c r="G324" s="28" t="s">
        <v>200</v>
      </c>
      <c r="H324" s="40">
        <v>43754</v>
      </c>
      <c r="J324" s="40">
        <v>43831</v>
      </c>
      <c r="K324" s="39">
        <v>-1729795</v>
      </c>
      <c r="L324" s="28">
        <v>2000317637</v>
      </c>
      <c r="M324" s="28" t="s">
        <v>3849</v>
      </c>
      <c r="N324" s="28" t="s">
        <v>499</v>
      </c>
      <c r="O324" s="39">
        <v>141</v>
      </c>
      <c r="P324" s="28" t="s">
        <v>65</v>
      </c>
      <c r="Q324" s="28" t="s">
        <v>49</v>
      </c>
      <c r="R324" s="28" t="s">
        <v>2431</v>
      </c>
      <c r="S324" s="28" t="s">
        <v>2430</v>
      </c>
      <c r="T324" s="28" t="s">
        <v>2429</v>
      </c>
    </row>
    <row r="325" spans="1:20" x14ac:dyDescent="0.2">
      <c r="A325" s="28">
        <v>6305281</v>
      </c>
      <c r="B325" s="28">
        <v>6305281</v>
      </c>
      <c r="C325" s="28" t="s">
        <v>2880</v>
      </c>
      <c r="D325" s="28" t="s">
        <v>189</v>
      </c>
      <c r="E325" s="28" t="s">
        <v>2879</v>
      </c>
      <c r="F325" s="28" t="s">
        <v>35</v>
      </c>
      <c r="G325" s="28" t="s">
        <v>71</v>
      </c>
      <c r="H325" s="40">
        <v>43755</v>
      </c>
      <c r="J325" s="40">
        <v>43922</v>
      </c>
      <c r="K325" s="39">
        <v>-10372826</v>
      </c>
      <c r="L325" s="28">
        <v>2000317637</v>
      </c>
      <c r="M325" s="28" t="s">
        <v>3753</v>
      </c>
      <c r="N325" s="28" t="s">
        <v>499</v>
      </c>
      <c r="O325" s="39">
        <v>141</v>
      </c>
      <c r="P325" s="28" t="s">
        <v>65</v>
      </c>
      <c r="Q325" s="28" t="s">
        <v>49</v>
      </c>
      <c r="R325" s="28" t="s">
        <v>2431</v>
      </c>
      <c r="S325" s="28" t="s">
        <v>2430</v>
      </c>
      <c r="T325" s="28" t="s">
        <v>2429</v>
      </c>
    </row>
    <row r="326" spans="1:20" x14ac:dyDescent="0.2">
      <c r="A326" s="28">
        <v>6310822</v>
      </c>
      <c r="B326" s="28">
        <v>6310822</v>
      </c>
      <c r="C326" s="28" t="s">
        <v>2880</v>
      </c>
      <c r="D326" s="28" t="s">
        <v>189</v>
      </c>
      <c r="E326" s="28" t="s">
        <v>3848</v>
      </c>
      <c r="F326" s="28" t="s">
        <v>35</v>
      </c>
      <c r="G326" s="28" t="s">
        <v>200</v>
      </c>
      <c r="H326" s="40">
        <v>43760</v>
      </c>
      <c r="J326" s="40">
        <v>43831</v>
      </c>
      <c r="K326" s="39">
        <v>-55000</v>
      </c>
      <c r="L326" s="28">
        <v>2000317637</v>
      </c>
      <c r="M326" s="28" t="s">
        <v>3847</v>
      </c>
      <c r="N326" s="28" t="s">
        <v>499</v>
      </c>
      <c r="O326" s="39">
        <v>141</v>
      </c>
      <c r="P326" s="28" t="s">
        <v>65</v>
      </c>
      <c r="Q326" s="28" t="s">
        <v>49</v>
      </c>
      <c r="R326" s="28" t="s">
        <v>2431</v>
      </c>
      <c r="S326" s="28" t="s">
        <v>2430</v>
      </c>
      <c r="T326" s="28" t="s">
        <v>2429</v>
      </c>
    </row>
    <row r="327" spans="1:20" x14ac:dyDescent="0.2">
      <c r="A327" s="28">
        <v>6313304</v>
      </c>
      <c r="B327" s="28">
        <v>6313304</v>
      </c>
      <c r="C327" s="28" t="s">
        <v>2880</v>
      </c>
      <c r="D327" s="28" t="s">
        <v>189</v>
      </c>
      <c r="E327" s="28" t="s">
        <v>3846</v>
      </c>
      <c r="F327" s="28" t="s">
        <v>35</v>
      </c>
      <c r="G327" s="28" t="s">
        <v>71</v>
      </c>
      <c r="H327" s="40">
        <v>43762</v>
      </c>
      <c r="J327" s="40">
        <v>43831</v>
      </c>
      <c r="K327" s="39">
        <v>-60000</v>
      </c>
      <c r="L327" s="28">
        <v>2000317637</v>
      </c>
      <c r="M327" s="28" t="s">
        <v>3659</v>
      </c>
      <c r="N327" s="28" t="s">
        <v>499</v>
      </c>
      <c r="O327" s="39">
        <v>141</v>
      </c>
      <c r="P327" s="28" t="s">
        <v>65</v>
      </c>
      <c r="Q327" s="28" t="s">
        <v>49</v>
      </c>
      <c r="R327" s="28" t="s">
        <v>2431</v>
      </c>
      <c r="S327" s="28" t="s">
        <v>2430</v>
      </c>
      <c r="T327" s="28" t="s">
        <v>2429</v>
      </c>
    </row>
    <row r="328" spans="1:20" x14ac:dyDescent="0.2">
      <c r="A328" s="28">
        <v>6379872</v>
      </c>
      <c r="B328" s="28">
        <v>6379872</v>
      </c>
      <c r="C328" s="28" t="s">
        <v>3845</v>
      </c>
      <c r="D328" s="28" t="s">
        <v>198</v>
      </c>
      <c r="E328" s="28" t="s">
        <v>3844</v>
      </c>
      <c r="F328" s="28" t="s">
        <v>35</v>
      </c>
      <c r="G328" s="28" t="s">
        <v>2610</v>
      </c>
      <c r="H328" s="40">
        <v>43834</v>
      </c>
      <c r="J328" s="40">
        <v>43949</v>
      </c>
      <c r="K328" s="39">
        <v>-4402118</v>
      </c>
      <c r="L328" s="28">
        <v>2000317637</v>
      </c>
      <c r="M328" s="28" t="s">
        <v>3399</v>
      </c>
      <c r="N328" s="28" t="s">
        <v>499</v>
      </c>
      <c r="O328" s="39">
        <v>82</v>
      </c>
      <c r="P328" s="28" t="s">
        <v>65</v>
      </c>
      <c r="Q328" s="28" t="s">
        <v>3843</v>
      </c>
      <c r="R328" s="28" t="s">
        <v>2431</v>
      </c>
      <c r="S328" s="28" t="s">
        <v>2430</v>
      </c>
      <c r="T328" s="28" t="s">
        <v>2429</v>
      </c>
    </row>
    <row r="329" spans="1:20" x14ac:dyDescent="0.2">
      <c r="A329" s="28">
        <v>6358210</v>
      </c>
      <c r="B329" s="28">
        <v>6358210</v>
      </c>
      <c r="C329" s="28" t="s">
        <v>3842</v>
      </c>
      <c r="D329" s="28" t="s">
        <v>189</v>
      </c>
      <c r="E329" s="28" t="s">
        <v>3841</v>
      </c>
      <c r="F329" s="28" t="s">
        <v>35</v>
      </c>
      <c r="G329" s="28" t="s">
        <v>2610</v>
      </c>
      <c r="H329" s="40">
        <v>43805</v>
      </c>
      <c r="J329" s="40">
        <v>43931</v>
      </c>
      <c r="K329" s="39">
        <v>-724277</v>
      </c>
      <c r="L329" s="28">
        <v>2000317637</v>
      </c>
      <c r="M329" s="28" t="s">
        <v>3674</v>
      </c>
      <c r="N329" s="28" t="s">
        <v>499</v>
      </c>
      <c r="O329" s="39">
        <v>82</v>
      </c>
      <c r="P329" s="28" t="s">
        <v>65</v>
      </c>
      <c r="Q329" s="28" t="s">
        <v>49</v>
      </c>
      <c r="R329" s="28" t="s">
        <v>2431</v>
      </c>
      <c r="S329" s="28" t="s">
        <v>2430</v>
      </c>
      <c r="T329" s="28" t="s">
        <v>2429</v>
      </c>
    </row>
    <row r="330" spans="1:20" x14ac:dyDescent="0.2">
      <c r="A330" s="28">
        <v>6375859</v>
      </c>
      <c r="B330" s="28">
        <v>6375859</v>
      </c>
      <c r="C330" s="28" t="s">
        <v>3840</v>
      </c>
      <c r="D330" s="28" t="s">
        <v>3432</v>
      </c>
      <c r="E330" s="28" t="s">
        <v>3839</v>
      </c>
      <c r="F330" s="28" t="s">
        <v>35</v>
      </c>
      <c r="G330" s="28" t="s">
        <v>3430</v>
      </c>
      <c r="H330" s="40">
        <v>43826</v>
      </c>
      <c r="J330" s="40">
        <v>43918</v>
      </c>
      <c r="K330" s="39">
        <v>-59313</v>
      </c>
      <c r="L330" s="28">
        <v>2000317637</v>
      </c>
      <c r="M330" s="28" t="s">
        <v>3838</v>
      </c>
      <c r="N330" s="28" t="s">
        <v>499</v>
      </c>
      <c r="O330" s="39">
        <v>82</v>
      </c>
      <c r="P330" s="28" t="s">
        <v>65</v>
      </c>
      <c r="Q330" s="28" t="s">
        <v>3837</v>
      </c>
      <c r="R330" s="28" t="s">
        <v>2431</v>
      </c>
      <c r="S330" s="28" t="s">
        <v>2430</v>
      </c>
      <c r="T330" s="28" t="s">
        <v>2429</v>
      </c>
    </row>
    <row r="331" spans="1:20" x14ac:dyDescent="0.2">
      <c r="A331" s="28">
        <v>6325529</v>
      </c>
      <c r="B331" s="28">
        <v>6325529</v>
      </c>
      <c r="C331" s="28" t="s">
        <v>3830</v>
      </c>
      <c r="D331" s="28" t="s">
        <v>198</v>
      </c>
      <c r="E331" s="28" t="s">
        <v>3836</v>
      </c>
      <c r="F331" s="28" t="s">
        <v>35</v>
      </c>
      <c r="G331" s="28" t="s">
        <v>200</v>
      </c>
      <c r="H331" s="40">
        <v>43774</v>
      </c>
      <c r="J331" s="40">
        <v>43949</v>
      </c>
      <c r="K331" s="39">
        <v>-55000</v>
      </c>
      <c r="L331" s="28">
        <v>2000317637</v>
      </c>
      <c r="M331" s="28" t="s">
        <v>3756</v>
      </c>
      <c r="N331" s="28" t="s">
        <v>499</v>
      </c>
      <c r="O331" s="39">
        <v>120</v>
      </c>
      <c r="P331" s="28" t="s">
        <v>65</v>
      </c>
      <c r="Q331" s="28" t="s">
        <v>2731</v>
      </c>
      <c r="R331" s="28" t="s">
        <v>2431</v>
      </c>
      <c r="S331" s="28" t="s">
        <v>2430</v>
      </c>
      <c r="T331" s="28" t="s">
        <v>2429</v>
      </c>
    </row>
    <row r="332" spans="1:20" x14ac:dyDescent="0.2">
      <c r="A332" s="28">
        <v>6325741</v>
      </c>
      <c r="B332" s="28">
        <v>6325741</v>
      </c>
      <c r="C332" s="28" t="s">
        <v>3830</v>
      </c>
      <c r="D332" s="28" t="s">
        <v>3432</v>
      </c>
      <c r="E332" s="28" t="s">
        <v>3835</v>
      </c>
      <c r="F332" s="28" t="s">
        <v>35</v>
      </c>
      <c r="G332" s="28" t="s">
        <v>200</v>
      </c>
      <c r="H332" s="40">
        <v>43774</v>
      </c>
      <c r="J332" s="40">
        <v>43949</v>
      </c>
      <c r="K332" s="39">
        <v>-42300</v>
      </c>
      <c r="L332" s="28">
        <v>2000317637</v>
      </c>
      <c r="M332" s="28" t="s">
        <v>3834</v>
      </c>
      <c r="N332" s="28" t="s">
        <v>499</v>
      </c>
      <c r="O332" s="39">
        <v>120</v>
      </c>
      <c r="P332" s="28" t="s">
        <v>65</v>
      </c>
      <c r="Q332" s="28" t="s">
        <v>2731</v>
      </c>
      <c r="R332" s="28" t="s">
        <v>2431</v>
      </c>
      <c r="S332" s="28" t="s">
        <v>2430</v>
      </c>
      <c r="T332" s="28" t="s">
        <v>2429</v>
      </c>
    </row>
    <row r="333" spans="1:20" x14ac:dyDescent="0.2">
      <c r="A333" s="28">
        <v>6330333</v>
      </c>
      <c r="B333" s="28">
        <v>6330333</v>
      </c>
      <c r="C333" s="28" t="s">
        <v>3830</v>
      </c>
      <c r="D333" s="28" t="s">
        <v>3432</v>
      </c>
      <c r="E333" s="28" t="s">
        <v>3833</v>
      </c>
      <c r="F333" s="28" t="s">
        <v>35</v>
      </c>
      <c r="G333" s="28" t="s">
        <v>200</v>
      </c>
      <c r="H333" s="40">
        <v>43777</v>
      </c>
      <c r="J333" s="40">
        <v>43949</v>
      </c>
      <c r="K333" s="39">
        <v>-55000</v>
      </c>
      <c r="L333" s="28">
        <v>2000317637</v>
      </c>
      <c r="M333" s="28" t="s">
        <v>3741</v>
      </c>
      <c r="N333" s="28" t="s">
        <v>499</v>
      </c>
      <c r="O333" s="39">
        <v>120</v>
      </c>
      <c r="P333" s="28" t="s">
        <v>65</v>
      </c>
      <c r="Q333" s="28" t="s">
        <v>2731</v>
      </c>
      <c r="R333" s="28" t="s">
        <v>2431</v>
      </c>
      <c r="S333" s="28" t="s">
        <v>2430</v>
      </c>
      <c r="T333" s="28" t="s">
        <v>2429</v>
      </c>
    </row>
    <row r="334" spans="1:20" x14ac:dyDescent="0.2">
      <c r="A334" s="28">
        <v>6331896</v>
      </c>
      <c r="B334" s="28">
        <v>6331896</v>
      </c>
      <c r="C334" s="28" t="s">
        <v>3830</v>
      </c>
      <c r="D334" s="28" t="s">
        <v>3432</v>
      </c>
      <c r="E334" s="28" t="s">
        <v>3832</v>
      </c>
      <c r="F334" s="28" t="s">
        <v>35</v>
      </c>
      <c r="G334" s="28" t="s">
        <v>200</v>
      </c>
      <c r="H334" s="40">
        <v>43781</v>
      </c>
      <c r="J334" s="40">
        <v>43949</v>
      </c>
      <c r="K334" s="39">
        <v>-52850</v>
      </c>
      <c r="L334" s="28">
        <v>2000317637</v>
      </c>
      <c r="M334" s="28" t="s">
        <v>3741</v>
      </c>
      <c r="N334" s="28" t="s">
        <v>499</v>
      </c>
      <c r="O334" s="39">
        <v>120</v>
      </c>
      <c r="P334" s="28" t="s">
        <v>65</v>
      </c>
      <c r="Q334" s="28" t="s">
        <v>2731</v>
      </c>
      <c r="R334" s="28" t="s">
        <v>2431</v>
      </c>
      <c r="S334" s="28" t="s">
        <v>2430</v>
      </c>
      <c r="T334" s="28" t="s">
        <v>2429</v>
      </c>
    </row>
    <row r="335" spans="1:20" x14ac:dyDescent="0.2">
      <c r="A335" s="28">
        <v>6332864</v>
      </c>
      <c r="B335" s="28">
        <v>6332864</v>
      </c>
      <c r="C335" s="28" t="s">
        <v>3830</v>
      </c>
      <c r="D335" s="28" t="s">
        <v>3432</v>
      </c>
      <c r="E335" s="28" t="s">
        <v>3831</v>
      </c>
      <c r="F335" s="28" t="s">
        <v>35</v>
      </c>
      <c r="G335" s="28" t="s">
        <v>200</v>
      </c>
      <c r="H335" s="40">
        <v>43782</v>
      </c>
      <c r="J335" s="40">
        <v>43949</v>
      </c>
      <c r="K335" s="39">
        <v>-55000</v>
      </c>
      <c r="L335" s="28">
        <v>2000317637</v>
      </c>
      <c r="M335" s="28" t="s">
        <v>3697</v>
      </c>
      <c r="N335" s="28" t="s">
        <v>499</v>
      </c>
      <c r="O335" s="39">
        <v>120</v>
      </c>
      <c r="P335" s="28" t="s">
        <v>65</v>
      </c>
      <c r="Q335" s="28" t="s">
        <v>2731</v>
      </c>
      <c r="R335" s="28" t="s">
        <v>2431</v>
      </c>
      <c r="S335" s="28" t="s">
        <v>2430</v>
      </c>
      <c r="T335" s="28" t="s">
        <v>2429</v>
      </c>
    </row>
    <row r="336" spans="1:20" x14ac:dyDescent="0.2">
      <c r="A336" s="28">
        <v>6334815</v>
      </c>
      <c r="B336" s="28">
        <v>6334815</v>
      </c>
      <c r="C336" s="28" t="s">
        <v>3830</v>
      </c>
      <c r="D336" s="28" t="s">
        <v>3432</v>
      </c>
      <c r="E336" s="28" t="s">
        <v>3829</v>
      </c>
      <c r="F336" s="28" t="s">
        <v>35</v>
      </c>
      <c r="G336" s="28" t="s">
        <v>200</v>
      </c>
      <c r="H336" s="40">
        <v>43783</v>
      </c>
      <c r="J336" s="40">
        <v>43949</v>
      </c>
      <c r="K336" s="39">
        <v>-55000</v>
      </c>
      <c r="L336" s="28">
        <v>2000317637</v>
      </c>
      <c r="M336" s="28" t="s">
        <v>3828</v>
      </c>
      <c r="N336" s="28" t="s">
        <v>499</v>
      </c>
      <c r="O336" s="39">
        <v>120</v>
      </c>
      <c r="P336" s="28" t="s">
        <v>65</v>
      </c>
      <c r="Q336" s="28" t="s">
        <v>2731</v>
      </c>
      <c r="R336" s="28" t="s">
        <v>2431</v>
      </c>
      <c r="S336" s="28" t="s">
        <v>2430</v>
      </c>
      <c r="T336" s="28" t="s">
        <v>2429</v>
      </c>
    </row>
    <row r="337" spans="1:20" x14ac:dyDescent="0.2">
      <c r="A337" s="28">
        <v>6342844</v>
      </c>
      <c r="B337" s="28">
        <v>6342844</v>
      </c>
      <c r="C337" s="28" t="s">
        <v>2866</v>
      </c>
      <c r="D337" s="28" t="s">
        <v>198</v>
      </c>
      <c r="E337" s="28" t="s">
        <v>2865</v>
      </c>
      <c r="F337" s="28" t="s">
        <v>35</v>
      </c>
      <c r="G337" s="28" t="s">
        <v>200</v>
      </c>
      <c r="H337" s="40">
        <v>43790</v>
      </c>
      <c r="J337" s="40">
        <v>43949</v>
      </c>
      <c r="K337" s="39">
        <v>-34512098</v>
      </c>
      <c r="L337" s="28">
        <v>2000317637</v>
      </c>
      <c r="M337" s="28" t="s">
        <v>3827</v>
      </c>
      <c r="N337" s="28" t="s">
        <v>499</v>
      </c>
      <c r="O337" s="39">
        <v>120</v>
      </c>
      <c r="P337" s="28" t="s">
        <v>65</v>
      </c>
      <c r="Q337" s="28" t="s">
        <v>2731</v>
      </c>
      <c r="R337" s="28" t="s">
        <v>2431</v>
      </c>
      <c r="S337" s="28" t="s">
        <v>2430</v>
      </c>
      <c r="T337" s="28" t="s">
        <v>2429</v>
      </c>
    </row>
    <row r="338" spans="1:20" x14ac:dyDescent="0.2">
      <c r="A338" s="28">
        <v>6352166</v>
      </c>
      <c r="B338" s="28">
        <v>6352166</v>
      </c>
      <c r="C338" s="28" t="s">
        <v>2866</v>
      </c>
      <c r="D338" s="28" t="s">
        <v>3432</v>
      </c>
      <c r="E338" s="28" t="s">
        <v>3826</v>
      </c>
      <c r="F338" s="28" t="s">
        <v>35</v>
      </c>
      <c r="G338" s="28" t="s">
        <v>200</v>
      </c>
      <c r="H338" s="40">
        <v>43801</v>
      </c>
      <c r="J338" s="40">
        <v>43949</v>
      </c>
      <c r="K338" s="39">
        <v>-55000</v>
      </c>
      <c r="L338" s="28">
        <v>2000317637</v>
      </c>
      <c r="M338" s="28" t="s">
        <v>3825</v>
      </c>
      <c r="N338" s="28" t="s">
        <v>499</v>
      </c>
      <c r="O338" s="39">
        <v>120</v>
      </c>
      <c r="P338" s="28" t="s">
        <v>65</v>
      </c>
      <c r="Q338" s="28" t="s">
        <v>2731</v>
      </c>
      <c r="R338" s="28" t="s">
        <v>2431</v>
      </c>
      <c r="S338" s="28" t="s">
        <v>2430</v>
      </c>
      <c r="T338" s="28" t="s">
        <v>2429</v>
      </c>
    </row>
    <row r="339" spans="1:20" x14ac:dyDescent="0.2">
      <c r="A339" s="28">
        <v>6352246</v>
      </c>
      <c r="B339" s="28">
        <v>6352246</v>
      </c>
      <c r="C339" s="28" t="s">
        <v>2866</v>
      </c>
      <c r="D339" s="28" t="s">
        <v>3432</v>
      </c>
      <c r="E339" s="28" t="s">
        <v>3824</v>
      </c>
      <c r="F339" s="28" t="s">
        <v>35</v>
      </c>
      <c r="G339" s="28" t="s">
        <v>200</v>
      </c>
      <c r="H339" s="40">
        <v>43801</v>
      </c>
      <c r="J339" s="40">
        <v>43949</v>
      </c>
      <c r="K339" s="39">
        <v>-213205</v>
      </c>
      <c r="L339" s="28">
        <v>2000317637</v>
      </c>
      <c r="M339" s="28" t="s">
        <v>3701</v>
      </c>
      <c r="N339" s="28" t="s">
        <v>499</v>
      </c>
      <c r="O339" s="39">
        <v>120</v>
      </c>
      <c r="P339" s="28" t="s">
        <v>65</v>
      </c>
      <c r="Q339" s="28" t="s">
        <v>2731</v>
      </c>
      <c r="R339" s="28" t="s">
        <v>2431</v>
      </c>
      <c r="S339" s="28" t="s">
        <v>2430</v>
      </c>
      <c r="T339" s="28" t="s">
        <v>2429</v>
      </c>
    </row>
    <row r="340" spans="1:20" x14ac:dyDescent="0.2">
      <c r="A340" s="28">
        <v>6353023</v>
      </c>
      <c r="B340" s="28">
        <v>6353023</v>
      </c>
      <c r="C340" s="28" t="s">
        <v>2866</v>
      </c>
      <c r="D340" s="28" t="s">
        <v>3432</v>
      </c>
      <c r="E340" s="28" t="s">
        <v>3823</v>
      </c>
      <c r="F340" s="28" t="s">
        <v>35</v>
      </c>
      <c r="G340" s="28" t="s">
        <v>71</v>
      </c>
      <c r="H340" s="40">
        <v>43801</v>
      </c>
      <c r="J340" s="40">
        <v>43949</v>
      </c>
      <c r="K340" s="39">
        <v>-586845</v>
      </c>
      <c r="L340" s="28">
        <v>2000317637</v>
      </c>
      <c r="M340" s="28" t="s">
        <v>3822</v>
      </c>
      <c r="N340" s="28" t="s">
        <v>499</v>
      </c>
      <c r="O340" s="39">
        <v>120</v>
      </c>
      <c r="P340" s="28" t="s">
        <v>65</v>
      </c>
      <c r="Q340" s="28" t="s">
        <v>2731</v>
      </c>
      <c r="R340" s="28" t="s">
        <v>2431</v>
      </c>
      <c r="S340" s="28" t="s">
        <v>2430</v>
      </c>
      <c r="T340" s="28" t="s">
        <v>2429</v>
      </c>
    </row>
    <row r="341" spans="1:20" x14ac:dyDescent="0.2">
      <c r="A341" s="28">
        <v>6353100</v>
      </c>
      <c r="B341" s="28">
        <v>6353100</v>
      </c>
      <c r="C341" s="28" t="s">
        <v>2866</v>
      </c>
      <c r="D341" s="28" t="s">
        <v>3432</v>
      </c>
      <c r="E341" s="28" t="s">
        <v>3821</v>
      </c>
      <c r="F341" s="28" t="s">
        <v>35</v>
      </c>
      <c r="G341" s="28" t="s">
        <v>200</v>
      </c>
      <c r="H341" s="40">
        <v>43801</v>
      </c>
      <c r="J341" s="40">
        <v>43949</v>
      </c>
      <c r="K341" s="39">
        <v>-72156</v>
      </c>
      <c r="L341" s="28">
        <v>2000317637</v>
      </c>
      <c r="M341" s="28" t="s">
        <v>3701</v>
      </c>
      <c r="N341" s="28" t="s">
        <v>499</v>
      </c>
      <c r="O341" s="39">
        <v>120</v>
      </c>
      <c r="P341" s="28" t="s">
        <v>65</v>
      </c>
      <c r="Q341" s="28" t="s">
        <v>2731</v>
      </c>
      <c r="R341" s="28" t="s">
        <v>2431</v>
      </c>
      <c r="S341" s="28" t="s">
        <v>2430</v>
      </c>
      <c r="T341" s="28" t="s">
        <v>2429</v>
      </c>
    </row>
    <row r="342" spans="1:20" x14ac:dyDescent="0.2">
      <c r="A342" s="28">
        <v>6353103</v>
      </c>
      <c r="B342" s="28">
        <v>6353103</v>
      </c>
      <c r="C342" s="28" t="s">
        <v>2866</v>
      </c>
      <c r="D342" s="28" t="s">
        <v>3432</v>
      </c>
      <c r="E342" s="28" t="s">
        <v>3820</v>
      </c>
      <c r="F342" s="28" t="s">
        <v>35</v>
      </c>
      <c r="G342" s="28" t="s">
        <v>200</v>
      </c>
      <c r="H342" s="40">
        <v>43801</v>
      </c>
      <c r="J342" s="40">
        <v>43949</v>
      </c>
      <c r="K342" s="39">
        <v>-33565</v>
      </c>
      <c r="L342" s="28">
        <v>2000317637</v>
      </c>
      <c r="M342" s="28" t="s">
        <v>3701</v>
      </c>
      <c r="N342" s="28" t="s">
        <v>499</v>
      </c>
      <c r="O342" s="39">
        <v>120</v>
      </c>
      <c r="P342" s="28" t="s">
        <v>65</v>
      </c>
      <c r="Q342" s="28" t="s">
        <v>2731</v>
      </c>
      <c r="R342" s="28" t="s">
        <v>2431</v>
      </c>
      <c r="S342" s="28" t="s">
        <v>2430</v>
      </c>
      <c r="T342" s="28" t="s">
        <v>2429</v>
      </c>
    </row>
    <row r="343" spans="1:20" x14ac:dyDescent="0.2">
      <c r="A343" s="28">
        <v>6353148</v>
      </c>
      <c r="B343" s="28">
        <v>6353148</v>
      </c>
      <c r="C343" s="28" t="s">
        <v>2866</v>
      </c>
      <c r="D343" s="28" t="s">
        <v>3432</v>
      </c>
      <c r="E343" s="28" t="s">
        <v>3819</v>
      </c>
      <c r="F343" s="28" t="s">
        <v>35</v>
      </c>
      <c r="G343" s="28" t="s">
        <v>200</v>
      </c>
      <c r="H343" s="40">
        <v>43801</v>
      </c>
      <c r="J343" s="40">
        <v>43949</v>
      </c>
      <c r="K343" s="39">
        <v>-55000</v>
      </c>
      <c r="L343" s="28">
        <v>2000317637</v>
      </c>
      <c r="M343" s="28" t="s">
        <v>3699</v>
      </c>
      <c r="N343" s="28" t="s">
        <v>499</v>
      </c>
      <c r="O343" s="39">
        <v>120</v>
      </c>
      <c r="P343" s="28" t="s">
        <v>65</v>
      </c>
      <c r="Q343" s="28" t="s">
        <v>2731</v>
      </c>
      <c r="R343" s="28" t="s">
        <v>2431</v>
      </c>
      <c r="S343" s="28" t="s">
        <v>2430</v>
      </c>
      <c r="T343" s="28" t="s">
        <v>2429</v>
      </c>
    </row>
    <row r="344" spans="1:20" x14ac:dyDescent="0.2">
      <c r="A344" s="28">
        <v>6353156</v>
      </c>
      <c r="B344" s="28">
        <v>6353156</v>
      </c>
      <c r="C344" s="28" t="s">
        <v>2866</v>
      </c>
      <c r="D344" s="28" t="s">
        <v>3432</v>
      </c>
      <c r="E344" s="28" t="s">
        <v>3818</v>
      </c>
      <c r="F344" s="28" t="s">
        <v>35</v>
      </c>
      <c r="G344" s="28" t="s">
        <v>200</v>
      </c>
      <c r="H344" s="40">
        <v>43801</v>
      </c>
      <c r="J344" s="40">
        <v>43949</v>
      </c>
      <c r="K344" s="39">
        <v>-55000</v>
      </c>
      <c r="L344" s="28">
        <v>2000317637</v>
      </c>
      <c r="M344" s="28" t="s">
        <v>3699</v>
      </c>
      <c r="N344" s="28" t="s">
        <v>499</v>
      </c>
      <c r="O344" s="39">
        <v>120</v>
      </c>
      <c r="P344" s="28" t="s">
        <v>65</v>
      </c>
      <c r="Q344" s="28" t="s">
        <v>2731</v>
      </c>
      <c r="R344" s="28" t="s">
        <v>2431</v>
      </c>
      <c r="S344" s="28" t="s">
        <v>2430</v>
      </c>
      <c r="T344" s="28" t="s">
        <v>2429</v>
      </c>
    </row>
    <row r="345" spans="1:20" x14ac:dyDescent="0.2">
      <c r="A345" s="28">
        <v>6353528</v>
      </c>
      <c r="B345" s="28">
        <v>6353528</v>
      </c>
      <c r="C345" s="28" t="s">
        <v>2866</v>
      </c>
      <c r="D345" s="28" t="s">
        <v>3432</v>
      </c>
      <c r="E345" s="28" t="s">
        <v>3817</v>
      </c>
      <c r="F345" s="28" t="s">
        <v>35</v>
      </c>
      <c r="G345" s="28" t="s">
        <v>200</v>
      </c>
      <c r="H345" s="40">
        <v>43802</v>
      </c>
      <c r="J345" s="40">
        <v>43949</v>
      </c>
      <c r="K345" s="39">
        <v>-55000</v>
      </c>
      <c r="L345" s="28">
        <v>2000317637</v>
      </c>
      <c r="M345" s="28" t="s">
        <v>3699</v>
      </c>
      <c r="N345" s="28" t="s">
        <v>499</v>
      </c>
      <c r="O345" s="39">
        <v>120</v>
      </c>
      <c r="P345" s="28" t="s">
        <v>65</v>
      </c>
      <c r="Q345" s="28" t="s">
        <v>2731</v>
      </c>
      <c r="R345" s="28" t="s">
        <v>2431</v>
      </c>
      <c r="S345" s="28" t="s">
        <v>2430</v>
      </c>
      <c r="T345" s="28" t="s">
        <v>2429</v>
      </c>
    </row>
    <row r="346" spans="1:20" x14ac:dyDescent="0.2">
      <c r="A346" s="28">
        <v>6354073</v>
      </c>
      <c r="B346" s="28">
        <v>6354073</v>
      </c>
      <c r="C346" s="28" t="s">
        <v>2866</v>
      </c>
      <c r="D346" s="28" t="s">
        <v>3432</v>
      </c>
      <c r="E346" s="28" t="s">
        <v>3816</v>
      </c>
      <c r="F346" s="28" t="s">
        <v>35</v>
      </c>
      <c r="G346" s="28" t="s">
        <v>200</v>
      </c>
      <c r="H346" s="40">
        <v>43802</v>
      </c>
      <c r="J346" s="40">
        <v>43949</v>
      </c>
      <c r="K346" s="39">
        <v>-55000</v>
      </c>
      <c r="L346" s="28">
        <v>2000317637</v>
      </c>
      <c r="M346" s="28" t="s">
        <v>3701</v>
      </c>
      <c r="N346" s="28" t="s">
        <v>499</v>
      </c>
      <c r="O346" s="39">
        <v>120</v>
      </c>
      <c r="P346" s="28" t="s">
        <v>65</v>
      </c>
      <c r="Q346" s="28" t="s">
        <v>2731</v>
      </c>
      <c r="R346" s="28" t="s">
        <v>2431</v>
      </c>
      <c r="S346" s="28" t="s">
        <v>2430</v>
      </c>
      <c r="T346" s="28" t="s">
        <v>2429</v>
      </c>
    </row>
    <row r="347" spans="1:20" x14ac:dyDescent="0.2">
      <c r="A347" s="28">
        <v>6354076</v>
      </c>
      <c r="B347" s="28">
        <v>6354076</v>
      </c>
      <c r="C347" s="28" t="s">
        <v>2866</v>
      </c>
      <c r="D347" s="28" t="s">
        <v>3432</v>
      </c>
      <c r="E347" s="28" t="s">
        <v>3815</v>
      </c>
      <c r="F347" s="28" t="s">
        <v>35</v>
      </c>
      <c r="G347" s="28" t="s">
        <v>200</v>
      </c>
      <c r="H347" s="40">
        <v>43802</v>
      </c>
      <c r="J347" s="40">
        <v>43949</v>
      </c>
      <c r="K347" s="39">
        <v>-55000</v>
      </c>
      <c r="L347" s="28">
        <v>2000317637</v>
      </c>
      <c r="M347" s="28" t="s">
        <v>3701</v>
      </c>
      <c r="N347" s="28" t="s">
        <v>499</v>
      </c>
      <c r="O347" s="39">
        <v>120</v>
      </c>
      <c r="P347" s="28" t="s">
        <v>65</v>
      </c>
      <c r="Q347" s="28" t="s">
        <v>2731</v>
      </c>
      <c r="R347" s="28" t="s">
        <v>2431</v>
      </c>
      <c r="S347" s="28" t="s">
        <v>2430</v>
      </c>
      <c r="T347" s="28" t="s">
        <v>2429</v>
      </c>
    </row>
    <row r="348" spans="1:20" x14ac:dyDescent="0.2">
      <c r="A348" s="28">
        <v>6354361</v>
      </c>
      <c r="B348" s="28">
        <v>6354361</v>
      </c>
      <c r="C348" s="28" t="s">
        <v>2866</v>
      </c>
      <c r="D348" s="28" t="s">
        <v>3432</v>
      </c>
      <c r="E348" s="28" t="s">
        <v>3814</v>
      </c>
      <c r="F348" s="28" t="s">
        <v>35</v>
      </c>
      <c r="G348" s="28" t="s">
        <v>200</v>
      </c>
      <c r="H348" s="40">
        <v>43802</v>
      </c>
      <c r="J348" s="40">
        <v>43949</v>
      </c>
      <c r="K348" s="39">
        <v>-42300</v>
      </c>
      <c r="L348" s="28">
        <v>2000317637</v>
      </c>
      <c r="M348" s="28" t="s">
        <v>3813</v>
      </c>
      <c r="N348" s="28" t="s">
        <v>499</v>
      </c>
      <c r="O348" s="39">
        <v>120</v>
      </c>
      <c r="P348" s="28" t="s">
        <v>65</v>
      </c>
      <c r="Q348" s="28" t="s">
        <v>2731</v>
      </c>
      <c r="R348" s="28" t="s">
        <v>2431</v>
      </c>
      <c r="S348" s="28" t="s">
        <v>2430</v>
      </c>
      <c r="T348" s="28" t="s">
        <v>2429</v>
      </c>
    </row>
    <row r="349" spans="1:20" x14ac:dyDescent="0.2">
      <c r="A349" s="28">
        <v>6341024</v>
      </c>
      <c r="B349" s="28">
        <v>6341024</v>
      </c>
      <c r="C349" s="28" t="s">
        <v>2829</v>
      </c>
      <c r="D349" s="28" t="s">
        <v>189</v>
      </c>
      <c r="E349" s="28" t="s">
        <v>2862</v>
      </c>
      <c r="F349" s="28" t="s">
        <v>35</v>
      </c>
      <c r="G349" s="28" t="s">
        <v>71</v>
      </c>
      <c r="H349" s="40">
        <v>43789</v>
      </c>
      <c r="J349" s="40">
        <v>43949</v>
      </c>
      <c r="K349" s="39">
        <v>-9784632</v>
      </c>
      <c r="L349" s="28">
        <v>2000317637</v>
      </c>
      <c r="M349" s="28" t="s">
        <v>3659</v>
      </c>
      <c r="N349" s="28" t="s">
        <v>499</v>
      </c>
      <c r="O349" s="39">
        <v>120</v>
      </c>
      <c r="P349" s="28" t="s">
        <v>65</v>
      </c>
      <c r="Q349" s="28" t="s">
        <v>49</v>
      </c>
      <c r="R349" s="28" t="s">
        <v>2431</v>
      </c>
      <c r="S349" s="28" t="s">
        <v>2430</v>
      </c>
      <c r="T349" s="28" t="s">
        <v>2429</v>
      </c>
    </row>
    <row r="350" spans="1:20" x14ac:dyDescent="0.2">
      <c r="A350" s="28">
        <v>6344013</v>
      </c>
      <c r="B350" s="28">
        <v>6344013</v>
      </c>
      <c r="C350" s="28" t="s">
        <v>2829</v>
      </c>
      <c r="D350" s="28" t="s">
        <v>189</v>
      </c>
      <c r="E350" s="28" t="s">
        <v>2859</v>
      </c>
      <c r="F350" s="28" t="s">
        <v>35</v>
      </c>
      <c r="G350" s="28" t="s">
        <v>200</v>
      </c>
      <c r="H350" s="40">
        <v>43792</v>
      </c>
      <c r="J350" s="40">
        <v>43949</v>
      </c>
      <c r="K350" s="39">
        <v>-1294925</v>
      </c>
      <c r="L350" s="28">
        <v>2000317637</v>
      </c>
      <c r="M350" s="28" t="s">
        <v>3802</v>
      </c>
      <c r="N350" s="28" t="s">
        <v>499</v>
      </c>
      <c r="O350" s="39">
        <v>120</v>
      </c>
      <c r="P350" s="28" t="s">
        <v>65</v>
      </c>
      <c r="Q350" s="28" t="s">
        <v>49</v>
      </c>
      <c r="R350" s="28" t="s">
        <v>2431</v>
      </c>
      <c r="S350" s="28" t="s">
        <v>2430</v>
      </c>
      <c r="T350" s="28" t="s">
        <v>2429</v>
      </c>
    </row>
    <row r="351" spans="1:20" x14ac:dyDescent="0.2">
      <c r="A351" s="28">
        <v>6344191</v>
      </c>
      <c r="B351" s="28">
        <v>6344191</v>
      </c>
      <c r="C351" s="28" t="s">
        <v>2829</v>
      </c>
      <c r="D351" s="28" t="s">
        <v>189</v>
      </c>
      <c r="E351" s="28" t="s">
        <v>2856</v>
      </c>
      <c r="F351" s="28" t="s">
        <v>35</v>
      </c>
      <c r="G351" s="28" t="s">
        <v>71</v>
      </c>
      <c r="H351" s="40">
        <v>43793</v>
      </c>
      <c r="J351" s="40">
        <v>43949</v>
      </c>
      <c r="K351" s="39">
        <v>-13405662</v>
      </c>
      <c r="L351" s="28">
        <v>2000317637</v>
      </c>
      <c r="M351" s="28" t="s">
        <v>3812</v>
      </c>
      <c r="N351" s="28" t="s">
        <v>499</v>
      </c>
      <c r="O351" s="39">
        <v>120</v>
      </c>
      <c r="P351" s="28" t="s">
        <v>65</v>
      </c>
      <c r="Q351" s="28" t="s">
        <v>49</v>
      </c>
      <c r="R351" s="28" t="s">
        <v>2431</v>
      </c>
      <c r="S351" s="28" t="s">
        <v>2430</v>
      </c>
      <c r="T351" s="28" t="s">
        <v>2429</v>
      </c>
    </row>
    <row r="352" spans="1:20" x14ac:dyDescent="0.2">
      <c r="A352" s="28">
        <v>6344268</v>
      </c>
      <c r="B352" s="28">
        <v>6344268</v>
      </c>
      <c r="C352" s="28" t="s">
        <v>2829</v>
      </c>
      <c r="D352" s="28" t="s">
        <v>189</v>
      </c>
      <c r="E352" s="28" t="s">
        <v>3811</v>
      </c>
      <c r="F352" s="28" t="s">
        <v>35</v>
      </c>
      <c r="G352" s="28" t="s">
        <v>200</v>
      </c>
      <c r="H352" s="40">
        <v>43793</v>
      </c>
      <c r="J352" s="40">
        <v>43949</v>
      </c>
      <c r="K352" s="39">
        <v>-122795</v>
      </c>
      <c r="L352" s="28">
        <v>2000317637</v>
      </c>
      <c r="M352" s="28" t="s">
        <v>3381</v>
      </c>
      <c r="N352" s="28" t="s">
        <v>499</v>
      </c>
      <c r="O352" s="39">
        <v>120</v>
      </c>
      <c r="P352" s="28" t="s">
        <v>65</v>
      </c>
      <c r="Q352" s="28" t="s">
        <v>49</v>
      </c>
      <c r="R352" s="28" t="s">
        <v>2431</v>
      </c>
      <c r="S352" s="28" t="s">
        <v>2430</v>
      </c>
      <c r="T352" s="28" t="s">
        <v>2429</v>
      </c>
    </row>
    <row r="353" spans="1:20" x14ac:dyDescent="0.2">
      <c r="A353" s="28">
        <v>6344271</v>
      </c>
      <c r="B353" s="28">
        <v>6344271</v>
      </c>
      <c r="C353" s="28" t="s">
        <v>2829</v>
      </c>
      <c r="D353" s="28" t="s">
        <v>189</v>
      </c>
      <c r="E353" s="28" t="s">
        <v>3810</v>
      </c>
      <c r="F353" s="28" t="s">
        <v>35</v>
      </c>
      <c r="G353" s="28" t="s">
        <v>71</v>
      </c>
      <c r="H353" s="40">
        <v>43793</v>
      </c>
      <c r="J353" s="40">
        <v>43949</v>
      </c>
      <c r="K353" s="39">
        <v>-37610</v>
      </c>
      <c r="L353" s="28">
        <v>2000317637</v>
      </c>
      <c r="M353" s="28" t="s">
        <v>3659</v>
      </c>
      <c r="N353" s="28" t="s">
        <v>499</v>
      </c>
      <c r="O353" s="39">
        <v>120</v>
      </c>
      <c r="P353" s="28" t="s">
        <v>65</v>
      </c>
      <c r="Q353" s="28" t="s">
        <v>49</v>
      </c>
      <c r="R353" s="28" t="s">
        <v>2431</v>
      </c>
      <c r="S353" s="28" t="s">
        <v>2430</v>
      </c>
      <c r="T353" s="28" t="s">
        <v>2429</v>
      </c>
    </row>
    <row r="354" spans="1:20" x14ac:dyDescent="0.2">
      <c r="A354" s="28">
        <v>6344272</v>
      </c>
      <c r="B354" s="28">
        <v>6344272</v>
      </c>
      <c r="C354" s="28" t="s">
        <v>2829</v>
      </c>
      <c r="D354" s="28" t="s">
        <v>189</v>
      </c>
      <c r="E354" s="28" t="s">
        <v>3809</v>
      </c>
      <c r="F354" s="28" t="s">
        <v>35</v>
      </c>
      <c r="G354" s="28" t="s">
        <v>200</v>
      </c>
      <c r="H354" s="40">
        <v>43793</v>
      </c>
      <c r="J354" s="40">
        <v>43949</v>
      </c>
      <c r="K354" s="39">
        <v>-34255</v>
      </c>
      <c r="L354" s="28">
        <v>2000317637</v>
      </c>
      <c r="M354" s="28" t="s">
        <v>3389</v>
      </c>
      <c r="N354" s="28" t="s">
        <v>499</v>
      </c>
      <c r="O354" s="39">
        <v>120</v>
      </c>
      <c r="P354" s="28" t="s">
        <v>65</v>
      </c>
      <c r="Q354" s="28" t="s">
        <v>49</v>
      </c>
      <c r="R354" s="28" t="s">
        <v>2431</v>
      </c>
      <c r="S354" s="28" t="s">
        <v>2430</v>
      </c>
      <c r="T354" s="28" t="s">
        <v>2429</v>
      </c>
    </row>
    <row r="355" spans="1:20" x14ac:dyDescent="0.2">
      <c r="A355" s="28">
        <v>6344273</v>
      </c>
      <c r="B355" s="28">
        <v>6344273</v>
      </c>
      <c r="C355" s="28" t="s">
        <v>2829</v>
      </c>
      <c r="D355" s="28" t="s">
        <v>189</v>
      </c>
      <c r="E355" s="28" t="s">
        <v>3808</v>
      </c>
      <c r="F355" s="28" t="s">
        <v>35</v>
      </c>
      <c r="G355" s="28" t="s">
        <v>71</v>
      </c>
      <c r="H355" s="40">
        <v>43793</v>
      </c>
      <c r="J355" s="40">
        <v>43949</v>
      </c>
      <c r="K355" s="39">
        <v>-26835</v>
      </c>
      <c r="L355" s="28">
        <v>2000317637</v>
      </c>
      <c r="M355" s="28" t="s">
        <v>3659</v>
      </c>
      <c r="N355" s="28" t="s">
        <v>499</v>
      </c>
      <c r="O355" s="39">
        <v>120</v>
      </c>
      <c r="P355" s="28" t="s">
        <v>65</v>
      </c>
      <c r="Q355" s="28" t="s">
        <v>49</v>
      </c>
      <c r="R355" s="28" t="s">
        <v>2431</v>
      </c>
      <c r="S355" s="28" t="s">
        <v>2430</v>
      </c>
      <c r="T355" s="28" t="s">
        <v>2429</v>
      </c>
    </row>
    <row r="356" spans="1:20" x14ac:dyDescent="0.2">
      <c r="A356" s="28">
        <v>6347457</v>
      </c>
      <c r="B356" s="28">
        <v>6347457</v>
      </c>
      <c r="C356" s="28" t="s">
        <v>2829</v>
      </c>
      <c r="D356" s="28" t="s">
        <v>189</v>
      </c>
      <c r="E356" s="28" t="s">
        <v>3807</v>
      </c>
      <c r="F356" s="28" t="s">
        <v>35</v>
      </c>
      <c r="G356" s="28" t="s">
        <v>200</v>
      </c>
      <c r="H356" s="40">
        <v>43796</v>
      </c>
      <c r="J356" s="40">
        <v>43949</v>
      </c>
      <c r="K356" s="39">
        <v>-87845</v>
      </c>
      <c r="L356" s="28">
        <v>2000317637</v>
      </c>
      <c r="M356" s="28" t="s">
        <v>3689</v>
      </c>
      <c r="N356" s="28" t="s">
        <v>499</v>
      </c>
      <c r="O356" s="39">
        <v>120</v>
      </c>
      <c r="P356" s="28" t="s">
        <v>65</v>
      </c>
      <c r="Q356" s="28" t="s">
        <v>49</v>
      </c>
      <c r="R356" s="28" t="s">
        <v>2431</v>
      </c>
      <c r="S356" s="28" t="s">
        <v>2430</v>
      </c>
      <c r="T356" s="28" t="s">
        <v>2429</v>
      </c>
    </row>
    <row r="357" spans="1:20" x14ac:dyDescent="0.2">
      <c r="A357" s="28">
        <v>6350516</v>
      </c>
      <c r="B357" s="28">
        <v>6350516</v>
      </c>
      <c r="C357" s="28" t="s">
        <v>2829</v>
      </c>
      <c r="D357" s="28" t="s">
        <v>189</v>
      </c>
      <c r="E357" s="28" t="s">
        <v>2853</v>
      </c>
      <c r="F357" s="28" t="s">
        <v>35</v>
      </c>
      <c r="G357" s="28" t="s">
        <v>200</v>
      </c>
      <c r="H357" s="40">
        <v>43798</v>
      </c>
      <c r="J357" s="40">
        <v>43949</v>
      </c>
      <c r="K357" s="39">
        <v>-47800</v>
      </c>
      <c r="L357" s="28">
        <v>2000317637</v>
      </c>
      <c r="M357" s="28" t="s">
        <v>3381</v>
      </c>
      <c r="N357" s="28" t="s">
        <v>499</v>
      </c>
      <c r="O357" s="39">
        <v>120</v>
      </c>
      <c r="P357" s="28" t="s">
        <v>65</v>
      </c>
      <c r="Q357" s="28" t="s">
        <v>49</v>
      </c>
      <c r="R357" s="28" t="s">
        <v>2431</v>
      </c>
      <c r="S357" s="28" t="s">
        <v>2430</v>
      </c>
      <c r="T357" s="28" t="s">
        <v>2429</v>
      </c>
    </row>
    <row r="358" spans="1:20" x14ac:dyDescent="0.2">
      <c r="A358" s="28">
        <v>6351552</v>
      </c>
      <c r="B358" s="28">
        <v>6351552</v>
      </c>
      <c r="C358" s="28" t="s">
        <v>2829</v>
      </c>
      <c r="D358" s="28" t="s">
        <v>189</v>
      </c>
      <c r="E358" s="28" t="s">
        <v>3806</v>
      </c>
      <c r="F358" s="28" t="s">
        <v>35</v>
      </c>
      <c r="G358" s="28" t="s">
        <v>71</v>
      </c>
      <c r="H358" s="40">
        <v>43799</v>
      </c>
      <c r="J358" s="40">
        <v>43949</v>
      </c>
      <c r="K358" s="39">
        <v>-756375</v>
      </c>
      <c r="L358" s="28">
        <v>2000317637</v>
      </c>
      <c r="M358" s="28" t="s">
        <v>3770</v>
      </c>
      <c r="N358" s="28" t="s">
        <v>499</v>
      </c>
      <c r="O358" s="39">
        <v>120</v>
      </c>
      <c r="P358" s="28" t="s">
        <v>65</v>
      </c>
      <c r="Q358" s="28" t="s">
        <v>49</v>
      </c>
      <c r="R358" s="28" t="s">
        <v>2431</v>
      </c>
      <c r="S358" s="28" t="s">
        <v>2430</v>
      </c>
      <c r="T358" s="28" t="s">
        <v>2429</v>
      </c>
    </row>
    <row r="359" spans="1:20" x14ac:dyDescent="0.2">
      <c r="A359" s="28">
        <v>6352162</v>
      </c>
      <c r="B359" s="28">
        <v>6352162</v>
      </c>
      <c r="C359" s="28" t="s">
        <v>2829</v>
      </c>
      <c r="D359" s="28" t="s">
        <v>189</v>
      </c>
      <c r="E359" s="28" t="s">
        <v>3805</v>
      </c>
      <c r="F359" s="28" t="s">
        <v>35</v>
      </c>
      <c r="G359" s="28" t="s">
        <v>200</v>
      </c>
      <c r="H359" s="40">
        <v>43801</v>
      </c>
      <c r="J359" s="40">
        <v>43949</v>
      </c>
      <c r="K359" s="39">
        <v>-17165</v>
      </c>
      <c r="L359" s="28">
        <v>2000317637</v>
      </c>
      <c r="M359" s="28" t="s">
        <v>3678</v>
      </c>
      <c r="N359" s="28" t="s">
        <v>499</v>
      </c>
      <c r="O359" s="39">
        <v>120</v>
      </c>
      <c r="P359" s="28" t="s">
        <v>65</v>
      </c>
      <c r="Q359" s="28" t="s">
        <v>49</v>
      </c>
      <c r="R359" s="28" t="s">
        <v>2431</v>
      </c>
      <c r="S359" s="28" t="s">
        <v>2430</v>
      </c>
      <c r="T359" s="28" t="s">
        <v>2429</v>
      </c>
    </row>
    <row r="360" spans="1:20" x14ac:dyDescent="0.2">
      <c r="A360" s="28">
        <v>6352611</v>
      </c>
      <c r="B360" s="28">
        <v>6352611</v>
      </c>
      <c r="C360" s="28" t="s">
        <v>2829</v>
      </c>
      <c r="D360" s="28" t="s">
        <v>189</v>
      </c>
      <c r="E360" s="28" t="s">
        <v>2850</v>
      </c>
      <c r="F360" s="28" t="s">
        <v>35</v>
      </c>
      <c r="G360" s="28" t="s">
        <v>200</v>
      </c>
      <c r="H360" s="40">
        <v>43801</v>
      </c>
      <c r="J360" s="40">
        <v>43949</v>
      </c>
      <c r="K360" s="39">
        <v>-50000</v>
      </c>
      <c r="L360" s="28">
        <v>2000317637</v>
      </c>
      <c r="M360" s="28" t="s">
        <v>3689</v>
      </c>
      <c r="N360" s="28" t="s">
        <v>499</v>
      </c>
      <c r="O360" s="39">
        <v>120</v>
      </c>
      <c r="P360" s="28" t="s">
        <v>65</v>
      </c>
      <c r="Q360" s="28" t="s">
        <v>49</v>
      </c>
      <c r="R360" s="28" t="s">
        <v>2431</v>
      </c>
      <c r="S360" s="28" t="s">
        <v>2430</v>
      </c>
      <c r="T360" s="28" t="s">
        <v>2429</v>
      </c>
    </row>
    <row r="361" spans="1:20" x14ac:dyDescent="0.2">
      <c r="A361" s="28">
        <v>6352653</v>
      </c>
      <c r="B361" s="28">
        <v>6352653</v>
      </c>
      <c r="C361" s="28" t="s">
        <v>2829</v>
      </c>
      <c r="D361" s="28" t="s">
        <v>189</v>
      </c>
      <c r="E361" s="28" t="s">
        <v>2847</v>
      </c>
      <c r="F361" s="28" t="s">
        <v>35</v>
      </c>
      <c r="G361" s="28" t="s">
        <v>71</v>
      </c>
      <c r="H361" s="40">
        <v>43801</v>
      </c>
      <c r="J361" s="40">
        <v>43949</v>
      </c>
      <c r="K361" s="39">
        <v>-47800</v>
      </c>
      <c r="L361" s="28">
        <v>2000317637</v>
      </c>
      <c r="M361" s="28" t="s">
        <v>3727</v>
      </c>
      <c r="N361" s="28" t="s">
        <v>499</v>
      </c>
      <c r="O361" s="39">
        <v>120</v>
      </c>
      <c r="P361" s="28" t="s">
        <v>65</v>
      </c>
      <c r="Q361" s="28" t="s">
        <v>49</v>
      </c>
      <c r="R361" s="28" t="s">
        <v>2431</v>
      </c>
      <c r="S361" s="28" t="s">
        <v>2430</v>
      </c>
      <c r="T361" s="28" t="s">
        <v>2429</v>
      </c>
    </row>
    <row r="362" spans="1:20" x14ac:dyDescent="0.2">
      <c r="A362" s="28">
        <v>6353049</v>
      </c>
      <c r="B362" s="28">
        <v>6353049</v>
      </c>
      <c r="C362" s="28" t="s">
        <v>2829</v>
      </c>
      <c r="D362" s="28" t="s">
        <v>189</v>
      </c>
      <c r="E362" s="28" t="s">
        <v>3804</v>
      </c>
      <c r="F362" s="28" t="s">
        <v>35</v>
      </c>
      <c r="G362" s="28" t="s">
        <v>200</v>
      </c>
      <c r="H362" s="40">
        <v>43801</v>
      </c>
      <c r="J362" s="40">
        <v>43949</v>
      </c>
      <c r="K362" s="39">
        <v>-60540</v>
      </c>
      <c r="L362" s="28">
        <v>2000317637</v>
      </c>
      <c r="M362" s="28" t="s">
        <v>3773</v>
      </c>
      <c r="N362" s="28" t="s">
        <v>499</v>
      </c>
      <c r="O362" s="39">
        <v>120</v>
      </c>
      <c r="P362" s="28" t="s">
        <v>65</v>
      </c>
      <c r="Q362" s="28" t="s">
        <v>49</v>
      </c>
      <c r="R362" s="28" t="s">
        <v>2431</v>
      </c>
      <c r="S362" s="28" t="s">
        <v>2430</v>
      </c>
      <c r="T362" s="28" t="s">
        <v>2429</v>
      </c>
    </row>
    <row r="363" spans="1:20" x14ac:dyDescent="0.2">
      <c r="A363" s="28">
        <v>6353269</v>
      </c>
      <c r="B363" s="28">
        <v>6353269</v>
      </c>
      <c r="C363" s="28" t="s">
        <v>2829</v>
      </c>
      <c r="D363" s="28" t="s">
        <v>189</v>
      </c>
      <c r="E363" s="28" t="s">
        <v>2844</v>
      </c>
      <c r="F363" s="28" t="s">
        <v>35</v>
      </c>
      <c r="G363" s="28" t="s">
        <v>200</v>
      </c>
      <c r="H363" s="40">
        <v>43802</v>
      </c>
      <c r="J363" s="40">
        <v>43949</v>
      </c>
      <c r="K363" s="39">
        <v>-227202</v>
      </c>
      <c r="L363" s="28">
        <v>2000317637</v>
      </c>
      <c r="M363" s="28" t="s">
        <v>3693</v>
      </c>
      <c r="N363" s="28" t="s">
        <v>499</v>
      </c>
      <c r="O363" s="39">
        <v>120</v>
      </c>
      <c r="P363" s="28" t="s">
        <v>65</v>
      </c>
      <c r="Q363" s="28" t="s">
        <v>49</v>
      </c>
      <c r="R363" s="28" t="s">
        <v>2431</v>
      </c>
      <c r="S363" s="28" t="s">
        <v>2430</v>
      </c>
      <c r="T363" s="28" t="s">
        <v>2429</v>
      </c>
    </row>
    <row r="364" spans="1:20" x14ac:dyDescent="0.2">
      <c r="A364" s="28">
        <v>6353343</v>
      </c>
      <c r="B364" s="28">
        <v>6353343</v>
      </c>
      <c r="C364" s="28" t="s">
        <v>2829</v>
      </c>
      <c r="D364" s="28" t="s">
        <v>189</v>
      </c>
      <c r="E364" s="28" t="s">
        <v>2841</v>
      </c>
      <c r="F364" s="28" t="s">
        <v>35</v>
      </c>
      <c r="G364" s="28" t="s">
        <v>200</v>
      </c>
      <c r="H364" s="40">
        <v>43802</v>
      </c>
      <c r="J364" s="40">
        <v>43949</v>
      </c>
      <c r="K364" s="39">
        <v>-47800</v>
      </c>
      <c r="L364" s="28">
        <v>2000317637</v>
      </c>
      <c r="M364" s="28" t="s">
        <v>3803</v>
      </c>
      <c r="N364" s="28" t="s">
        <v>499</v>
      </c>
      <c r="O364" s="39">
        <v>120</v>
      </c>
      <c r="P364" s="28" t="s">
        <v>65</v>
      </c>
      <c r="Q364" s="28" t="s">
        <v>49</v>
      </c>
      <c r="R364" s="28" t="s">
        <v>2431</v>
      </c>
      <c r="S364" s="28" t="s">
        <v>2430</v>
      </c>
      <c r="T364" s="28" t="s">
        <v>2429</v>
      </c>
    </row>
    <row r="365" spans="1:20" x14ac:dyDescent="0.2">
      <c r="A365" s="28">
        <v>6353481</v>
      </c>
      <c r="B365" s="28">
        <v>6353481</v>
      </c>
      <c r="C365" s="28" t="s">
        <v>2829</v>
      </c>
      <c r="D365" s="28" t="s">
        <v>189</v>
      </c>
      <c r="E365" s="28" t="s">
        <v>2838</v>
      </c>
      <c r="F365" s="28" t="s">
        <v>35</v>
      </c>
      <c r="G365" s="28" t="s">
        <v>200</v>
      </c>
      <c r="H365" s="40">
        <v>43802</v>
      </c>
      <c r="J365" s="40">
        <v>43949</v>
      </c>
      <c r="K365" s="39">
        <v>-47800</v>
      </c>
      <c r="L365" s="28">
        <v>2000317637</v>
      </c>
      <c r="M365" s="28" t="s">
        <v>3708</v>
      </c>
      <c r="N365" s="28" t="s">
        <v>499</v>
      </c>
      <c r="O365" s="39">
        <v>120</v>
      </c>
      <c r="P365" s="28" t="s">
        <v>65</v>
      </c>
      <c r="Q365" s="28" t="s">
        <v>49</v>
      </c>
      <c r="R365" s="28" t="s">
        <v>2431</v>
      </c>
      <c r="S365" s="28" t="s">
        <v>2430</v>
      </c>
      <c r="T365" s="28" t="s">
        <v>2429</v>
      </c>
    </row>
    <row r="366" spans="1:20" x14ac:dyDescent="0.2">
      <c r="A366" s="28">
        <v>6353630</v>
      </c>
      <c r="B366" s="28">
        <v>6353630</v>
      </c>
      <c r="C366" s="28" t="s">
        <v>2829</v>
      </c>
      <c r="D366" s="28" t="s">
        <v>189</v>
      </c>
      <c r="E366" s="28" t="s">
        <v>2835</v>
      </c>
      <c r="F366" s="28" t="s">
        <v>35</v>
      </c>
      <c r="G366" s="28" t="s">
        <v>200</v>
      </c>
      <c r="H366" s="40">
        <v>43802</v>
      </c>
      <c r="J366" s="40">
        <v>43949</v>
      </c>
      <c r="K366" s="39">
        <v>-47800</v>
      </c>
      <c r="L366" s="28">
        <v>2000317637</v>
      </c>
      <c r="M366" s="28" t="s">
        <v>3802</v>
      </c>
      <c r="N366" s="28" t="s">
        <v>499</v>
      </c>
      <c r="O366" s="39">
        <v>120</v>
      </c>
      <c r="P366" s="28" t="s">
        <v>65</v>
      </c>
      <c r="Q366" s="28" t="s">
        <v>49</v>
      </c>
      <c r="R366" s="28" t="s">
        <v>2431</v>
      </c>
      <c r="S366" s="28" t="s">
        <v>2430</v>
      </c>
      <c r="T366" s="28" t="s">
        <v>2429</v>
      </c>
    </row>
    <row r="367" spans="1:20" x14ac:dyDescent="0.2">
      <c r="A367" s="28">
        <v>6353959</v>
      </c>
      <c r="B367" s="28">
        <v>6353959</v>
      </c>
      <c r="C367" s="28" t="s">
        <v>2829</v>
      </c>
      <c r="D367" s="28" t="s">
        <v>189</v>
      </c>
      <c r="E367" s="28" t="s">
        <v>2832</v>
      </c>
      <c r="F367" s="28" t="s">
        <v>35</v>
      </c>
      <c r="G367" s="28" t="s">
        <v>71</v>
      </c>
      <c r="H367" s="40">
        <v>43802</v>
      </c>
      <c r="J367" s="40">
        <v>43949</v>
      </c>
      <c r="K367" s="39">
        <v>-50000</v>
      </c>
      <c r="L367" s="28">
        <v>2000317637</v>
      </c>
      <c r="M367" s="28" t="s">
        <v>3652</v>
      </c>
      <c r="N367" s="28" t="s">
        <v>499</v>
      </c>
      <c r="O367" s="39">
        <v>120</v>
      </c>
      <c r="P367" s="28" t="s">
        <v>65</v>
      </c>
      <c r="Q367" s="28" t="s">
        <v>49</v>
      </c>
      <c r="R367" s="28" t="s">
        <v>2431</v>
      </c>
      <c r="S367" s="28" t="s">
        <v>2430</v>
      </c>
      <c r="T367" s="28" t="s">
        <v>2429</v>
      </c>
    </row>
    <row r="368" spans="1:20" x14ac:dyDescent="0.2">
      <c r="A368" s="28">
        <v>6354002</v>
      </c>
      <c r="B368" s="28">
        <v>6354002</v>
      </c>
      <c r="C368" s="28" t="s">
        <v>2829</v>
      </c>
      <c r="D368" s="28" t="s">
        <v>189</v>
      </c>
      <c r="E368" s="28" t="s">
        <v>2828</v>
      </c>
      <c r="F368" s="28" t="s">
        <v>35</v>
      </c>
      <c r="G368" s="28" t="s">
        <v>200</v>
      </c>
      <c r="H368" s="40">
        <v>43802</v>
      </c>
      <c r="J368" s="40">
        <v>43949</v>
      </c>
      <c r="K368" s="39">
        <v>-47800</v>
      </c>
      <c r="L368" s="28">
        <v>2000317637</v>
      </c>
      <c r="M368" s="28" t="s">
        <v>3650</v>
      </c>
      <c r="N368" s="28" t="s">
        <v>499</v>
      </c>
      <c r="O368" s="39">
        <v>120</v>
      </c>
      <c r="P368" s="28" t="s">
        <v>65</v>
      </c>
      <c r="Q368" s="28" t="s">
        <v>49</v>
      </c>
      <c r="R368" s="28" t="s">
        <v>2431</v>
      </c>
      <c r="S368" s="28" t="s">
        <v>2430</v>
      </c>
      <c r="T368" s="28" t="s">
        <v>2429</v>
      </c>
    </row>
    <row r="369" spans="1:20" x14ac:dyDescent="0.2">
      <c r="A369" s="28">
        <v>6351761</v>
      </c>
      <c r="B369" s="28">
        <v>6351761</v>
      </c>
      <c r="C369" s="28" t="s">
        <v>3801</v>
      </c>
      <c r="D369" s="28" t="s">
        <v>198</v>
      </c>
      <c r="E369" s="28" t="s">
        <v>3800</v>
      </c>
      <c r="F369" s="28" t="s">
        <v>35</v>
      </c>
      <c r="G369" s="28" t="s">
        <v>2744</v>
      </c>
      <c r="H369" s="40">
        <v>43800</v>
      </c>
      <c r="J369" s="40">
        <v>43918</v>
      </c>
      <c r="K369" s="39">
        <v>-633386</v>
      </c>
      <c r="L369" s="28">
        <v>2000317637</v>
      </c>
      <c r="M369" s="28" t="s">
        <v>3799</v>
      </c>
      <c r="N369" s="28" t="s">
        <v>499</v>
      </c>
      <c r="O369" s="39">
        <v>120</v>
      </c>
      <c r="P369" s="28" t="s">
        <v>65</v>
      </c>
      <c r="Q369" s="28" t="s">
        <v>2742</v>
      </c>
      <c r="R369" s="28" t="s">
        <v>2431</v>
      </c>
      <c r="S369" s="28" t="s">
        <v>2430</v>
      </c>
      <c r="T369" s="28" t="s">
        <v>2429</v>
      </c>
    </row>
    <row r="370" spans="1:20" x14ac:dyDescent="0.2">
      <c r="A370" s="28">
        <v>6342757</v>
      </c>
      <c r="B370" s="28">
        <v>6342757</v>
      </c>
      <c r="C370" s="28" t="s">
        <v>3775</v>
      </c>
      <c r="D370" s="28" t="s">
        <v>189</v>
      </c>
      <c r="E370" s="28" t="s">
        <v>3798</v>
      </c>
      <c r="F370" s="28" t="s">
        <v>35</v>
      </c>
      <c r="G370" s="28" t="s">
        <v>71</v>
      </c>
      <c r="H370" s="40">
        <v>43790</v>
      </c>
      <c r="J370" s="40">
        <v>43949</v>
      </c>
      <c r="K370" s="39">
        <v>-1741365</v>
      </c>
      <c r="L370" s="28">
        <v>2000317637</v>
      </c>
      <c r="M370" s="28" t="s">
        <v>3797</v>
      </c>
      <c r="N370" s="28" t="s">
        <v>499</v>
      </c>
      <c r="O370" s="39">
        <v>120</v>
      </c>
      <c r="P370" s="28" t="s">
        <v>65</v>
      </c>
      <c r="Q370" s="28" t="s">
        <v>49</v>
      </c>
      <c r="R370" s="28" t="s">
        <v>2431</v>
      </c>
      <c r="S370" s="28" t="s">
        <v>2430</v>
      </c>
      <c r="T370" s="28" t="s">
        <v>2429</v>
      </c>
    </row>
    <row r="371" spans="1:20" x14ac:dyDescent="0.2">
      <c r="A371" s="28">
        <v>6342948</v>
      </c>
      <c r="B371" s="28">
        <v>6342948</v>
      </c>
      <c r="C371" s="28" t="s">
        <v>3775</v>
      </c>
      <c r="D371" s="28" t="s">
        <v>189</v>
      </c>
      <c r="E371" s="28" t="s">
        <v>3796</v>
      </c>
      <c r="F371" s="28" t="s">
        <v>35</v>
      </c>
      <c r="G371" s="28" t="s">
        <v>200</v>
      </c>
      <c r="H371" s="40">
        <v>43791</v>
      </c>
      <c r="J371" s="40">
        <v>43949</v>
      </c>
      <c r="K371" s="39">
        <v>-55000</v>
      </c>
      <c r="L371" s="28">
        <v>2000317637</v>
      </c>
      <c r="M371" s="28" t="s">
        <v>3691</v>
      </c>
      <c r="N371" s="28" t="s">
        <v>499</v>
      </c>
      <c r="O371" s="39">
        <v>120</v>
      </c>
      <c r="P371" s="28" t="s">
        <v>65</v>
      </c>
      <c r="Q371" s="28" t="s">
        <v>49</v>
      </c>
      <c r="R371" s="28" t="s">
        <v>2431</v>
      </c>
      <c r="S371" s="28" t="s">
        <v>2430</v>
      </c>
      <c r="T371" s="28" t="s">
        <v>2429</v>
      </c>
    </row>
    <row r="372" spans="1:20" x14ac:dyDescent="0.2">
      <c r="A372" s="28">
        <v>6342955</v>
      </c>
      <c r="B372" s="28">
        <v>6342955</v>
      </c>
      <c r="C372" s="28" t="s">
        <v>3775</v>
      </c>
      <c r="D372" s="28" t="s">
        <v>189</v>
      </c>
      <c r="E372" s="28" t="s">
        <v>3795</v>
      </c>
      <c r="F372" s="28" t="s">
        <v>35</v>
      </c>
      <c r="G372" s="28" t="s">
        <v>200</v>
      </c>
      <c r="H372" s="40">
        <v>43791</v>
      </c>
      <c r="J372" s="40">
        <v>43949</v>
      </c>
      <c r="K372" s="39">
        <v>-187017</v>
      </c>
      <c r="L372" s="28">
        <v>2000317637</v>
      </c>
      <c r="M372" s="28" t="s">
        <v>3794</v>
      </c>
      <c r="N372" s="28" t="s">
        <v>499</v>
      </c>
      <c r="O372" s="39">
        <v>120</v>
      </c>
      <c r="P372" s="28" t="s">
        <v>65</v>
      </c>
      <c r="Q372" s="28" t="s">
        <v>49</v>
      </c>
      <c r="R372" s="28" t="s">
        <v>2431</v>
      </c>
      <c r="S372" s="28" t="s">
        <v>2430</v>
      </c>
      <c r="T372" s="28" t="s">
        <v>2429</v>
      </c>
    </row>
    <row r="373" spans="1:20" x14ac:dyDescent="0.2">
      <c r="A373" s="28">
        <v>6343222</v>
      </c>
      <c r="B373" s="28">
        <v>6343222</v>
      </c>
      <c r="C373" s="28" t="s">
        <v>3775</v>
      </c>
      <c r="D373" s="28" t="s">
        <v>189</v>
      </c>
      <c r="E373" s="28" t="s">
        <v>3793</v>
      </c>
      <c r="F373" s="28" t="s">
        <v>35</v>
      </c>
      <c r="G373" s="28" t="s">
        <v>200</v>
      </c>
      <c r="H373" s="40">
        <v>43791</v>
      </c>
      <c r="J373" s="40">
        <v>43949</v>
      </c>
      <c r="K373" s="39">
        <v>-55000</v>
      </c>
      <c r="L373" s="28">
        <v>2000317637</v>
      </c>
      <c r="M373" s="28" t="s">
        <v>3792</v>
      </c>
      <c r="N373" s="28" t="s">
        <v>499</v>
      </c>
      <c r="O373" s="39">
        <v>120</v>
      </c>
      <c r="P373" s="28" t="s">
        <v>65</v>
      </c>
      <c r="Q373" s="28" t="s">
        <v>49</v>
      </c>
      <c r="R373" s="28" t="s">
        <v>2431</v>
      </c>
      <c r="S373" s="28" t="s">
        <v>2430</v>
      </c>
      <c r="T373" s="28" t="s">
        <v>2429</v>
      </c>
    </row>
    <row r="374" spans="1:20" x14ac:dyDescent="0.2">
      <c r="A374" s="28">
        <v>6344098</v>
      </c>
      <c r="B374" s="28">
        <v>6344098</v>
      </c>
      <c r="C374" s="28" t="s">
        <v>3775</v>
      </c>
      <c r="D374" s="28" t="s">
        <v>189</v>
      </c>
      <c r="E374" s="28" t="s">
        <v>3791</v>
      </c>
      <c r="F374" s="28" t="s">
        <v>35</v>
      </c>
      <c r="G374" s="28" t="s">
        <v>200</v>
      </c>
      <c r="H374" s="40">
        <v>43792</v>
      </c>
      <c r="J374" s="40">
        <v>43949</v>
      </c>
      <c r="K374" s="39">
        <v>-211775</v>
      </c>
      <c r="L374" s="28">
        <v>2000317637</v>
      </c>
      <c r="M374" s="28" t="s">
        <v>3766</v>
      </c>
      <c r="N374" s="28" t="s">
        <v>499</v>
      </c>
      <c r="O374" s="39">
        <v>120</v>
      </c>
      <c r="P374" s="28" t="s">
        <v>65</v>
      </c>
      <c r="Q374" s="28" t="s">
        <v>49</v>
      </c>
      <c r="R374" s="28" t="s">
        <v>2431</v>
      </c>
      <c r="S374" s="28" t="s">
        <v>2430</v>
      </c>
      <c r="T374" s="28" t="s">
        <v>2429</v>
      </c>
    </row>
    <row r="375" spans="1:20" x14ac:dyDescent="0.2">
      <c r="A375" s="28">
        <v>6344589</v>
      </c>
      <c r="B375" s="28">
        <v>6344589</v>
      </c>
      <c r="C375" s="28" t="s">
        <v>3775</v>
      </c>
      <c r="D375" s="28" t="s">
        <v>189</v>
      </c>
      <c r="E375" s="28" t="s">
        <v>3790</v>
      </c>
      <c r="F375" s="28" t="s">
        <v>35</v>
      </c>
      <c r="G375" s="28" t="s">
        <v>200</v>
      </c>
      <c r="H375" s="40">
        <v>43794</v>
      </c>
      <c r="J375" s="40">
        <v>43949</v>
      </c>
      <c r="K375" s="39">
        <v>-55000</v>
      </c>
      <c r="L375" s="28">
        <v>2000317637</v>
      </c>
      <c r="M375" s="28" t="s">
        <v>3789</v>
      </c>
      <c r="N375" s="28" t="s">
        <v>499</v>
      </c>
      <c r="O375" s="39">
        <v>120</v>
      </c>
      <c r="P375" s="28" t="s">
        <v>65</v>
      </c>
      <c r="Q375" s="28" t="s">
        <v>49</v>
      </c>
      <c r="R375" s="28" t="s">
        <v>2431</v>
      </c>
      <c r="S375" s="28" t="s">
        <v>2430</v>
      </c>
      <c r="T375" s="28" t="s">
        <v>2429</v>
      </c>
    </row>
    <row r="376" spans="1:20" x14ac:dyDescent="0.2">
      <c r="A376" s="28">
        <v>6345985</v>
      </c>
      <c r="B376" s="28">
        <v>6345985</v>
      </c>
      <c r="C376" s="28" t="s">
        <v>3775</v>
      </c>
      <c r="D376" s="28" t="s">
        <v>189</v>
      </c>
      <c r="E376" s="28" t="s">
        <v>3788</v>
      </c>
      <c r="F376" s="28" t="s">
        <v>35</v>
      </c>
      <c r="G376" s="28" t="s">
        <v>200</v>
      </c>
      <c r="H376" s="40">
        <v>43797</v>
      </c>
      <c r="J376" s="40">
        <v>43949</v>
      </c>
      <c r="K376" s="39">
        <v>-55000</v>
      </c>
      <c r="L376" s="28">
        <v>2000317637</v>
      </c>
      <c r="M376" s="28" t="s">
        <v>3422</v>
      </c>
      <c r="N376" s="28" t="s">
        <v>499</v>
      </c>
      <c r="O376" s="39">
        <v>120</v>
      </c>
      <c r="P376" s="28" t="s">
        <v>65</v>
      </c>
      <c r="Q376" s="28" t="s">
        <v>49</v>
      </c>
      <c r="R376" s="28" t="s">
        <v>2431</v>
      </c>
      <c r="S376" s="28" t="s">
        <v>2430</v>
      </c>
      <c r="T376" s="28" t="s">
        <v>2429</v>
      </c>
    </row>
    <row r="377" spans="1:20" x14ac:dyDescent="0.2">
      <c r="A377" s="28">
        <v>6346159</v>
      </c>
      <c r="B377" s="28">
        <v>6346159</v>
      </c>
      <c r="C377" s="28" t="s">
        <v>3775</v>
      </c>
      <c r="D377" s="28" t="s">
        <v>189</v>
      </c>
      <c r="E377" s="28" t="s">
        <v>3787</v>
      </c>
      <c r="F377" s="28" t="s">
        <v>35</v>
      </c>
      <c r="G377" s="28" t="s">
        <v>200</v>
      </c>
      <c r="H377" s="40">
        <v>43795</v>
      </c>
      <c r="J377" s="40">
        <v>43949</v>
      </c>
      <c r="K377" s="39">
        <v>-8438</v>
      </c>
      <c r="L377" s="28">
        <v>2000317637</v>
      </c>
      <c r="M377" s="28" t="s">
        <v>3381</v>
      </c>
      <c r="N377" s="28" t="s">
        <v>499</v>
      </c>
      <c r="O377" s="39">
        <v>120</v>
      </c>
      <c r="P377" s="28" t="s">
        <v>65</v>
      </c>
      <c r="Q377" s="28" t="s">
        <v>49</v>
      </c>
      <c r="R377" s="28" t="s">
        <v>2431</v>
      </c>
      <c r="S377" s="28" t="s">
        <v>2430</v>
      </c>
      <c r="T377" s="28" t="s">
        <v>2429</v>
      </c>
    </row>
    <row r="378" spans="1:20" x14ac:dyDescent="0.2">
      <c r="A378" s="28">
        <v>6347459</v>
      </c>
      <c r="B378" s="28">
        <v>6347459</v>
      </c>
      <c r="C378" s="28" t="s">
        <v>3775</v>
      </c>
      <c r="D378" s="28" t="s">
        <v>189</v>
      </c>
      <c r="E378" s="28" t="s">
        <v>3786</v>
      </c>
      <c r="F378" s="28" t="s">
        <v>35</v>
      </c>
      <c r="G378" s="28" t="s">
        <v>200</v>
      </c>
      <c r="H378" s="40">
        <v>43796</v>
      </c>
      <c r="J378" s="40">
        <v>43949</v>
      </c>
      <c r="K378" s="39">
        <v>-60000</v>
      </c>
      <c r="L378" s="28">
        <v>2000317637</v>
      </c>
      <c r="M378" s="28" t="s">
        <v>3690</v>
      </c>
      <c r="N378" s="28" t="s">
        <v>499</v>
      </c>
      <c r="O378" s="39">
        <v>120</v>
      </c>
      <c r="P378" s="28" t="s">
        <v>65</v>
      </c>
      <c r="Q378" s="28" t="s">
        <v>49</v>
      </c>
      <c r="R378" s="28" t="s">
        <v>2431</v>
      </c>
      <c r="S378" s="28" t="s">
        <v>2430</v>
      </c>
      <c r="T378" s="28" t="s">
        <v>2429</v>
      </c>
    </row>
    <row r="379" spans="1:20" x14ac:dyDescent="0.2">
      <c r="A379" s="28">
        <v>6347493</v>
      </c>
      <c r="B379" s="28">
        <v>6347493</v>
      </c>
      <c r="C379" s="28" t="s">
        <v>3775</v>
      </c>
      <c r="D379" s="28" t="s">
        <v>189</v>
      </c>
      <c r="E379" s="28" t="s">
        <v>3785</v>
      </c>
      <c r="F379" s="28" t="s">
        <v>35</v>
      </c>
      <c r="G379" s="28" t="s">
        <v>200</v>
      </c>
      <c r="H379" s="40">
        <v>43796</v>
      </c>
      <c r="J379" s="40">
        <v>43949</v>
      </c>
      <c r="K379" s="39">
        <v>-55000</v>
      </c>
      <c r="L379" s="28">
        <v>2000317637</v>
      </c>
      <c r="M379" s="28" t="s">
        <v>3784</v>
      </c>
      <c r="N379" s="28" t="s">
        <v>499</v>
      </c>
      <c r="O379" s="39">
        <v>120</v>
      </c>
      <c r="P379" s="28" t="s">
        <v>65</v>
      </c>
      <c r="Q379" s="28" t="s">
        <v>49</v>
      </c>
      <c r="R379" s="28" t="s">
        <v>2431</v>
      </c>
      <c r="S379" s="28" t="s">
        <v>2430</v>
      </c>
      <c r="T379" s="28" t="s">
        <v>2429</v>
      </c>
    </row>
    <row r="380" spans="1:20" x14ac:dyDescent="0.2">
      <c r="A380" s="28">
        <v>6347536</v>
      </c>
      <c r="B380" s="28">
        <v>6347536</v>
      </c>
      <c r="C380" s="28" t="s">
        <v>3775</v>
      </c>
      <c r="D380" s="28" t="s">
        <v>189</v>
      </c>
      <c r="E380" s="28" t="s">
        <v>3783</v>
      </c>
      <c r="F380" s="28" t="s">
        <v>35</v>
      </c>
      <c r="G380" s="28" t="s">
        <v>200</v>
      </c>
      <c r="H380" s="40">
        <v>43796</v>
      </c>
      <c r="J380" s="40">
        <v>43949</v>
      </c>
      <c r="K380" s="39">
        <v>-55000</v>
      </c>
      <c r="L380" s="28">
        <v>2000317637</v>
      </c>
      <c r="M380" s="28" t="s">
        <v>3782</v>
      </c>
      <c r="N380" s="28" t="s">
        <v>499</v>
      </c>
      <c r="O380" s="39">
        <v>120</v>
      </c>
      <c r="P380" s="28" t="s">
        <v>65</v>
      </c>
      <c r="Q380" s="28" t="s">
        <v>49</v>
      </c>
      <c r="R380" s="28" t="s">
        <v>2431</v>
      </c>
      <c r="S380" s="28" t="s">
        <v>2430</v>
      </c>
      <c r="T380" s="28" t="s">
        <v>2429</v>
      </c>
    </row>
    <row r="381" spans="1:20" x14ac:dyDescent="0.2">
      <c r="A381" s="28">
        <v>6347734</v>
      </c>
      <c r="B381" s="28">
        <v>6347734</v>
      </c>
      <c r="C381" s="28" t="s">
        <v>3775</v>
      </c>
      <c r="D381" s="28" t="s">
        <v>189</v>
      </c>
      <c r="E381" s="28" t="s">
        <v>3781</v>
      </c>
      <c r="F381" s="28" t="s">
        <v>35</v>
      </c>
      <c r="G381" s="28" t="s">
        <v>200</v>
      </c>
      <c r="H381" s="40">
        <v>43796</v>
      </c>
      <c r="J381" s="40">
        <v>43949</v>
      </c>
      <c r="K381" s="39">
        <v>-60000</v>
      </c>
      <c r="L381" s="28">
        <v>2000317637</v>
      </c>
      <c r="M381" s="28" t="s">
        <v>3689</v>
      </c>
      <c r="N381" s="28" t="s">
        <v>499</v>
      </c>
      <c r="O381" s="39">
        <v>120</v>
      </c>
      <c r="P381" s="28" t="s">
        <v>65</v>
      </c>
      <c r="Q381" s="28" t="s">
        <v>49</v>
      </c>
      <c r="R381" s="28" t="s">
        <v>2431</v>
      </c>
      <c r="S381" s="28" t="s">
        <v>2430</v>
      </c>
      <c r="T381" s="28" t="s">
        <v>2429</v>
      </c>
    </row>
    <row r="382" spans="1:20" x14ac:dyDescent="0.2">
      <c r="A382" s="28">
        <v>6348120</v>
      </c>
      <c r="B382" s="28">
        <v>6348120</v>
      </c>
      <c r="C382" s="28" t="s">
        <v>3775</v>
      </c>
      <c r="D382" s="28" t="s">
        <v>189</v>
      </c>
      <c r="E382" s="28" t="s">
        <v>3780</v>
      </c>
      <c r="F382" s="28" t="s">
        <v>35</v>
      </c>
      <c r="G382" s="28" t="s">
        <v>71</v>
      </c>
      <c r="H382" s="40">
        <v>43796</v>
      </c>
      <c r="J382" s="40">
        <v>43949</v>
      </c>
      <c r="K382" s="39">
        <v>-60000</v>
      </c>
      <c r="L382" s="28">
        <v>2000317637</v>
      </c>
      <c r="M382" s="28" t="s">
        <v>3421</v>
      </c>
      <c r="N382" s="28" t="s">
        <v>499</v>
      </c>
      <c r="O382" s="39">
        <v>120</v>
      </c>
      <c r="P382" s="28" t="s">
        <v>65</v>
      </c>
      <c r="Q382" s="28" t="s">
        <v>49</v>
      </c>
      <c r="R382" s="28" t="s">
        <v>2431</v>
      </c>
      <c r="S382" s="28" t="s">
        <v>2430</v>
      </c>
      <c r="T382" s="28" t="s">
        <v>2429</v>
      </c>
    </row>
    <row r="383" spans="1:20" x14ac:dyDescent="0.2">
      <c r="A383" s="28">
        <v>6348248</v>
      </c>
      <c r="B383" s="28">
        <v>6348248</v>
      </c>
      <c r="C383" s="28" t="s">
        <v>3775</v>
      </c>
      <c r="D383" s="28" t="s">
        <v>189</v>
      </c>
      <c r="E383" s="28" t="s">
        <v>3779</v>
      </c>
      <c r="F383" s="28" t="s">
        <v>35</v>
      </c>
      <c r="G383" s="28" t="s">
        <v>200</v>
      </c>
      <c r="H383" s="40">
        <v>43796</v>
      </c>
      <c r="J383" s="40">
        <v>43949</v>
      </c>
      <c r="K383" s="39">
        <v>-55000</v>
      </c>
      <c r="L383" s="28">
        <v>2000317637</v>
      </c>
      <c r="M383" s="28" t="s">
        <v>3778</v>
      </c>
      <c r="N383" s="28" t="s">
        <v>499</v>
      </c>
      <c r="O383" s="39">
        <v>120</v>
      </c>
      <c r="P383" s="28" t="s">
        <v>65</v>
      </c>
      <c r="Q383" s="28" t="s">
        <v>49</v>
      </c>
      <c r="R383" s="28" t="s">
        <v>2431</v>
      </c>
      <c r="S383" s="28" t="s">
        <v>2430</v>
      </c>
      <c r="T383" s="28" t="s">
        <v>2429</v>
      </c>
    </row>
    <row r="384" spans="1:20" x14ac:dyDescent="0.2">
      <c r="A384" s="28">
        <v>6348295</v>
      </c>
      <c r="B384" s="28">
        <v>6348295</v>
      </c>
      <c r="C384" s="28" t="s">
        <v>3775</v>
      </c>
      <c r="D384" s="28" t="s">
        <v>189</v>
      </c>
      <c r="E384" s="28" t="s">
        <v>3777</v>
      </c>
      <c r="F384" s="28" t="s">
        <v>35</v>
      </c>
      <c r="G384" s="28" t="s">
        <v>200</v>
      </c>
      <c r="H384" s="40">
        <v>43796</v>
      </c>
      <c r="J384" s="40">
        <v>43949</v>
      </c>
      <c r="K384" s="39">
        <v>-181093</v>
      </c>
      <c r="L384" s="28">
        <v>2000317637</v>
      </c>
      <c r="M384" s="28" t="s">
        <v>3750</v>
      </c>
      <c r="N384" s="28" t="s">
        <v>499</v>
      </c>
      <c r="O384" s="39">
        <v>120</v>
      </c>
      <c r="P384" s="28" t="s">
        <v>65</v>
      </c>
      <c r="Q384" s="28" t="s">
        <v>49</v>
      </c>
      <c r="R384" s="28" t="s">
        <v>2431</v>
      </c>
      <c r="S384" s="28" t="s">
        <v>2430</v>
      </c>
      <c r="T384" s="28" t="s">
        <v>2429</v>
      </c>
    </row>
    <row r="385" spans="1:20" x14ac:dyDescent="0.2">
      <c r="A385" s="28">
        <v>6348326</v>
      </c>
      <c r="B385" s="28">
        <v>6348326</v>
      </c>
      <c r="C385" s="28" t="s">
        <v>3775</v>
      </c>
      <c r="D385" s="28" t="s">
        <v>189</v>
      </c>
      <c r="E385" s="28" t="s">
        <v>3776</v>
      </c>
      <c r="F385" s="28" t="s">
        <v>35</v>
      </c>
      <c r="G385" s="28" t="s">
        <v>200</v>
      </c>
      <c r="H385" s="40">
        <v>43796</v>
      </c>
      <c r="J385" s="40">
        <v>43949</v>
      </c>
      <c r="K385" s="39">
        <v>-66258</v>
      </c>
      <c r="L385" s="28">
        <v>2000317637</v>
      </c>
      <c r="M385" s="28" t="s">
        <v>3761</v>
      </c>
      <c r="N385" s="28" t="s">
        <v>499</v>
      </c>
      <c r="O385" s="39">
        <v>120</v>
      </c>
      <c r="P385" s="28" t="s">
        <v>65</v>
      </c>
      <c r="Q385" s="28" t="s">
        <v>49</v>
      </c>
      <c r="R385" s="28" t="s">
        <v>2431</v>
      </c>
      <c r="S385" s="28" t="s">
        <v>2430</v>
      </c>
      <c r="T385" s="28" t="s">
        <v>2429</v>
      </c>
    </row>
    <row r="386" spans="1:20" x14ac:dyDescent="0.2">
      <c r="A386" s="28">
        <v>6348336</v>
      </c>
      <c r="B386" s="28">
        <v>6348336</v>
      </c>
      <c r="C386" s="28" t="s">
        <v>3775</v>
      </c>
      <c r="D386" s="28" t="s">
        <v>189</v>
      </c>
      <c r="E386" s="28" t="s">
        <v>3774</v>
      </c>
      <c r="F386" s="28" t="s">
        <v>35</v>
      </c>
      <c r="G386" s="28" t="s">
        <v>200</v>
      </c>
      <c r="H386" s="40">
        <v>43796</v>
      </c>
      <c r="J386" s="40">
        <v>43949</v>
      </c>
      <c r="K386" s="39">
        <v>-2218391</v>
      </c>
      <c r="L386" s="28">
        <v>2000317637</v>
      </c>
      <c r="M386" s="28" t="s">
        <v>3773</v>
      </c>
      <c r="N386" s="28" t="s">
        <v>499</v>
      </c>
      <c r="O386" s="39">
        <v>120</v>
      </c>
      <c r="P386" s="28" t="s">
        <v>65</v>
      </c>
      <c r="Q386" s="28" t="s">
        <v>49</v>
      </c>
      <c r="R386" s="28" t="s">
        <v>2431</v>
      </c>
      <c r="S386" s="28" t="s">
        <v>2430</v>
      </c>
      <c r="T386" s="28" t="s">
        <v>2429</v>
      </c>
    </row>
    <row r="387" spans="1:20" x14ac:dyDescent="0.2">
      <c r="A387" s="28">
        <v>6333539</v>
      </c>
      <c r="B387" s="28">
        <v>6333539</v>
      </c>
      <c r="C387" s="28" t="s">
        <v>2813</v>
      </c>
      <c r="D387" s="28" t="s">
        <v>189</v>
      </c>
      <c r="E387" s="28" t="s">
        <v>2825</v>
      </c>
      <c r="F387" s="28" t="s">
        <v>35</v>
      </c>
      <c r="G387" s="28" t="s">
        <v>71</v>
      </c>
      <c r="H387" s="40">
        <v>43782</v>
      </c>
      <c r="J387" s="40">
        <v>43949</v>
      </c>
      <c r="K387" s="39">
        <v>-5887939</v>
      </c>
      <c r="L387" s="28">
        <v>2000317637</v>
      </c>
      <c r="M387" s="28" t="s">
        <v>3772</v>
      </c>
      <c r="N387" s="28" t="s">
        <v>499</v>
      </c>
      <c r="O387" s="39">
        <v>120</v>
      </c>
      <c r="P387" s="28" t="s">
        <v>65</v>
      </c>
      <c r="Q387" s="28" t="s">
        <v>49</v>
      </c>
      <c r="R387" s="28" t="s">
        <v>2431</v>
      </c>
      <c r="S387" s="28" t="s">
        <v>2430</v>
      </c>
      <c r="T387" s="28" t="s">
        <v>2429</v>
      </c>
    </row>
    <row r="388" spans="1:20" x14ac:dyDescent="0.2">
      <c r="A388" s="28">
        <v>6333748</v>
      </c>
      <c r="B388" s="28">
        <v>6333748</v>
      </c>
      <c r="C388" s="28" t="s">
        <v>2813</v>
      </c>
      <c r="D388" s="28" t="s">
        <v>189</v>
      </c>
      <c r="E388" s="28" t="s">
        <v>3771</v>
      </c>
      <c r="F388" s="28" t="s">
        <v>35</v>
      </c>
      <c r="G388" s="28" t="s">
        <v>71</v>
      </c>
      <c r="H388" s="40">
        <v>43782</v>
      </c>
      <c r="J388" s="40">
        <v>43949</v>
      </c>
      <c r="K388" s="39">
        <v>-6187783</v>
      </c>
      <c r="L388" s="28">
        <v>2000317637</v>
      </c>
      <c r="M388" s="28" t="s">
        <v>3770</v>
      </c>
      <c r="N388" s="28" t="s">
        <v>499</v>
      </c>
      <c r="O388" s="39">
        <v>120</v>
      </c>
      <c r="P388" s="28" t="s">
        <v>65</v>
      </c>
      <c r="Q388" s="28" t="s">
        <v>49</v>
      </c>
      <c r="R388" s="28" t="s">
        <v>2431</v>
      </c>
      <c r="S388" s="28" t="s">
        <v>2430</v>
      </c>
      <c r="T388" s="28" t="s">
        <v>2429</v>
      </c>
    </row>
    <row r="389" spans="1:20" x14ac:dyDescent="0.2">
      <c r="A389" s="28">
        <v>6338798</v>
      </c>
      <c r="B389" s="28">
        <v>6338798</v>
      </c>
      <c r="C389" s="28" t="s">
        <v>2813</v>
      </c>
      <c r="D389" s="28" t="s">
        <v>189</v>
      </c>
      <c r="E389" s="28" t="s">
        <v>2822</v>
      </c>
      <c r="F389" s="28" t="s">
        <v>35</v>
      </c>
      <c r="G389" s="28" t="s">
        <v>71</v>
      </c>
      <c r="H389" s="40">
        <v>43787</v>
      </c>
      <c r="J389" s="40">
        <v>43949</v>
      </c>
      <c r="K389" s="39">
        <v>-3381152</v>
      </c>
      <c r="L389" s="28">
        <v>2000317637</v>
      </c>
      <c r="M389" s="28" t="s">
        <v>3652</v>
      </c>
      <c r="N389" s="28" t="s">
        <v>499</v>
      </c>
      <c r="O389" s="39">
        <v>120</v>
      </c>
      <c r="P389" s="28" t="s">
        <v>65</v>
      </c>
      <c r="Q389" s="28" t="s">
        <v>49</v>
      </c>
      <c r="R389" s="28" t="s">
        <v>2431</v>
      </c>
      <c r="S389" s="28" t="s">
        <v>2430</v>
      </c>
      <c r="T389" s="28" t="s">
        <v>2429</v>
      </c>
    </row>
    <row r="390" spans="1:20" x14ac:dyDescent="0.2">
      <c r="A390" s="28">
        <v>6341020</v>
      </c>
      <c r="B390" s="28">
        <v>6341020</v>
      </c>
      <c r="C390" s="28" t="s">
        <v>2813</v>
      </c>
      <c r="D390" s="28" t="s">
        <v>189</v>
      </c>
      <c r="E390" s="28" t="s">
        <v>3769</v>
      </c>
      <c r="F390" s="28" t="s">
        <v>35</v>
      </c>
      <c r="G390" s="28" t="s">
        <v>200</v>
      </c>
      <c r="H390" s="40">
        <v>43789</v>
      </c>
      <c r="J390" s="40">
        <v>43949</v>
      </c>
      <c r="K390" s="39">
        <v>-15567</v>
      </c>
      <c r="L390" s="28">
        <v>2000317637</v>
      </c>
      <c r="M390" s="28" t="s">
        <v>3768</v>
      </c>
      <c r="N390" s="28" t="s">
        <v>499</v>
      </c>
      <c r="O390" s="39">
        <v>120</v>
      </c>
      <c r="P390" s="28" t="s">
        <v>65</v>
      </c>
      <c r="Q390" s="28" t="s">
        <v>49</v>
      </c>
      <c r="R390" s="28" t="s">
        <v>2431</v>
      </c>
      <c r="S390" s="28" t="s">
        <v>2430</v>
      </c>
      <c r="T390" s="28" t="s">
        <v>2429</v>
      </c>
    </row>
    <row r="391" spans="1:20" x14ac:dyDescent="0.2">
      <c r="A391" s="28">
        <v>6341345</v>
      </c>
      <c r="B391" s="28">
        <v>6341345</v>
      </c>
      <c r="C391" s="28" t="s">
        <v>2813</v>
      </c>
      <c r="D391" s="28" t="s">
        <v>189</v>
      </c>
      <c r="E391" s="28" t="s">
        <v>2819</v>
      </c>
      <c r="F391" s="28" t="s">
        <v>35</v>
      </c>
      <c r="G391" s="28" t="s">
        <v>200</v>
      </c>
      <c r="H391" s="40">
        <v>43789</v>
      </c>
      <c r="J391" s="40">
        <v>43949</v>
      </c>
      <c r="K391" s="39">
        <v>-35855</v>
      </c>
      <c r="L391" s="28">
        <v>2000317637</v>
      </c>
      <c r="M391" s="28" t="s">
        <v>3381</v>
      </c>
      <c r="N391" s="28" t="s">
        <v>499</v>
      </c>
      <c r="O391" s="39">
        <v>120</v>
      </c>
      <c r="P391" s="28" t="s">
        <v>65</v>
      </c>
      <c r="Q391" s="28" t="s">
        <v>49</v>
      </c>
      <c r="R391" s="28" t="s">
        <v>2431</v>
      </c>
      <c r="S391" s="28" t="s">
        <v>2430</v>
      </c>
      <c r="T391" s="28" t="s">
        <v>2429</v>
      </c>
    </row>
    <row r="392" spans="1:20" x14ac:dyDescent="0.2">
      <c r="A392" s="28">
        <v>6341632</v>
      </c>
      <c r="B392" s="28">
        <v>6341632</v>
      </c>
      <c r="C392" s="28" t="s">
        <v>2813</v>
      </c>
      <c r="D392" s="28" t="s">
        <v>189</v>
      </c>
      <c r="E392" s="28" t="s">
        <v>2816</v>
      </c>
      <c r="F392" s="28" t="s">
        <v>35</v>
      </c>
      <c r="G392" s="28" t="s">
        <v>200</v>
      </c>
      <c r="H392" s="40">
        <v>43791</v>
      </c>
      <c r="J392" s="40">
        <v>43949</v>
      </c>
      <c r="K392" s="39">
        <v>-47800</v>
      </c>
      <c r="L392" s="28">
        <v>2000317637</v>
      </c>
      <c r="M392" s="28" t="s">
        <v>3396</v>
      </c>
      <c r="N392" s="28" t="s">
        <v>499</v>
      </c>
      <c r="O392" s="39">
        <v>120</v>
      </c>
      <c r="P392" s="28" t="s">
        <v>65</v>
      </c>
      <c r="Q392" s="28" t="s">
        <v>49</v>
      </c>
      <c r="R392" s="28" t="s">
        <v>2431</v>
      </c>
      <c r="S392" s="28" t="s">
        <v>2430</v>
      </c>
      <c r="T392" s="28" t="s">
        <v>2429</v>
      </c>
    </row>
    <row r="393" spans="1:20" x14ac:dyDescent="0.2">
      <c r="A393" s="28">
        <v>6341868</v>
      </c>
      <c r="B393" s="28">
        <v>6341868</v>
      </c>
      <c r="C393" s="28" t="s">
        <v>2813</v>
      </c>
      <c r="D393" s="28" t="s">
        <v>189</v>
      </c>
      <c r="E393" s="28" t="s">
        <v>2812</v>
      </c>
      <c r="F393" s="28" t="s">
        <v>35</v>
      </c>
      <c r="G393" s="28" t="s">
        <v>200</v>
      </c>
      <c r="H393" s="40">
        <v>43789</v>
      </c>
      <c r="J393" s="40">
        <v>43949</v>
      </c>
      <c r="K393" s="39">
        <v>-47800</v>
      </c>
      <c r="L393" s="28">
        <v>2000317637</v>
      </c>
      <c r="M393" s="28" t="s">
        <v>3396</v>
      </c>
      <c r="N393" s="28" t="s">
        <v>499</v>
      </c>
      <c r="O393" s="39">
        <v>120</v>
      </c>
      <c r="P393" s="28" t="s">
        <v>65</v>
      </c>
      <c r="Q393" s="28" t="s">
        <v>49</v>
      </c>
      <c r="R393" s="28" t="s">
        <v>2431</v>
      </c>
      <c r="S393" s="28" t="s">
        <v>2430</v>
      </c>
      <c r="T393" s="28" t="s">
        <v>2429</v>
      </c>
    </row>
    <row r="394" spans="1:20" x14ac:dyDescent="0.2">
      <c r="A394" s="28">
        <v>6342131</v>
      </c>
      <c r="B394" s="28">
        <v>6342131</v>
      </c>
      <c r="C394" s="28" t="s">
        <v>2791</v>
      </c>
      <c r="D394" s="28" t="s">
        <v>189</v>
      </c>
      <c r="E394" s="28" t="s">
        <v>2809</v>
      </c>
      <c r="F394" s="28" t="s">
        <v>35</v>
      </c>
      <c r="G394" s="28" t="s">
        <v>71</v>
      </c>
      <c r="H394" s="40">
        <v>43789</v>
      </c>
      <c r="J394" s="40">
        <v>43949</v>
      </c>
      <c r="K394" s="39">
        <v>-2228515</v>
      </c>
      <c r="L394" s="28">
        <v>2000317637</v>
      </c>
      <c r="M394" s="28" t="s">
        <v>3765</v>
      </c>
      <c r="N394" s="28" t="s">
        <v>499</v>
      </c>
      <c r="O394" s="39">
        <v>120</v>
      </c>
      <c r="P394" s="28" t="s">
        <v>65</v>
      </c>
      <c r="Q394" s="28" t="s">
        <v>49</v>
      </c>
      <c r="R394" s="28" t="s">
        <v>2431</v>
      </c>
      <c r="S394" s="28" t="s">
        <v>2430</v>
      </c>
      <c r="T394" s="28" t="s">
        <v>2429</v>
      </c>
    </row>
    <row r="395" spans="1:20" x14ac:dyDescent="0.2">
      <c r="A395" s="28">
        <v>6346054</v>
      </c>
      <c r="B395" s="28">
        <v>6346054</v>
      </c>
      <c r="C395" s="28" t="s">
        <v>2791</v>
      </c>
      <c r="D395" s="28" t="s">
        <v>189</v>
      </c>
      <c r="E395" s="28" t="s">
        <v>2806</v>
      </c>
      <c r="F395" s="28" t="s">
        <v>35</v>
      </c>
      <c r="G395" s="28" t="s">
        <v>200</v>
      </c>
      <c r="H395" s="40">
        <v>43795</v>
      </c>
      <c r="J395" s="40">
        <v>43949</v>
      </c>
      <c r="K395" s="39">
        <v>-28310</v>
      </c>
      <c r="L395" s="28">
        <v>2000317637</v>
      </c>
      <c r="M395" s="28" t="s">
        <v>3690</v>
      </c>
      <c r="N395" s="28" t="s">
        <v>499</v>
      </c>
      <c r="O395" s="39">
        <v>120</v>
      </c>
      <c r="P395" s="28" t="s">
        <v>65</v>
      </c>
      <c r="Q395" s="28" t="s">
        <v>49</v>
      </c>
      <c r="R395" s="28" t="s">
        <v>2431</v>
      </c>
      <c r="S395" s="28" t="s">
        <v>2430</v>
      </c>
      <c r="T395" s="28" t="s">
        <v>2429</v>
      </c>
    </row>
    <row r="396" spans="1:20" x14ac:dyDescent="0.2">
      <c r="A396" s="28">
        <v>6349365</v>
      </c>
      <c r="B396" s="28">
        <v>6349365</v>
      </c>
      <c r="C396" s="28" t="s">
        <v>2791</v>
      </c>
      <c r="D396" s="28" t="s">
        <v>189</v>
      </c>
      <c r="E396" s="28" t="s">
        <v>3767</v>
      </c>
      <c r="F396" s="28" t="s">
        <v>35</v>
      </c>
      <c r="G396" s="28" t="s">
        <v>200</v>
      </c>
      <c r="H396" s="40">
        <v>43797</v>
      </c>
      <c r="J396" s="40">
        <v>43949</v>
      </c>
      <c r="K396" s="39">
        <v>-30923</v>
      </c>
      <c r="L396" s="28">
        <v>2000317637</v>
      </c>
      <c r="M396" s="28" t="s">
        <v>3766</v>
      </c>
      <c r="N396" s="28" t="s">
        <v>499</v>
      </c>
      <c r="O396" s="39">
        <v>120</v>
      </c>
      <c r="P396" s="28" t="s">
        <v>65</v>
      </c>
      <c r="Q396" s="28" t="s">
        <v>49</v>
      </c>
      <c r="R396" s="28" t="s">
        <v>2431</v>
      </c>
      <c r="S396" s="28" t="s">
        <v>2430</v>
      </c>
      <c r="T396" s="28" t="s">
        <v>2429</v>
      </c>
    </row>
    <row r="397" spans="1:20" x14ac:dyDescent="0.2">
      <c r="A397" s="28">
        <v>6349533</v>
      </c>
      <c r="B397" s="28">
        <v>6349533</v>
      </c>
      <c r="C397" s="28" t="s">
        <v>2791</v>
      </c>
      <c r="D397" s="28" t="s">
        <v>189</v>
      </c>
      <c r="E397" s="28" t="s">
        <v>2803</v>
      </c>
      <c r="F397" s="28" t="s">
        <v>35</v>
      </c>
      <c r="G397" s="28" t="s">
        <v>71</v>
      </c>
      <c r="H397" s="40">
        <v>43797</v>
      </c>
      <c r="J397" s="40">
        <v>43949</v>
      </c>
      <c r="K397" s="39">
        <v>-47800</v>
      </c>
      <c r="L397" s="28">
        <v>2000317637</v>
      </c>
      <c r="M397" s="28" t="s">
        <v>3765</v>
      </c>
      <c r="N397" s="28" t="s">
        <v>499</v>
      </c>
      <c r="O397" s="39">
        <v>120</v>
      </c>
      <c r="P397" s="28" t="s">
        <v>65</v>
      </c>
      <c r="Q397" s="28" t="s">
        <v>49</v>
      </c>
      <c r="R397" s="28" t="s">
        <v>2431</v>
      </c>
      <c r="S397" s="28" t="s">
        <v>2430</v>
      </c>
      <c r="T397" s="28" t="s">
        <v>2429</v>
      </c>
    </row>
    <row r="398" spans="1:20" x14ac:dyDescent="0.2">
      <c r="A398" s="28">
        <v>6349854</v>
      </c>
      <c r="B398" s="28">
        <v>6349854</v>
      </c>
      <c r="C398" s="28" t="s">
        <v>2791</v>
      </c>
      <c r="D398" s="28" t="s">
        <v>189</v>
      </c>
      <c r="E398" s="28" t="s">
        <v>2800</v>
      </c>
      <c r="F398" s="28" t="s">
        <v>35</v>
      </c>
      <c r="G398" s="28" t="s">
        <v>200</v>
      </c>
      <c r="H398" s="40">
        <v>43797</v>
      </c>
      <c r="J398" s="40">
        <v>43949</v>
      </c>
      <c r="K398" s="39">
        <v>-47800</v>
      </c>
      <c r="L398" s="28">
        <v>2000317637</v>
      </c>
      <c r="M398" s="28" t="s">
        <v>3764</v>
      </c>
      <c r="N398" s="28" t="s">
        <v>499</v>
      </c>
      <c r="O398" s="39">
        <v>120</v>
      </c>
      <c r="P398" s="28" t="s">
        <v>65</v>
      </c>
      <c r="Q398" s="28" t="s">
        <v>49</v>
      </c>
      <c r="R398" s="28" t="s">
        <v>2431</v>
      </c>
      <c r="S398" s="28" t="s">
        <v>2430</v>
      </c>
      <c r="T398" s="28" t="s">
        <v>2429</v>
      </c>
    </row>
    <row r="399" spans="1:20" x14ac:dyDescent="0.2">
      <c r="A399" s="28">
        <v>6349927</v>
      </c>
      <c r="B399" s="28">
        <v>6349927</v>
      </c>
      <c r="C399" s="28" t="s">
        <v>2791</v>
      </c>
      <c r="D399" s="28" t="s">
        <v>198</v>
      </c>
      <c r="E399" s="28" t="s">
        <v>3763</v>
      </c>
      <c r="F399" s="28" t="s">
        <v>35</v>
      </c>
      <c r="G399" s="28" t="s">
        <v>222</v>
      </c>
      <c r="H399" s="40">
        <v>43797</v>
      </c>
      <c r="J399" s="40">
        <v>43949</v>
      </c>
      <c r="K399" s="39">
        <v>-70630</v>
      </c>
      <c r="L399" s="28">
        <v>2000317637</v>
      </c>
      <c r="M399" s="28" t="s">
        <v>3762</v>
      </c>
      <c r="N399" s="28" t="s">
        <v>499</v>
      </c>
      <c r="O399" s="39">
        <v>120</v>
      </c>
      <c r="P399" s="28" t="s">
        <v>65</v>
      </c>
      <c r="Q399" s="28" t="s">
        <v>49</v>
      </c>
      <c r="R399" s="28" t="s">
        <v>2431</v>
      </c>
      <c r="S399" s="28" t="s">
        <v>2430</v>
      </c>
      <c r="T399" s="28" t="s">
        <v>2429</v>
      </c>
    </row>
    <row r="400" spans="1:20" x14ac:dyDescent="0.2">
      <c r="A400" s="28">
        <v>6350065</v>
      </c>
      <c r="B400" s="28">
        <v>6350065</v>
      </c>
      <c r="C400" s="28" t="s">
        <v>2791</v>
      </c>
      <c r="D400" s="28" t="s">
        <v>189</v>
      </c>
      <c r="E400" s="28" t="s">
        <v>2797</v>
      </c>
      <c r="F400" s="28" t="s">
        <v>35</v>
      </c>
      <c r="G400" s="28" t="s">
        <v>200</v>
      </c>
      <c r="H400" s="40">
        <v>43797</v>
      </c>
      <c r="J400" s="40">
        <v>43949</v>
      </c>
      <c r="K400" s="39">
        <v>-47800</v>
      </c>
      <c r="L400" s="28">
        <v>2000317637</v>
      </c>
      <c r="M400" s="28" t="s">
        <v>3381</v>
      </c>
      <c r="N400" s="28" t="s">
        <v>499</v>
      </c>
      <c r="O400" s="39">
        <v>120</v>
      </c>
      <c r="P400" s="28" t="s">
        <v>65</v>
      </c>
      <c r="Q400" s="28" t="s">
        <v>49</v>
      </c>
      <c r="R400" s="28" t="s">
        <v>2431</v>
      </c>
      <c r="S400" s="28" t="s">
        <v>2430</v>
      </c>
      <c r="T400" s="28" t="s">
        <v>2429</v>
      </c>
    </row>
    <row r="401" spans="1:20" x14ac:dyDescent="0.2">
      <c r="A401" s="28">
        <v>6350086</v>
      </c>
      <c r="B401" s="28">
        <v>6350086</v>
      </c>
      <c r="C401" s="28" t="s">
        <v>2791</v>
      </c>
      <c r="D401" s="28" t="s">
        <v>189</v>
      </c>
      <c r="E401" s="28" t="s">
        <v>2794</v>
      </c>
      <c r="F401" s="28" t="s">
        <v>35</v>
      </c>
      <c r="G401" s="28" t="s">
        <v>200</v>
      </c>
      <c r="H401" s="40">
        <v>43797</v>
      </c>
      <c r="J401" s="40">
        <v>43949</v>
      </c>
      <c r="K401" s="39">
        <v>-47800</v>
      </c>
      <c r="L401" s="28">
        <v>2000317637</v>
      </c>
      <c r="M401" s="28" t="s">
        <v>3761</v>
      </c>
      <c r="N401" s="28" t="s">
        <v>499</v>
      </c>
      <c r="O401" s="39">
        <v>120</v>
      </c>
      <c r="P401" s="28" t="s">
        <v>65</v>
      </c>
      <c r="Q401" s="28" t="s">
        <v>49</v>
      </c>
      <c r="R401" s="28" t="s">
        <v>2431</v>
      </c>
      <c r="S401" s="28" t="s">
        <v>2430</v>
      </c>
      <c r="T401" s="28" t="s">
        <v>2429</v>
      </c>
    </row>
    <row r="402" spans="1:20" x14ac:dyDescent="0.2">
      <c r="A402" s="28">
        <v>6350096</v>
      </c>
      <c r="B402" s="28">
        <v>6350096</v>
      </c>
      <c r="C402" s="28" t="s">
        <v>2791</v>
      </c>
      <c r="D402" s="28" t="s">
        <v>189</v>
      </c>
      <c r="E402" s="28" t="s">
        <v>3760</v>
      </c>
      <c r="F402" s="28" t="s">
        <v>35</v>
      </c>
      <c r="G402" s="28" t="s">
        <v>200</v>
      </c>
      <c r="H402" s="40">
        <v>43797</v>
      </c>
      <c r="J402" s="40">
        <v>43949</v>
      </c>
      <c r="K402" s="39">
        <v>-9274</v>
      </c>
      <c r="L402" s="28">
        <v>2000317637</v>
      </c>
      <c r="M402" s="28" t="s">
        <v>3397</v>
      </c>
      <c r="N402" s="28" t="s">
        <v>499</v>
      </c>
      <c r="O402" s="39">
        <v>120</v>
      </c>
      <c r="P402" s="28" t="s">
        <v>65</v>
      </c>
      <c r="Q402" s="28" t="s">
        <v>49</v>
      </c>
      <c r="R402" s="28" t="s">
        <v>2431</v>
      </c>
      <c r="S402" s="28" t="s">
        <v>2430</v>
      </c>
      <c r="T402" s="28" t="s">
        <v>2429</v>
      </c>
    </row>
    <row r="403" spans="1:20" x14ac:dyDescent="0.2">
      <c r="A403" s="28">
        <v>6350598</v>
      </c>
      <c r="B403" s="28">
        <v>6350598</v>
      </c>
      <c r="C403" s="28" t="s">
        <v>2791</v>
      </c>
      <c r="D403" s="28" t="s">
        <v>189</v>
      </c>
      <c r="E403" s="28" t="s">
        <v>2790</v>
      </c>
      <c r="F403" s="28" t="s">
        <v>35</v>
      </c>
      <c r="G403" s="28" t="s">
        <v>200</v>
      </c>
      <c r="H403" s="40">
        <v>43798</v>
      </c>
      <c r="J403" s="40">
        <v>43949</v>
      </c>
      <c r="K403" s="39">
        <v>-47800</v>
      </c>
      <c r="L403" s="28">
        <v>2000317637</v>
      </c>
      <c r="M403" s="28" t="s">
        <v>3759</v>
      </c>
      <c r="N403" s="28" t="s">
        <v>499</v>
      </c>
      <c r="O403" s="39">
        <v>120</v>
      </c>
      <c r="P403" s="28" t="s">
        <v>65</v>
      </c>
      <c r="Q403" s="28" t="s">
        <v>49</v>
      </c>
      <c r="R403" s="28" t="s">
        <v>2431</v>
      </c>
      <c r="S403" s="28" t="s">
        <v>2430</v>
      </c>
      <c r="T403" s="28" t="s">
        <v>2429</v>
      </c>
    </row>
    <row r="404" spans="1:20" x14ac:dyDescent="0.2">
      <c r="A404" s="28">
        <v>6333881</v>
      </c>
      <c r="B404" s="28">
        <v>6333881</v>
      </c>
      <c r="C404" s="28" t="s">
        <v>2787</v>
      </c>
      <c r="D404" s="28" t="s">
        <v>198</v>
      </c>
      <c r="E404" s="28" t="s">
        <v>3758</v>
      </c>
      <c r="F404" s="28" t="s">
        <v>35</v>
      </c>
      <c r="G404" s="28" t="s">
        <v>200</v>
      </c>
      <c r="H404" s="40">
        <v>43782</v>
      </c>
      <c r="J404" s="40">
        <v>43949</v>
      </c>
      <c r="K404" s="39">
        <v>-613113</v>
      </c>
      <c r="L404" s="28">
        <v>2000317637</v>
      </c>
      <c r="M404" s="28" t="s">
        <v>3756</v>
      </c>
      <c r="N404" s="28" t="s">
        <v>499</v>
      </c>
      <c r="O404" s="39">
        <v>120</v>
      </c>
      <c r="P404" s="28" t="s">
        <v>65</v>
      </c>
      <c r="Q404" s="28" t="s">
        <v>2731</v>
      </c>
      <c r="R404" s="28" t="s">
        <v>2431</v>
      </c>
      <c r="S404" s="28" t="s">
        <v>2430</v>
      </c>
      <c r="T404" s="28" t="s">
        <v>2429</v>
      </c>
    </row>
    <row r="405" spans="1:20" x14ac:dyDescent="0.2">
      <c r="A405" s="28">
        <v>6335628</v>
      </c>
      <c r="B405" s="28">
        <v>6335628</v>
      </c>
      <c r="C405" s="28" t="s">
        <v>2787</v>
      </c>
      <c r="D405" s="28" t="s">
        <v>198</v>
      </c>
      <c r="E405" s="28" t="s">
        <v>3757</v>
      </c>
      <c r="F405" s="28" t="s">
        <v>35</v>
      </c>
      <c r="G405" s="28" t="s">
        <v>200</v>
      </c>
      <c r="H405" s="40">
        <v>43783</v>
      </c>
      <c r="J405" s="40">
        <v>43949</v>
      </c>
      <c r="K405" s="39">
        <v>-281325</v>
      </c>
      <c r="L405" s="28">
        <v>2000317637</v>
      </c>
      <c r="M405" s="28" t="s">
        <v>3756</v>
      </c>
      <c r="N405" s="28" t="s">
        <v>499</v>
      </c>
      <c r="O405" s="39">
        <v>120</v>
      </c>
      <c r="P405" s="28" t="s">
        <v>65</v>
      </c>
      <c r="Q405" s="28" t="s">
        <v>2731</v>
      </c>
      <c r="R405" s="28" t="s">
        <v>2431</v>
      </c>
      <c r="S405" s="28" t="s">
        <v>2430</v>
      </c>
      <c r="T405" s="28" t="s">
        <v>2429</v>
      </c>
    </row>
    <row r="406" spans="1:20" x14ac:dyDescent="0.2">
      <c r="A406" s="28">
        <v>6337002</v>
      </c>
      <c r="B406" s="28">
        <v>6337002</v>
      </c>
      <c r="C406" s="28" t="s">
        <v>2787</v>
      </c>
      <c r="D406" s="28" t="s">
        <v>198</v>
      </c>
      <c r="E406" s="28" t="s">
        <v>2786</v>
      </c>
      <c r="F406" s="28" t="s">
        <v>35</v>
      </c>
      <c r="G406" s="28" t="s">
        <v>71</v>
      </c>
      <c r="H406" s="40">
        <v>43784</v>
      </c>
      <c r="J406" s="40">
        <v>43949</v>
      </c>
      <c r="K406" s="39">
        <v>-1747836</v>
      </c>
      <c r="L406" s="28">
        <v>2000317637</v>
      </c>
      <c r="M406" s="28" t="s">
        <v>3755</v>
      </c>
      <c r="N406" s="28" t="s">
        <v>499</v>
      </c>
      <c r="O406" s="39">
        <v>120</v>
      </c>
      <c r="P406" s="28" t="s">
        <v>65</v>
      </c>
      <c r="Q406" s="28" t="s">
        <v>2731</v>
      </c>
      <c r="R406" s="28" t="s">
        <v>2431</v>
      </c>
      <c r="S406" s="28" t="s">
        <v>2430</v>
      </c>
      <c r="T406" s="28" t="s">
        <v>2429</v>
      </c>
    </row>
    <row r="407" spans="1:20" x14ac:dyDescent="0.2">
      <c r="A407" s="28">
        <v>6337077</v>
      </c>
      <c r="B407" s="28">
        <v>6337077</v>
      </c>
      <c r="C407" s="28" t="s">
        <v>2787</v>
      </c>
      <c r="D407" s="28" t="s">
        <v>198</v>
      </c>
      <c r="E407" s="28" t="s">
        <v>3754</v>
      </c>
      <c r="F407" s="28" t="s">
        <v>35</v>
      </c>
      <c r="G407" s="28" t="s">
        <v>71</v>
      </c>
      <c r="H407" s="40">
        <v>43784</v>
      </c>
      <c r="J407" s="40">
        <v>43949</v>
      </c>
      <c r="K407" s="39">
        <v>-55000</v>
      </c>
      <c r="L407" s="28">
        <v>2000317637</v>
      </c>
      <c r="M407" s="28" t="s">
        <v>3753</v>
      </c>
      <c r="N407" s="28" t="s">
        <v>499</v>
      </c>
      <c r="O407" s="39">
        <v>120</v>
      </c>
      <c r="P407" s="28" t="s">
        <v>65</v>
      </c>
      <c r="Q407" s="28" t="s">
        <v>2731</v>
      </c>
      <c r="R407" s="28" t="s">
        <v>2431</v>
      </c>
      <c r="S407" s="28" t="s">
        <v>2430</v>
      </c>
      <c r="T407" s="28" t="s">
        <v>2429</v>
      </c>
    </row>
    <row r="408" spans="1:20" x14ac:dyDescent="0.2">
      <c r="A408" s="28">
        <v>6337087</v>
      </c>
      <c r="B408" s="28">
        <v>6337087</v>
      </c>
      <c r="C408" s="28" t="s">
        <v>2787</v>
      </c>
      <c r="D408" s="28" t="s">
        <v>198</v>
      </c>
      <c r="E408" s="28" t="s">
        <v>3752</v>
      </c>
      <c r="F408" s="28" t="s">
        <v>35</v>
      </c>
      <c r="G408" s="28" t="s">
        <v>200</v>
      </c>
      <c r="H408" s="40">
        <v>43784</v>
      </c>
      <c r="J408" s="40">
        <v>43949</v>
      </c>
      <c r="K408" s="39">
        <v>-55000</v>
      </c>
      <c r="L408" s="28">
        <v>2000317637</v>
      </c>
      <c r="M408" s="28" t="s">
        <v>3422</v>
      </c>
      <c r="N408" s="28" t="s">
        <v>499</v>
      </c>
      <c r="O408" s="39">
        <v>120</v>
      </c>
      <c r="P408" s="28" t="s">
        <v>65</v>
      </c>
      <c r="Q408" s="28" t="s">
        <v>2731</v>
      </c>
      <c r="R408" s="28" t="s">
        <v>2431</v>
      </c>
      <c r="S408" s="28" t="s">
        <v>2430</v>
      </c>
      <c r="T408" s="28" t="s">
        <v>2429</v>
      </c>
    </row>
    <row r="409" spans="1:20" x14ac:dyDescent="0.2">
      <c r="A409" s="28">
        <v>6337758</v>
      </c>
      <c r="B409" s="28">
        <v>6337758</v>
      </c>
      <c r="C409" s="28" t="s">
        <v>2787</v>
      </c>
      <c r="D409" s="28" t="s">
        <v>198</v>
      </c>
      <c r="E409" s="28" t="s">
        <v>3751</v>
      </c>
      <c r="F409" s="28" t="s">
        <v>35</v>
      </c>
      <c r="G409" s="28" t="s">
        <v>200</v>
      </c>
      <c r="H409" s="40">
        <v>43787</v>
      </c>
      <c r="J409" s="40">
        <v>43949</v>
      </c>
      <c r="K409" s="39">
        <v>-55000</v>
      </c>
      <c r="L409" s="28">
        <v>2000317637</v>
      </c>
      <c r="M409" s="28" t="s">
        <v>3750</v>
      </c>
      <c r="N409" s="28" t="s">
        <v>499</v>
      </c>
      <c r="O409" s="39">
        <v>120</v>
      </c>
      <c r="P409" s="28" t="s">
        <v>65</v>
      </c>
      <c r="Q409" s="28" t="s">
        <v>2731</v>
      </c>
      <c r="R409" s="28" t="s">
        <v>2431</v>
      </c>
      <c r="S409" s="28" t="s">
        <v>2430</v>
      </c>
      <c r="T409" s="28" t="s">
        <v>2429</v>
      </c>
    </row>
    <row r="410" spans="1:20" x14ac:dyDescent="0.2">
      <c r="A410" s="28">
        <v>6338080</v>
      </c>
      <c r="B410" s="28">
        <v>6338080</v>
      </c>
      <c r="C410" s="28" t="s">
        <v>2787</v>
      </c>
      <c r="D410" s="28" t="s">
        <v>198</v>
      </c>
      <c r="E410" s="28" t="s">
        <v>3749</v>
      </c>
      <c r="F410" s="28" t="s">
        <v>35</v>
      </c>
      <c r="G410" s="28" t="s">
        <v>200</v>
      </c>
      <c r="H410" s="40">
        <v>43787</v>
      </c>
      <c r="J410" s="40">
        <v>43949</v>
      </c>
      <c r="K410" s="39">
        <v>-55000</v>
      </c>
      <c r="L410" s="28">
        <v>2000317637</v>
      </c>
      <c r="M410" s="28" t="s">
        <v>3748</v>
      </c>
      <c r="N410" s="28" t="s">
        <v>499</v>
      </c>
      <c r="O410" s="39">
        <v>120</v>
      </c>
      <c r="P410" s="28" t="s">
        <v>65</v>
      </c>
      <c r="Q410" s="28" t="s">
        <v>2731</v>
      </c>
      <c r="R410" s="28" t="s">
        <v>2431</v>
      </c>
      <c r="S410" s="28" t="s">
        <v>2430</v>
      </c>
      <c r="T410" s="28" t="s">
        <v>2429</v>
      </c>
    </row>
    <row r="411" spans="1:20" x14ac:dyDescent="0.2">
      <c r="A411" s="28">
        <v>6338443</v>
      </c>
      <c r="B411" s="28">
        <v>6338443</v>
      </c>
      <c r="C411" s="28" t="s">
        <v>2787</v>
      </c>
      <c r="D411" s="28" t="s">
        <v>198</v>
      </c>
      <c r="E411" s="28" t="s">
        <v>3747</v>
      </c>
      <c r="F411" s="28" t="s">
        <v>35</v>
      </c>
      <c r="G411" s="28" t="s">
        <v>200</v>
      </c>
      <c r="H411" s="40">
        <v>43787</v>
      </c>
      <c r="J411" s="40">
        <v>43949</v>
      </c>
      <c r="K411" s="39">
        <v>-60000</v>
      </c>
      <c r="L411" s="28">
        <v>2000317637</v>
      </c>
      <c r="M411" s="28" t="s">
        <v>3689</v>
      </c>
      <c r="N411" s="28" t="s">
        <v>499</v>
      </c>
      <c r="O411" s="39">
        <v>120</v>
      </c>
      <c r="P411" s="28" t="s">
        <v>65</v>
      </c>
      <c r="Q411" s="28" t="s">
        <v>2731</v>
      </c>
      <c r="R411" s="28" t="s">
        <v>2431</v>
      </c>
      <c r="S411" s="28" t="s">
        <v>2430</v>
      </c>
      <c r="T411" s="28" t="s">
        <v>2429</v>
      </c>
    </row>
    <row r="412" spans="1:20" x14ac:dyDescent="0.2">
      <c r="A412" s="28">
        <v>6340400</v>
      </c>
      <c r="B412" s="28">
        <v>6340400</v>
      </c>
      <c r="C412" s="28" t="s">
        <v>2787</v>
      </c>
      <c r="D412" s="28" t="s">
        <v>198</v>
      </c>
      <c r="E412" s="28" t="s">
        <v>3746</v>
      </c>
      <c r="F412" s="28" t="s">
        <v>35</v>
      </c>
      <c r="G412" s="28" t="s">
        <v>71</v>
      </c>
      <c r="H412" s="40">
        <v>43788</v>
      </c>
      <c r="J412" s="40">
        <v>43949</v>
      </c>
      <c r="K412" s="39">
        <v>-55000</v>
      </c>
      <c r="L412" s="28">
        <v>2000317637</v>
      </c>
      <c r="M412" s="28" t="s">
        <v>3745</v>
      </c>
      <c r="N412" s="28" t="s">
        <v>499</v>
      </c>
      <c r="O412" s="39">
        <v>120</v>
      </c>
      <c r="P412" s="28" t="s">
        <v>65</v>
      </c>
      <c r="Q412" s="28" t="s">
        <v>2731</v>
      </c>
      <c r="R412" s="28" t="s">
        <v>2431</v>
      </c>
      <c r="S412" s="28" t="s">
        <v>2430</v>
      </c>
      <c r="T412" s="28" t="s">
        <v>2429</v>
      </c>
    </row>
    <row r="413" spans="1:20" x14ac:dyDescent="0.2">
      <c r="A413" s="28">
        <v>6340857</v>
      </c>
      <c r="B413" s="28">
        <v>6340857</v>
      </c>
      <c r="C413" s="28" t="s">
        <v>2787</v>
      </c>
      <c r="D413" s="28" t="s">
        <v>198</v>
      </c>
      <c r="E413" s="28" t="s">
        <v>3744</v>
      </c>
      <c r="F413" s="28" t="s">
        <v>35</v>
      </c>
      <c r="G413" s="28" t="s">
        <v>200</v>
      </c>
      <c r="H413" s="40">
        <v>43788</v>
      </c>
      <c r="J413" s="40">
        <v>43949</v>
      </c>
      <c r="K413" s="39">
        <v>-55000</v>
      </c>
      <c r="L413" s="28">
        <v>2000317637</v>
      </c>
      <c r="M413" s="28" t="s">
        <v>3743</v>
      </c>
      <c r="N413" s="28" t="s">
        <v>499</v>
      </c>
      <c r="O413" s="39">
        <v>120</v>
      </c>
      <c r="P413" s="28" t="s">
        <v>65</v>
      </c>
      <c r="Q413" s="28" t="s">
        <v>2731</v>
      </c>
      <c r="R413" s="28" t="s">
        <v>2431</v>
      </c>
      <c r="S413" s="28" t="s">
        <v>2430</v>
      </c>
      <c r="T413" s="28" t="s">
        <v>2429</v>
      </c>
    </row>
    <row r="414" spans="1:20" x14ac:dyDescent="0.2">
      <c r="A414" s="28">
        <v>6321250</v>
      </c>
      <c r="B414" s="28">
        <v>6321250</v>
      </c>
      <c r="C414" s="28" t="s">
        <v>3735</v>
      </c>
      <c r="D414" s="28" t="s">
        <v>3432</v>
      </c>
      <c r="E414" s="28" t="s">
        <v>3742</v>
      </c>
      <c r="F414" s="28" t="s">
        <v>35</v>
      </c>
      <c r="G414" s="28" t="s">
        <v>200</v>
      </c>
      <c r="H414" s="40">
        <v>43768</v>
      </c>
      <c r="J414" s="40">
        <v>43949</v>
      </c>
      <c r="K414" s="39">
        <v>-102732</v>
      </c>
      <c r="L414" s="28">
        <v>2000317637</v>
      </c>
      <c r="M414" s="28" t="s">
        <v>3741</v>
      </c>
      <c r="N414" s="28" t="s">
        <v>499</v>
      </c>
      <c r="O414" s="39">
        <v>120</v>
      </c>
      <c r="P414" s="28" t="s">
        <v>65</v>
      </c>
      <c r="Q414" s="28" t="s">
        <v>2731</v>
      </c>
      <c r="R414" s="28" t="s">
        <v>2431</v>
      </c>
      <c r="S414" s="28" t="s">
        <v>2430</v>
      </c>
      <c r="T414" s="28" t="s">
        <v>2429</v>
      </c>
    </row>
    <row r="415" spans="1:20" x14ac:dyDescent="0.2">
      <c r="A415" s="28">
        <v>6347151</v>
      </c>
      <c r="B415" s="28">
        <v>6347151</v>
      </c>
      <c r="C415" s="28" t="s">
        <v>3735</v>
      </c>
      <c r="D415" s="28" t="s">
        <v>3432</v>
      </c>
      <c r="E415" s="28" t="s">
        <v>3740</v>
      </c>
      <c r="F415" s="28" t="s">
        <v>35</v>
      </c>
      <c r="G415" s="28" t="s">
        <v>200</v>
      </c>
      <c r="H415" s="40">
        <v>43795</v>
      </c>
      <c r="J415" s="40">
        <v>43949</v>
      </c>
      <c r="K415" s="39">
        <v>-55000</v>
      </c>
      <c r="L415" s="28">
        <v>2000317637</v>
      </c>
      <c r="M415" s="28" t="s">
        <v>3739</v>
      </c>
      <c r="N415" s="28" t="s">
        <v>499</v>
      </c>
      <c r="O415" s="39">
        <v>120</v>
      </c>
      <c r="P415" s="28" t="s">
        <v>65</v>
      </c>
      <c r="Q415" s="28" t="s">
        <v>2731</v>
      </c>
      <c r="R415" s="28" t="s">
        <v>2431</v>
      </c>
      <c r="S415" s="28" t="s">
        <v>2430</v>
      </c>
      <c r="T415" s="28" t="s">
        <v>2429</v>
      </c>
    </row>
    <row r="416" spans="1:20" x14ac:dyDescent="0.2">
      <c r="A416" s="28">
        <v>6347898</v>
      </c>
      <c r="B416" s="28">
        <v>6347898</v>
      </c>
      <c r="C416" s="28" t="s">
        <v>3735</v>
      </c>
      <c r="D416" s="28" t="s">
        <v>3432</v>
      </c>
      <c r="E416" s="28" t="s">
        <v>3738</v>
      </c>
      <c r="F416" s="28" t="s">
        <v>35</v>
      </c>
      <c r="G416" s="28" t="s">
        <v>200</v>
      </c>
      <c r="H416" s="40">
        <v>43796</v>
      </c>
      <c r="J416" s="40">
        <v>43949</v>
      </c>
      <c r="K416" s="39">
        <v>-55000</v>
      </c>
      <c r="L416" s="28">
        <v>2000317637</v>
      </c>
      <c r="M416" s="28" t="s">
        <v>3737</v>
      </c>
      <c r="N416" s="28" t="s">
        <v>499</v>
      </c>
      <c r="O416" s="39">
        <v>120</v>
      </c>
      <c r="P416" s="28" t="s">
        <v>65</v>
      </c>
      <c r="Q416" s="28" t="s">
        <v>2731</v>
      </c>
      <c r="R416" s="28" t="s">
        <v>2431</v>
      </c>
      <c r="S416" s="28" t="s">
        <v>2430</v>
      </c>
      <c r="T416" s="28" t="s">
        <v>2429</v>
      </c>
    </row>
    <row r="417" spans="1:20" x14ac:dyDescent="0.2">
      <c r="A417" s="28">
        <v>6348123</v>
      </c>
      <c r="B417" s="28">
        <v>6348123</v>
      </c>
      <c r="C417" s="28" t="s">
        <v>3735</v>
      </c>
      <c r="D417" s="28" t="s">
        <v>3432</v>
      </c>
      <c r="E417" s="28" t="s">
        <v>3736</v>
      </c>
      <c r="F417" s="28" t="s">
        <v>35</v>
      </c>
      <c r="G417" s="28" t="s">
        <v>200</v>
      </c>
      <c r="H417" s="40">
        <v>43796</v>
      </c>
      <c r="J417" s="40">
        <v>43949</v>
      </c>
      <c r="K417" s="39">
        <v>-55000</v>
      </c>
      <c r="L417" s="28">
        <v>2000317637</v>
      </c>
      <c r="M417" s="28" t="s">
        <v>3703</v>
      </c>
      <c r="N417" s="28" t="s">
        <v>499</v>
      </c>
      <c r="O417" s="39">
        <v>120</v>
      </c>
      <c r="P417" s="28" t="s">
        <v>65</v>
      </c>
      <c r="Q417" s="28" t="s">
        <v>2731</v>
      </c>
      <c r="R417" s="28" t="s">
        <v>2431</v>
      </c>
      <c r="S417" s="28" t="s">
        <v>2430</v>
      </c>
      <c r="T417" s="28" t="s">
        <v>2429</v>
      </c>
    </row>
    <row r="418" spans="1:20" x14ac:dyDescent="0.2">
      <c r="A418" s="28">
        <v>6348720</v>
      </c>
      <c r="B418" s="28">
        <v>6348720</v>
      </c>
      <c r="C418" s="28" t="s">
        <v>3735</v>
      </c>
      <c r="D418" s="28" t="s">
        <v>3432</v>
      </c>
      <c r="E418" s="28" t="s">
        <v>3734</v>
      </c>
      <c r="F418" s="28" t="s">
        <v>35</v>
      </c>
      <c r="G418" s="28" t="s">
        <v>200</v>
      </c>
      <c r="H418" s="40">
        <v>43797</v>
      </c>
      <c r="J418" s="40">
        <v>43949</v>
      </c>
      <c r="K418" s="39">
        <v>-51800</v>
      </c>
      <c r="L418" s="28">
        <v>2000317637</v>
      </c>
      <c r="M418" s="28" t="s">
        <v>3733</v>
      </c>
      <c r="N418" s="28" t="s">
        <v>499</v>
      </c>
      <c r="O418" s="39">
        <v>120</v>
      </c>
      <c r="P418" s="28" t="s">
        <v>65</v>
      </c>
      <c r="Q418" s="28" t="s">
        <v>2731</v>
      </c>
      <c r="R418" s="28" t="s">
        <v>2431</v>
      </c>
      <c r="S418" s="28" t="s">
        <v>2430</v>
      </c>
      <c r="T418" s="28" t="s">
        <v>2429</v>
      </c>
    </row>
    <row r="419" spans="1:20" x14ac:dyDescent="0.2">
      <c r="A419" s="28">
        <v>6280717</v>
      </c>
      <c r="B419" s="28">
        <v>6280717</v>
      </c>
      <c r="C419" s="28" t="s">
        <v>2783</v>
      </c>
      <c r="D419" s="28" t="s">
        <v>189</v>
      </c>
      <c r="E419" s="28" t="s">
        <v>2782</v>
      </c>
      <c r="F419" s="28" t="s">
        <v>35</v>
      </c>
      <c r="G419" s="28" t="s">
        <v>200</v>
      </c>
      <c r="H419" s="40">
        <v>43797</v>
      </c>
      <c r="J419" s="40">
        <v>43949</v>
      </c>
      <c r="K419" s="39">
        <v>-10563604</v>
      </c>
      <c r="L419" s="28">
        <v>2000317637</v>
      </c>
      <c r="M419" s="28" t="s">
        <v>3112</v>
      </c>
      <c r="N419" s="28" t="s">
        <v>499</v>
      </c>
      <c r="O419" s="39">
        <v>120</v>
      </c>
      <c r="P419" s="28" t="s">
        <v>65</v>
      </c>
      <c r="Q419" s="28" t="s">
        <v>49</v>
      </c>
      <c r="R419" s="28" t="s">
        <v>2431</v>
      </c>
      <c r="S419" s="28" t="s">
        <v>2430</v>
      </c>
      <c r="T419" s="28" t="s">
        <v>2429</v>
      </c>
    </row>
    <row r="420" spans="1:20" x14ac:dyDescent="0.2">
      <c r="A420" s="28">
        <v>6276239</v>
      </c>
      <c r="B420" s="28">
        <v>6276239</v>
      </c>
      <c r="C420" s="28" t="s">
        <v>2779</v>
      </c>
      <c r="D420" s="28" t="s">
        <v>189</v>
      </c>
      <c r="E420" s="28" t="s">
        <v>2778</v>
      </c>
      <c r="F420" s="28" t="s">
        <v>35</v>
      </c>
      <c r="G420" s="28" t="s">
        <v>200</v>
      </c>
      <c r="H420" s="40">
        <v>43731</v>
      </c>
      <c r="J420" s="40">
        <v>43949</v>
      </c>
      <c r="K420" s="39">
        <v>-47200</v>
      </c>
      <c r="L420" s="28">
        <v>2000317637</v>
      </c>
      <c r="M420" s="28" t="s">
        <v>3732</v>
      </c>
      <c r="N420" s="28" t="s">
        <v>499</v>
      </c>
      <c r="O420" s="39">
        <v>120</v>
      </c>
      <c r="P420" s="28" t="s">
        <v>65</v>
      </c>
      <c r="Q420" s="28" t="s">
        <v>49</v>
      </c>
      <c r="R420" s="28" t="s">
        <v>2431</v>
      </c>
      <c r="S420" s="28" t="s">
        <v>2430</v>
      </c>
      <c r="T420" s="28" t="s">
        <v>2429</v>
      </c>
    </row>
    <row r="421" spans="1:20" x14ac:dyDescent="0.2">
      <c r="A421" s="28">
        <v>6343116</v>
      </c>
      <c r="B421" s="28">
        <v>6343116</v>
      </c>
      <c r="C421" s="28" t="s">
        <v>3710</v>
      </c>
      <c r="D421" s="28" t="s">
        <v>189</v>
      </c>
      <c r="E421" s="28" t="s">
        <v>3731</v>
      </c>
      <c r="F421" s="28" t="s">
        <v>35</v>
      </c>
      <c r="G421" s="28" t="s">
        <v>200</v>
      </c>
      <c r="H421" s="40">
        <v>43791</v>
      </c>
      <c r="J421" s="40">
        <v>43949</v>
      </c>
      <c r="K421" s="39">
        <v>-6760</v>
      </c>
      <c r="L421" s="28">
        <v>2000317637</v>
      </c>
      <c r="M421" s="28" t="s">
        <v>3661</v>
      </c>
      <c r="N421" s="28" t="s">
        <v>499</v>
      </c>
      <c r="O421" s="39">
        <v>112</v>
      </c>
      <c r="P421" s="28" t="s">
        <v>65</v>
      </c>
      <c r="Q421" s="28" t="s">
        <v>49</v>
      </c>
      <c r="R421" s="28" t="s">
        <v>2431</v>
      </c>
      <c r="S421" s="28" t="s">
        <v>2430</v>
      </c>
      <c r="T421" s="28" t="s">
        <v>2429</v>
      </c>
    </row>
    <row r="422" spans="1:20" x14ac:dyDescent="0.2">
      <c r="A422" s="28">
        <v>6354057</v>
      </c>
      <c r="B422" s="28">
        <v>6354057</v>
      </c>
      <c r="C422" s="28" t="s">
        <v>3710</v>
      </c>
      <c r="D422" s="28" t="s">
        <v>189</v>
      </c>
      <c r="E422" s="28" t="s">
        <v>3730</v>
      </c>
      <c r="F422" s="28" t="s">
        <v>35</v>
      </c>
      <c r="G422" s="28" t="s">
        <v>200</v>
      </c>
      <c r="H422" s="40">
        <v>43802</v>
      </c>
      <c r="J422" s="40">
        <v>43949</v>
      </c>
      <c r="K422" s="39">
        <v>-55000</v>
      </c>
      <c r="L422" s="28">
        <v>2000317637</v>
      </c>
      <c r="M422" s="28" t="s">
        <v>3385</v>
      </c>
      <c r="N422" s="28" t="s">
        <v>499</v>
      </c>
      <c r="O422" s="39">
        <v>112</v>
      </c>
      <c r="P422" s="28" t="s">
        <v>65</v>
      </c>
      <c r="Q422" s="28" t="s">
        <v>49</v>
      </c>
      <c r="R422" s="28" t="s">
        <v>2431</v>
      </c>
      <c r="S422" s="28" t="s">
        <v>2430</v>
      </c>
      <c r="T422" s="28" t="s">
        <v>2429</v>
      </c>
    </row>
    <row r="423" spans="1:20" x14ac:dyDescent="0.2">
      <c r="A423" s="28">
        <v>6354787</v>
      </c>
      <c r="B423" s="28">
        <v>6354787</v>
      </c>
      <c r="C423" s="28" t="s">
        <v>3710</v>
      </c>
      <c r="D423" s="28" t="s">
        <v>189</v>
      </c>
      <c r="E423" s="28" t="s">
        <v>3729</v>
      </c>
      <c r="F423" s="28" t="s">
        <v>35</v>
      </c>
      <c r="G423" s="28" t="s">
        <v>200</v>
      </c>
      <c r="H423" s="40">
        <v>43803</v>
      </c>
      <c r="J423" s="40">
        <v>43949</v>
      </c>
      <c r="K423" s="39">
        <v>-55000</v>
      </c>
      <c r="L423" s="28">
        <v>2000317637</v>
      </c>
      <c r="M423" s="28" t="s">
        <v>3385</v>
      </c>
      <c r="N423" s="28" t="s">
        <v>499</v>
      </c>
      <c r="O423" s="39">
        <v>112</v>
      </c>
      <c r="P423" s="28" t="s">
        <v>65</v>
      </c>
      <c r="Q423" s="28" t="s">
        <v>49</v>
      </c>
      <c r="R423" s="28" t="s">
        <v>2431</v>
      </c>
      <c r="S423" s="28" t="s">
        <v>2430</v>
      </c>
      <c r="T423" s="28" t="s">
        <v>2429</v>
      </c>
    </row>
    <row r="424" spans="1:20" x14ac:dyDescent="0.2">
      <c r="A424" s="28">
        <v>6354818</v>
      </c>
      <c r="B424" s="28">
        <v>6354818</v>
      </c>
      <c r="C424" s="28" t="s">
        <v>3710</v>
      </c>
      <c r="D424" s="28" t="s">
        <v>189</v>
      </c>
      <c r="E424" s="28" t="s">
        <v>3728</v>
      </c>
      <c r="F424" s="28" t="s">
        <v>35</v>
      </c>
      <c r="G424" s="28" t="s">
        <v>71</v>
      </c>
      <c r="H424" s="40">
        <v>43803</v>
      </c>
      <c r="J424" s="40">
        <v>43949</v>
      </c>
      <c r="K424" s="39">
        <v>-55000</v>
      </c>
      <c r="L424" s="28">
        <v>2000317637</v>
      </c>
      <c r="M424" s="28" t="s">
        <v>3727</v>
      </c>
      <c r="N424" s="28" t="s">
        <v>499</v>
      </c>
      <c r="O424" s="39">
        <v>112</v>
      </c>
      <c r="P424" s="28" t="s">
        <v>65</v>
      </c>
      <c r="Q424" s="28" t="s">
        <v>49</v>
      </c>
      <c r="R424" s="28" t="s">
        <v>2431</v>
      </c>
      <c r="S424" s="28" t="s">
        <v>2430</v>
      </c>
      <c r="T424" s="28" t="s">
        <v>2429</v>
      </c>
    </row>
    <row r="425" spans="1:20" x14ac:dyDescent="0.2">
      <c r="A425" s="28">
        <v>6354968</v>
      </c>
      <c r="B425" s="28">
        <v>6354968</v>
      </c>
      <c r="C425" s="28" t="s">
        <v>3710</v>
      </c>
      <c r="D425" s="28" t="s">
        <v>189</v>
      </c>
      <c r="E425" s="28" t="s">
        <v>3726</v>
      </c>
      <c r="F425" s="28" t="s">
        <v>35</v>
      </c>
      <c r="G425" s="28" t="s">
        <v>200</v>
      </c>
      <c r="H425" s="40">
        <v>43803</v>
      </c>
      <c r="J425" s="40">
        <v>43949</v>
      </c>
      <c r="K425" s="39">
        <v>-55000</v>
      </c>
      <c r="L425" s="28">
        <v>2000317637</v>
      </c>
      <c r="M425" s="28" t="s">
        <v>3725</v>
      </c>
      <c r="N425" s="28" t="s">
        <v>499</v>
      </c>
      <c r="O425" s="39">
        <v>112</v>
      </c>
      <c r="P425" s="28" t="s">
        <v>65</v>
      </c>
      <c r="Q425" s="28" t="s">
        <v>49</v>
      </c>
      <c r="R425" s="28" t="s">
        <v>2431</v>
      </c>
      <c r="S425" s="28" t="s">
        <v>2430</v>
      </c>
      <c r="T425" s="28" t="s">
        <v>2429</v>
      </c>
    </row>
    <row r="426" spans="1:20" x14ac:dyDescent="0.2">
      <c r="A426" s="28">
        <v>6355054</v>
      </c>
      <c r="B426" s="28">
        <v>6355054</v>
      </c>
      <c r="C426" s="28" t="s">
        <v>3710</v>
      </c>
      <c r="D426" s="28" t="s">
        <v>189</v>
      </c>
      <c r="E426" s="28" t="s">
        <v>3724</v>
      </c>
      <c r="F426" s="28" t="s">
        <v>35</v>
      </c>
      <c r="G426" s="28" t="s">
        <v>200</v>
      </c>
      <c r="H426" s="40">
        <v>43803</v>
      </c>
      <c r="J426" s="40">
        <v>43949</v>
      </c>
      <c r="K426" s="39">
        <v>-55000</v>
      </c>
      <c r="L426" s="28">
        <v>2000317637</v>
      </c>
      <c r="M426" s="28" t="s">
        <v>3723</v>
      </c>
      <c r="N426" s="28" t="s">
        <v>499</v>
      </c>
      <c r="O426" s="39">
        <v>112</v>
      </c>
      <c r="P426" s="28" t="s">
        <v>65</v>
      </c>
      <c r="Q426" s="28" t="s">
        <v>49</v>
      </c>
      <c r="R426" s="28" t="s">
        <v>2431</v>
      </c>
      <c r="S426" s="28" t="s">
        <v>2430</v>
      </c>
      <c r="T426" s="28" t="s">
        <v>2429</v>
      </c>
    </row>
    <row r="427" spans="1:20" x14ac:dyDescent="0.2">
      <c r="A427" s="28">
        <v>6355537</v>
      </c>
      <c r="B427" s="28">
        <v>6355537</v>
      </c>
      <c r="C427" s="28" t="s">
        <v>3710</v>
      </c>
      <c r="D427" s="28" t="s">
        <v>189</v>
      </c>
      <c r="E427" s="28" t="s">
        <v>3722</v>
      </c>
      <c r="F427" s="28" t="s">
        <v>35</v>
      </c>
      <c r="G427" s="28" t="s">
        <v>200</v>
      </c>
      <c r="H427" s="40">
        <v>43803</v>
      </c>
      <c r="J427" s="40">
        <v>43949</v>
      </c>
      <c r="K427" s="39">
        <v>-55000</v>
      </c>
      <c r="L427" s="28">
        <v>2000317637</v>
      </c>
      <c r="M427" s="28" t="s">
        <v>3422</v>
      </c>
      <c r="N427" s="28" t="s">
        <v>499</v>
      </c>
      <c r="O427" s="39">
        <v>112</v>
      </c>
      <c r="P427" s="28" t="s">
        <v>65</v>
      </c>
      <c r="Q427" s="28" t="s">
        <v>49</v>
      </c>
      <c r="R427" s="28" t="s">
        <v>2431</v>
      </c>
      <c r="S427" s="28" t="s">
        <v>2430</v>
      </c>
      <c r="T427" s="28" t="s">
        <v>2429</v>
      </c>
    </row>
    <row r="428" spans="1:20" x14ac:dyDescent="0.2">
      <c r="A428" s="28">
        <v>6355811</v>
      </c>
      <c r="B428" s="28">
        <v>6355811</v>
      </c>
      <c r="C428" s="28" t="s">
        <v>3710</v>
      </c>
      <c r="D428" s="28" t="s">
        <v>189</v>
      </c>
      <c r="E428" s="28" t="s">
        <v>3721</v>
      </c>
      <c r="F428" s="28" t="s">
        <v>35</v>
      </c>
      <c r="G428" s="28" t="s">
        <v>200</v>
      </c>
      <c r="H428" s="40">
        <v>43804</v>
      </c>
      <c r="J428" s="40">
        <v>43949</v>
      </c>
      <c r="K428" s="39">
        <v>-55000</v>
      </c>
      <c r="L428" s="28">
        <v>2000317637</v>
      </c>
      <c r="M428" s="28" t="s">
        <v>3412</v>
      </c>
      <c r="N428" s="28" t="s">
        <v>499</v>
      </c>
      <c r="O428" s="39">
        <v>112</v>
      </c>
      <c r="P428" s="28" t="s">
        <v>65</v>
      </c>
      <c r="Q428" s="28" t="s">
        <v>49</v>
      </c>
      <c r="R428" s="28" t="s">
        <v>2431</v>
      </c>
      <c r="S428" s="28" t="s">
        <v>2430</v>
      </c>
      <c r="T428" s="28" t="s">
        <v>2429</v>
      </c>
    </row>
    <row r="429" spans="1:20" x14ac:dyDescent="0.2">
      <c r="A429" s="28">
        <v>6355848</v>
      </c>
      <c r="B429" s="28">
        <v>6355848</v>
      </c>
      <c r="C429" s="28" t="s">
        <v>3710</v>
      </c>
      <c r="D429" s="28" t="s">
        <v>189</v>
      </c>
      <c r="E429" s="28" t="s">
        <v>3720</v>
      </c>
      <c r="F429" s="28" t="s">
        <v>35</v>
      </c>
      <c r="G429" s="28" t="s">
        <v>200</v>
      </c>
      <c r="H429" s="40">
        <v>43804</v>
      </c>
      <c r="J429" s="40">
        <v>43949</v>
      </c>
      <c r="K429" s="39">
        <v>-55000</v>
      </c>
      <c r="L429" s="28">
        <v>2000317637</v>
      </c>
      <c r="M429" s="28" t="s">
        <v>3719</v>
      </c>
      <c r="N429" s="28" t="s">
        <v>499</v>
      </c>
      <c r="O429" s="39">
        <v>112</v>
      </c>
      <c r="P429" s="28" t="s">
        <v>65</v>
      </c>
      <c r="Q429" s="28" t="s">
        <v>49</v>
      </c>
      <c r="R429" s="28" t="s">
        <v>2431</v>
      </c>
      <c r="S429" s="28" t="s">
        <v>2430</v>
      </c>
      <c r="T429" s="28" t="s">
        <v>2429</v>
      </c>
    </row>
    <row r="430" spans="1:20" x14ac:dyDescent="0.2">
      <c r="A430" s="28">
        <v>6355989</v>
      </c>
      <c r="B430" s="28">
        <v>6355989</v>
      </c>
      <c r="C430" s="28" t="s">
        <v>3710</v>
      </c>
      <c r="D430" s="28" t="s">
        <v>189</v>
      </c>
      <c r="E430" s="28" t="s">
        <v>3718</v>
      </c>
      <c r="F430" s="28" t="s">
        <v>35</v>
      </c>
      <c r="G430" s="28" t="s">
        <v>200</v>
      </c>
      <c r="H430" s="40">
        <v>43804</v>
      </c>
      <c r="J430" s="40">
        <v>43949</v>
      </c>
      <c r="K430" s="39">
        <v>-55000</v>
      </c>
      <c r="L430" s="28">
        <v>2000317637</v>
      </c>
      <c r="M430" s="28" t="s">
        <v>3396</v>
      </c>
      <c r="N430" s="28" t="s">
        <v>499</v>
      </c>
      <c r="O430" s="39">
        <v>112</v>
      </c>
      <c r="P430" s="28" t="s">
        <v>65</v>
      </c>
      <c r="Q430" s="28" t="s">
        <v>49</v>
      </c>
      <c r="R430" s="28" t="s">
        <v>2431</v>
      </c>
      <c r="S430" s="28" t="s">
        <v>2430</v>
      </c>
      <c r="T430" s="28" t="s">
        <v>2429</v>
      </c>
    </row>
    <row r="431" spans="1:20" x14ac:dyDescent="0.2">
      <c r="A431" s="28">
        <v>6356372</v>
      </c>
      <c r="B431" s="28">
        <v>6356372</v>
      </c>
      <c r="C431" s="28" t="s">
        <v>3710</v>
      </c>
      <c r="D431" s="28" t="s">
        <v>189</v>
      </c>
      <c r="E431" s="28" t="s">
        <v>3717</v>
      </c>
      <c r="F431" s="28" t="s">
        <v>35</v>
      </c>
      <c r="G431" s="28" t="s">
        <v>71</v>
      </c>
      <c r="H431" s="40">
        <v>43804</v>
      </c>
      <c r="J431" s="40">
        <v>43949</v>
      </c>
      <c r="K431" s="39">
        <v>-55000</v>
      </c>
      <c r="L431" s="28">
        <v>2000317637</v>
      </c>
      <c r="M431" s="28" t="s">
        <v>3685</v>
      </c>
      <c r="N431" s="28" t="s">
        <v>499</v>
      </c>
      <c r="O431" s="39">
        <v>112</v>
      </c>
      <c r="P431" s="28" t="s">
        <v>65</v>
      </c>
      <c r="Q431" s="28" t="s">
        <v>49</v>
      </c>
      <c r="R431" s="28" t="s">
        <v>2431</v>
      </c>
      <c r="S431" s="28" t="s">
        <v>2430</v>
      </c>
      <c r="T431" s="28" t="s">
        <v>2429</v>
      </c>
    </row>
    <row r="432" spans="1:20" x14ac:dyDescent="0.2">
      <c r="A432" s="28">
        <v>6357278</v>
      </c>
      <c r="B432" s="28">
        <v>6357278</v>
      </c>
      <c r="C432" s="28" t="s">
        <v>3710</v>
      </c>
      <c r="D432" s="28" t="s">
        <v>189</v>
      </c>
      <c r="E432" s="28" t="s">
        <v>3716</v>
      </c>
      <c r="F432" s="28" t="s">
        <v>35</v>
      </c>
      <c r="G432" s="28" t="s">
        <v>200</v>
      </c>
      <c r="H432" s="40">
        <v>43805</v>
      </c>
      <c r="J432" s="40">
        <v>43949</v>
      </c>
      <c r="K432" s="39">
        <v>-55000</v>
      </c>
      <c r="L432" s="28">
        <v>2000317637</v>
      </c>
      <c r="M432" s="28" t="s">
        <v>3691</v>
      </c>
      <c r="N432" s="28" t="s">
        <v>499</v>
      </c>
      <c r="O432" s="39">
        <v>112</v>
      </c>
      <c r="P432" s="28" t="s">
        <v>65</v>
      </c>
      <c r="Q432" s="28" t="s">
        <v>49</v>
      </c>
      <c r="R432" s="28" t="s">
        <v>2431</v>
      </c>
      <c r="S432" s="28" t="s">
        <v>2430</v>
      </c>
      <c r="T432" s="28" t="s">
        <v>2429</v>
      </c>
    </row>
    <row r="433" spans="1:20" x14ac:dyDescent="0.2">
      <c r="A433" s="28">
        <v>6357290</v>
      </c>
      <c r="B433" s="28">
        <v>6357290</v>
      </c>
      <c r="C433" s="28" t="s">
        <v>3710</v>
      </c>
      <c r="D433" s="28" t="s">
        <v>189</v>
      </c>
      <c r="E433" s="28" t="s">
        <v>3715</v>
      </c>
      <c r="F433" s="28" t="s">
        <v>35</v>
      </c>
      <c r="G433" s="28" t="s">
        <v>200</v>
      </c>
      <c r="H433" s="40">
        <v>43805</v>
      </c>
      <c r="J433" s="40">
        <v>43949</v>
      </c>
      <c r="K433" s="39">
        <v>-55000</v>
      </c>
      <c r="L433" s="28">
        <v>2000317637</v>
      </c>
      <c r="M433" s="28" t="s">
        <v>3714</v>
      </c>
      <c r="N433" s="28" t="s">
        <v>499</v>
      </c>
      <c r="O433" s="39">
        <v>112</v>
      </c>
      <c r="P433" s="28" t="s">
        <v>65</v>
      </c>
      <c r="Q433" s="28" t="s">
        <v>49</v>
      </c>
      <c r="R433" s="28" t="s">
        <v>2431</v>
      </c>
      <c r="S433" s="28" t="s">
        <v>2430</v>
      </c>
      <c r="T433" s="28" t="s">
        <v>2429</v>
      </c>
    </row>
    <row r="434" spans="1:20" x14ac:dyDescent="0.2">
      <c r="A434" s="28">
        <v>6357692</v>
      </c>
      <c r="B434" s="28">
        <v>6357692</v>
      </c>
      <c r="C434" s="28" t="s">
        <v>3710</v>
      </c>
      <c r="D434" s="28" t="s">
        <v>189</v>
      </c>
      <c r="E434" s="28" t="s">
        <v>3713</v>
      </c>
      <c r="F434" s="28" t="s">
        <v>35</v>
      </c>
      <c r="G434" s="28" t="s">
        <v>200</v>
      </c>
      <c r="H434" s="40">
        <v>43805</v>
      </c>
      <c r="J434" s="40">
        <v>43949</v>
      </c>
      <c r="K434" s="39">
        <v>-55000</v>
      </c>
      <c r="L434" s="28">
        <v>2000317637</v>
      </c>
      <c r="M434" s="28" t="s">
        <v>3389</v>
      </c>
      <c r="N434" s="28" t="s">
        <v>499</v>
      </c>
      <c r="O434" s="39">
        <v>112</v>
      </c>
      <c r="P434" s="28" t="s">
        <v>65</v>
      </c>
      <c r="Q434" s="28" t="s">
        <v>49</v>
      </c>
      <c r="R434" s="28" t="s">
        <v>2431</v>
      </c>
      <c r="S434" s="28" t="s">
        <v>2430</v>
      </c>
      <c r="T434" s="28" t="s">
        <v>2429</v>
      </c>
    </row>
    <row r="435" spans="1:20" x14ac:dyDescent="0.2">
      <c r="A435" s="28">
        <v>6358041</v>
      </c>
      <c r="B435" s="28">
        <v>6358041</v>
      </c>
      <c r="C435" s="28" t="s">
        <v>3710</v>
      </c>
      <c r="D435" s="28" t="s">
        <v>189</v>
      </c>
      <c r="E435" s="28" t="s">
        <v>3712</v>
      </c>
      <c r="F435" s="28" t="s">
        <v>35</v>
      </c>
      <c r="G435" s="28" t="s">
        <v>200</v>
      </c>
      <c r="H435" s="40">
        <v>43805</v>
      </c>
      <c r="J435" s="40">
        <v>43949</v>
      </c>
      <c r="K435" s="39">
        <v>-55000</v>
      </c>
      <c r="L435" s="28">
        <v>2000317637</v>
      </c>
      <c r="M435" s="28" t="s">
        <v>3711</v>
      </c>
      <c r="N435" s="28" t="s">
        <v>499</v>
      </c>
      <c r="O435" s="39">
        <v>112</v>
      </c>
      <c r="P435" s="28" t="s">
        <v>65</v>
      </c>
      <c r="Q435" s="28" t="s">
        <v>49</v>
      </c>
      <c r="R435" s="28" t="s">
        <v>2431</v>
      </c>
      <c r="S435" s="28" t="s">
        <v>2430</v>
      </c>
      <c r="T435" s="28" t="s">
        <v>2429</v>
      </c>
    </row>
    <row r="436" spans="1:20" x14ac:dyDescent="0.2">
      <c r="A436" s="28">
        <v>6358188</v>
      </c>
      <c r="B436" s="28">
        <v>6358188</v>
      </c>
      <c r="C436" s="28" t="s">
        <v>3710</v>
      </c>
      <c r="D436" s="28" t="s">
        <v>189</v>
      </c>
      <c r="E436" s="28" t="s">
        <v>3709</v>
      </c>
      <c r="F436" s="28" t="s">
        <v>35</v>
      </c>
      <c r="G436" s="28" t="s">
        <v>200</v>
      </c>
      <c r="H436" s="40">
        <v>43805</v>
      </c>
      <c r="J436" s="40">
        <v>43949</v>
      </c>
      <c r="K436" s="39">
        <v>-55000</v>
      </c>
      <c r="L436" s="28">
        <v>2000317637</v>
      </c>
      <c r="M436" s="28" t="s">
        <v>3708</v>
      </c>
      <c r="N436" s="28" t="s">
        <v>499</v>
      </c>
      <c r="O436" s="39">
        <v>112</v>
      </c>
      <c r="P436" s="28" t="s">
        <v>65</v>
      </c>
      <c r="Q436" s="28" t="s">
        <v>49</v>
      </c>
      <c r="R436" s="28" t="s">
        <v>2431</v>
      </c>
      <c r="S436" s="28" t="s">
        <v>2430</v>
      </c>
      <c r="T436" s="28" t="s">
        <v>2429</v>
      </c>
    </row>
    <row r="437" spans="1:20" x14ac:dyDescent="0.2">
      <c r="A437" s="28">
        <v>6340634</v>
      </c>
      <c r="B437" s="28">
        <v>6340634</v>
      </c>
      <c r="C437" s="28" t="s">
        <v>2775</v>
      </c>
      <c r="D437" s="28" t="s">
        <v>189</v>
      </c>
      <c r="E437" s="28" t="s">
        <v>2774</v>
      </c>
      <c r="F437" s="28" t="s">
        <v>35</v>
      </c>
      <c r="G437" s="28" t="s">
        <v>200</v>
      </c>
      <c r="H437" s="40">
        <v>43788</v>
      </c>
      <c r="J437" s="40">
        <v>43835</v>
      </c>
      <c r="K437" s="39">
        <v>-1093466</v>
      </c>
      <c r="L437" s="28">
        <v>2000317637</v>
      </c>
      <c r="M437" s="28" t="s">
        <v>3112</v>
      </c>
      <c r="N437" s="28" t="s">
        <v>499</v>
      </c>
      <c r="O437" s="39">
        <v>112</v>
      </c>
      <c r="P437" s="28" t="s">
        <v>2432</v>
      </c>
      <c r="Q437" s="28" t="s">
        <v>49</v>
      </c>
      <c r="R437" s="28" t="s">
        <v>2431</v>
      </c>
      <c r="S437" s="28" t="s">
        <v>2430</v>
      </c>
      <c r="T437" s="28" t="s">
        <v>2429</v>
      </c>
    </row>
    <row r="438" spans="1:20" x14ac:dyDescent="0.2">
      <c r="A438" s="28">
        <v>6344838</v>
      </c>
      <c r="B438" s="28">
        <v>6344838</v>
      </c>
      <c r="C438" s="28" t="s">
        <v>2775</v>
      </c>
      <c r="D438" s="28" t="s">
        <v>189</v>
      </c>
      <c r="E438" s="28" t="s">
        <v>3707</v>
      </c>
      <c r="F438" s="28" t="s">
        <v>35</v>
      </c>
      <c r="G438" s="28" t="s">
        <v>200</v>
      </c>
      <c r="H438" s="40">
        <v>43794</v>
      </c>
      <c r="J438" s="40">
        <v>43835</v>
      </c>
      <c r="K438" s="39">
        <v>-2318930</v>
      </c>
      <c r="L438" s="28">
        <v>2000317637</v>
      </c>
      <c r="M438" s="28" t="s">
        <v>3706</v>
      </c>
      <c r="N438" s="28" t="s">
        <v>499</v>
      </c>
      <c r="O438" s="39">
        <v>112</v>
      </c>
      <c r="P438" s="28" t="s">
        <v>2432</v>
      </c>
      <c r="Q438" s="28" t="s">
        <v>49</v>
      </c>
      <c r="R438" s="28" t="s">
        <v>2431</v>
      </c>
      <c r="S438" s="28" t="s">
        <v>2430</v>
      </c>
      <c r="T438" s="28" t="s">
        <v>2429</v>
      </c>
    </row>
    <row r="439" spans="1:20" x14ac:dyDescent="0.2">
      <c r="A439" s="28">
        <v>6351203</v>
      </c>
      <c r="B439" s="28">
        <v>6351203</v>
      </c>
      <c r="C439" s="28" t="s">
        <v>3705</v>
      </c>
      <c r="D439" s="28" t="s">
        <v>189</v>
      </c>
      <c r="E439" s="28" t="s">
        <v>3704</v>
      </c>
      <c r="F439" s="28" t="s">
        <v>35</v>
      </c>
      <c r="G439" s="28" t="s">
        <v>200</v>
      </c>
      <c r="H439" s="40">
        <v>43798</v>
      </c>
      <c r="J439" s="40">
        <v>43949</v>
      </c>
      <c r="K439" s="39">
        <v>-4810217</v>
      </c>
      <c r="L439" s="28">
        <v>2000317637</v>
      </c>
      <c r="M439" s="28" t="s">
        <v>3693</v>
      </c>
      <c r="N439" s="28" t="s">
        <v>499</v>
      </c>
      <c r="O439" s="39">
        <v>112</v>
      </c>
      <c r="P439" s="28" t="s">
        <v>65</v>
      </c>
      <c r="Q439" s="28" t="s">
        <v>49</v>
      </c>
      <c r="R439" s="28" t="s">
        <v>2431</v>
      </c>
      <c r="S439" s="28" t="s">
        <v>2430</v>
      </c>
      <c r="T439" s="28" t="s">
        <v>2429</v>
      </c>
    </row>
    <row r="440" spans="1:20" x14ac:dyDescent="0.2">
      <c r="A440" s="28">
        <v>6353091</v>
      </c>
      <c r="B440" s="28">
        <v>6353091</v>
      </c>
      <c r="C440" s="28" t="s">
        <v>2771</v>
      </c>
      <c r="D440" s="28" t="s">
        <v>226</v>
      </c>
      <c r="E440" s="28" t="s">
        <v>2770</v>
      </c>
      <c r="F440" s="28" t="s">
        <v>35</v>
      </c>
      <c r="G440" s="28" t="s">
        <v>200</v>
      </c>
      <c r="H440" s="40">
        <v>43801</v>
      </c>
      <c r="J440" s="40">
        <v>43949</v>
      </c>
      <c r="K440" s="39">
        <v>-384276</v>
      </c>
      <c r="L440" s="28">
        <v>2000317637</v>
      </c>
      <c r="M440" s="28" t="s">
        <v>3703</v>
      </c>
      <c r="N440" s="28" t="s">
        <v>499</v>
      </c>
      <c r="O440" s="39">
        <v>112</v>
      </c>
      <c r="P440" s="28" t="s">
        <v>65</v>
      </c>
      <c r="Q440" s="28" t="s">
        <v>49</v>
      </c>
      <c r="R440" s="28" t="s">
        <v>2431</v>
      </c>
      <c r="S440" s="28" t="s">
        <v>2430</v>
      </c>
      <c r="T440" s="28" t="s">
        <v>2429</v>
      </c>
    </row>
    <row r="441" spans="1:20" x14ac:dyDescent="0.2">
      <c r="A441" s="28">
        <v>6354795</v>
      </c>
      <c r="B441" s="28">
        <v>6354795</v>
      </c>
      <c r="C441" s="28" t="s">
        <v>2771</v>
      </c>
      <c r="D441" s="28" t="s">
        <v>226</v>
      </c>
      <c r="E441" s="28" t="s">
        <v>3702</v>
      </c>
      <c r="F441" s="28" t="s">
        <v>35</v>
      </c>
      <c r="G441" s="28" t="s">
        <v>200</v>
      </c>
      <c r="H441" s="40">
        <v>43803</v>
      </c>
      <c r="J441" s="40">
        <v>43949</v>
      </c>
      <c r="K441" s="39">
        <v>-51800</v>
      </c>
      <c r="L441" s="28">
        <v>2000317637</v>
      </c>
      <c r="M441" s="28" t="s">
        <v>3701</v>
      </c>
      <c r="N441" s="28" t="s">
        <v>499</v>
      </c>
      <c r="O441" s="39">
        <v>112</v>
      </c>
      <c r="P441" s="28" t="s">
        <v>65</v>
      </c>
      <c r="Q441" s="28" t="s">
        <v>49</v>
      </c>
      <c r="R441" s="28" t="s">
        <v>2431</v>
      </c>
      <c r="S441" s="28" t="s">
        <v>2430</v>
      </c>
      <c r="T441" s="28" t="s">
        <v>2429</v>
      </c>
    </row>
    <row r="442" spans="1:20" x14ac:dyDescent="0.2">
      <c r="A442" s="28">
        <v>6355127</v>
      </c>
      <c r="B442" s="28">
        <v>6355127</v>
      </c>
      <c r="C442" s="28" t="s">
        <v>2771</v>
      </c>
      <c r="D442" s="28" t="s">
        <v>226</v>
      </c>
      <c r="E442" s="28" t="s">
        <v>3700</v>
      </c>
      <c r="F442" s="28" t="s">
        <v>35</v>
      </c>
      <c r="G442" s="28" t="s">
        <v>200</v>
      </c>
      <c r="H442" s="40">
        <v>43803</v>
      </c>
      <c r="J442" s="40">
        <v>43949</v>
      </c>
      <c r="K442" s="39">
        <v>-55000</v>
      </c>
      <c r="L442" s="28">
        <v>2000317637</v>
      </c>
      <c r="M442" s="28" t="s">
        <v>3699</v>
      </c>
      <c r="N442" s="28" t="s">
        <v>499</v>
      </c>
      <c r="O442" s="39">
        <v>112</v>
      </c>
      <c r="P442" s="28" t="s">
        <v>65</v>
      </c>
      <c r="Q442" s="28" t="s">
        <v>49</v>
      </c>
      <c r="R442" s="28" t="s">
        <v>2431</v>
      </c>
      <c r="S442" s="28" t="s">
        <v>2430</v>
      </c>
      <c r="T442" s="28" t="s">
        <v>2429</v>
      </c>
    </row>
    <row r="443" spans="1:20" x14ac:dyDescent="0.2">
      <c r="A443" s="28">
        <v>6357509</v>
      </c>
      <c r="B443" s="28">
        <v>6357509</v>
      </c>
      <c r="C443" s="28" t="s">
        <v>2771</v>
      </c>
      <c r="D443" s="28" t="s">
        <v>226</v>
      </c>
      <c r="E443" s="28" t="s">
        <v>3698</v>
      </c>
      <c r="F443" s="28" t="s">
        <v>35</v>
      </c>
      <c r="G443" s="28" t="s">
        <v>200</v>
      </c>
      <c r="H443" s="40">
        <v>43805</v>
      </c>
      <c r="J443" s="40">
        <v>43949</v>
      </c>
      <c r="K443" s="39">
        <v>-55000</v>
      </c>
      <c r="L443" s="28">
        <v>2000317637</v>
      </c>
      <c r="M443" s="28" t="s">
        <v>3697</v>
      </c>
      <c r="N443" s="28" t="s">
        <v>499</v>
      </c>
      <c r="O443" s="39">
        <v>112</v>
      </c>
      <c r="P443" s="28" t="s">
        <v>65</v>
      </c>
      <c r="Q443" s="28" t="s">
        <v>49</v>
      </c>
      <c r="R443" s="28" t="s">
        <v>2431</v>
      </c>
      <c r="S443" s="28" t="s">
        <v>2430</v>
      </c>
      <c r="T443" s="28" t="s">
        <v>2429</v>
      </c>
    </row>
    <row r="444" spans="1:20" x14ac:dyDescent="0.2">
      <c r="A444" s="28">
        <v>6358488</v>
      </c>
      <c r="B444" s="28">
        <v>6358488</v>
      </c>
      <c r="C444" s="28" t="s">
        <v>3606</v>
      </c>
      <c r="D444" s="28" t="s">
        <v>3432</v>
      </c>
      <c r="E444" s="28" t="s">
        <v>3696</v>
      </c>
      <c r="F444" s="28" t="s">
        <v>35</v>
      </c>
      <c r="G444" s="28" t="s">
        <v>2744</v>
      </c>
      <c r="H444" s="40">
        <v>43806</v>
      </c>
      <c r="J444" s="40">
        <v>43918</v>
      </c>
      <c r="K444" s="39">
        <v>-30923</v>
      </c>
      <c r="L444" s="28">
        <v>2000317637</v>
      </c>
      <c r="M444" s="28" t="s">
        <v>3695</v>
      </c>
      <c r="N444" s="28" t="s">
        <v>499</v>
      </c>
      <c r="O444" s="39">
        <v>112</v>
      </c>
      <c r="P444" s="28" t="s">
        <v>65</v>
      </c>
      <c r="Q444" s="28" t="s">
        <v>2731</v>
      </c>
      <c r="R444" s="28" t="s">
        <v>2431</v>
      </c>
      <c r="S444" s="28" t="s">
        <v>2430</v>
      </c>
      <c r="T444" s="28" t="s">
        <v>2429</v>
      </c>
    </row>
    <row r="445" spans="1:20" x14ac:dyDescent="0.2">
      <c r="A445" s="28">
        <v>6358538</v>
      </c>
      <c r="B445" s="28">
        <v>6358538</v>
      </c>
      <c r="C445" s="28" t="s">
        <v>2758</v>
      </c>
      <c r="D445" s="28" t="s">
        <v>198</v>
      </c>
      <c r="E445" s="28" t="s">
        <v>3694</v>
      </c>
      <c r="F445" s="28" t="s">
        <v>35</v>
      </c>
      <c r="G445" s="28" t="s">
        <v>200</v>
      </c>
      <c r="H445" s="40">
        <v>43807</v>
      </c>
      <c r="J445" s="40">
        <v>43922</v>
      </c>
      <c r="K445" s="39">
        <v>-471489</v>
      </c>
      <c r="L445" s="28">
        <v>2000317637</v>
      </c>
      <c r="M445" s="28" t="s">
        <v>3693</v>
      </c>
      <c r="N445" s="28" t="s">
        <v>499</v>
      </c>
      <c r="O445" s="39">
        <v>112</v>
      </c>
      <c r="P445" s="28" t="s">
        <v>65</v>
      </c>
      <c r="Q445" s="28" t="s">
        <v>2731</v>
      </c>
      <c r="R445" s="28" t="s">
        <v>2431</v>
      </c>
      <c r="S445" s="28" t="s">
        <v>2430</v>
      </c>
      <c r="T445" s="28" t="s">
        <v>2429</v>
      </c>
    </row>
    <row r="446" spans="1:20" x14ac:dyDescent="0.2">
      <c r="A446" s="28">
        <v>6359731</v>
      </c>
      <c r="B446" s="28">
        <v>6359731</v>
      </c>
      <c r="C446" s="28" t="s">
        <v>2758</v>
      </c>
      <c r="D446" s="28" t="s">
        <v>198</v>
      </c>
      <c r="E446" s="28" t="s">
        <v>3692</v>
      </c>
      <c r="F446" s="28" t="s">
        <v>35</v>
      </c>
      <c r="G446" s="28" t="s">
        <v>200</v>
      </c>
      <c r="H446" s="40">
        <v>43808</v>
      </c>
      <c r="J446" s="40">
        <v>43949</v>
      </c>
      <c r="K446" s="39">
        <v>-30218</v>
      </c>
      <c r="L446" s="28">
        <v>2000317637</v>
      </c>
      <c r="M446" s="28" t="s">
        <v>3691</v>
      </c>
      <c r="N446" s="28" t="s">
        <v>499</v>
      </c>
      <c r="O446" s="39">
        <v>112</v>
      </c>
      <c r="P446" s="28" t="s">
        <v>65</v>
      </c>
      <c r="Q446" s="28" t="s">
        <v>2731</v>
      </c>
      <c r="R446" s="28" t="s">
        <v>2431</v>
      </c>
      <c r="S446" s="28" t="s">
        <v>2430</v>
      </c>
      <c r="T446" s="28" t="s">
        <v>2429</v>
      </c>
    </row>
    <row r="447" spans="1:20" x14ac:dyDescent="0.2">
      <c r="A447" s="28">
        <v>6361408</v>
      </c>
      <c r="B447" s="28">
        <v>6361408</v>
      </c>
      <c r="C447" s="28" t="s">
        <v>2758</v>
      </c>
      <c r="D447" s="28" t="s">
        <v>198</v>
      </c>
      <c r="E447" s="28" t="s">
        <v>2767</v>
      </c>
      <c r="F447" s="28" t="s">
        <v>35</v>
      </c>
      <c r="G447" s="28" t="s">
        <v>200</v>
      </c>
      <c r="H447" s="40">
        <v>43809</v>
      </c>
      <c r="J447" s="40">
        <v>43949</v>
      </c>
      <c r="K447" s="39">
        <v>-1966833</v>
      </c>
      <c r="L447" s="28">
        <v>2000317637</v>
      </c>
      <c r="M447" s="28" t="s">
        <v>3690</v>
      </c>
      <c r="N447" s="28" t="s">
        <v>499</v>
      </c>
      <c r="O447" s="39">
        <v>112</v>
      </c>
      <c r="P447" s="28" t="s">
        <v>65</v>
      </c>
      <c r="Q447" s="28" t="s">
        <v>2731</v>
      </c>
      <c r="R447" s="28" t="s">
        <v>2431</v>
      </c>
      <c r="S447" s="28" t="s">
        <v>2430</v>
      </c>
      <c r="T447" s="28" t="s">
        <v>2429</v>
      </c>
    </row>
    <row r="448" spans="1:20" x14ac:dyDescent="0.2">
      <c r="A448" s="28">
        <v>6361421</v>
      </c>
      <c r="B448" s="28">
        <v>6361421</v>
      </c>
      <c r="C448" s="28" t="s">
        <v>2758</v>
      </c>
      <c r="D448" s="28" t="s">
        <v>198</v>
      </c>
      <c r="E448" s="28" t="s">
        <v>2764</v>
      </c>
      <c r="F448" s="28" t="s">
        <v>35</v>
      </c>
      <c r="G448" s="28" t="s">
        <v>200</v>
      </c>
      <c r="H448" s="40">
        <v>43809</v>
      </c>
      <c r="J448" s="40">
        <v>43949</v>
      </c>
      <c r="K448" s="39">
        <v>-2005773</v>
      </c>
      <c r="L448" s="28">
        <v>2000317637</v>
      </c>
      <c r="M448" s="28" t="s">
        <v>3689</v>
      </c>
      <c r="N448" s="28" t="s">
        <v>499</v>
      </c>
      <c r="O448" s="39">
        <v>112</v>
      </c>
      <c r="P448" s="28" t="s">
        <v>65</v>
      </c>
      <c r="Q448" s="28" t="s">
        <v>2731</v>
      </c>
      <c r="R448" s="28" t="s">
        <v>2431</v>
      </c>
      <c r="S448" s="28" t="s">
        <v>2430</v>
      </c>
      <c r="T448" s="28" t="s">
        <v>2429</v>
      </c>
    </row>
    <row r="449" spans="1:20" x14ac:dyDescent="0.2">
      <c r="A449" s="28">
        <v>6361781</v>
      </c>
      <c r="B449" s="28">
        <v>6361781</v>
      </c>
      <c r="C449" s="28" t="s">
        <v>2758</v>
      </c>
      <c r="D449" s="28" t="s">
        <v>198</v>
      </c>
      <c r="E449" s="28" t="s">
        <v>3688</v>
      </c>
      <c r="F449" s="28" t="s">
        <v>35</v>
      </c>
      <c r="G449" s="28" t="s">
        <v>200</v>
      </c>
      <c r="H449" s="40">
        <v>43810</v>
      </c>
      <c r="J449" s="40">
        <v>43949</v>
      </c>
      <c r="K449" s="39">
        <v>-66258</v>
      </c>
      <c r="L449" s="28">
        <v>2000317637</v>
      </c>
      <c r="M449" s="28" t="s">
        <v>3396</v>
      </c>
      <c r="N449" s="28" t="s">
        <v>499</v>
      </c>
      <c r="O449" s="39">
        <v>112</v>
      </c>
      <c r="P449" s="28" t="s">
        <v>65</v>
      </c>
      <c r="Q449" s="28" t="s">
        <v>2731</v>
      </c>
      <c r="R449" s="28" t="s">
        <v>2431</v>
      </c>
      <c r="S449" s="28" t="s">
        <v>2430</v>
      </c>
      <c r="T449" s="28" t="s">
        <v>2429</v>
      </c>
    </row>
    <row r="450" spans="1:20" x14ac:dyDescent="0.2">
      <c r="A450" s="28">
        <v>6362620</v>
      </c>
      <c r="B450" s="28">
        <v>6362620</v>
      </c>
      <c r="C450" s="28" t="s">
        <v>2758</v>
      </c>
      <c r="D450" s="28" t="s">
        <v>198</v>
      </c>
      <c r="E450" s="28" t="s">
        <v>3687</v>
      </c>
      <c r="F450" s="28" t="s">
        <v>35</v>
      </c>
      <c r="G450" s="28" t="s">
        <v>200</v>
      </c>
      <c r="H450" s="40">
        <v>43810</v>
      </c>
      <c r="J450" s="40">
        <v>43949</v>
      </c>
      <c r="K450" s="39">
        <v>-55000</v>
      </c>
      <c r="L450" s="28">
        <v>2000317637</v>
      </c>
      <c r="M450" s="28" t="s">
        <v>3686</v>
      </c>
      <c r="N450" s="28" t="s">
        <v>499</v>
      </c>
      <c r="O450" s="39">
        <v>112</v>
      </c>
      <c r="P450" s="28" t="s">
        <v>65</v>
      </c>
      <c r="Q450" s="28" t="s">
        <v>2731</v>
      </c>
      <c r="R450" s="28" t="s">
        <v>2431</v>
      </c>
      <c r="S450" s="28" t="s">
        <v>2430</v>
      </c>
      <c r="T450" s="28" t="s">
        <v>2429</v>
      </c>
    </row>
    <row r="451" spans="1:20" x14ac:dyDescent="0.2">
      <c r="A451" s="28">
        <v>6362717</v>
      </c>
      <c r="B451" s="28">
        <v>6362717</v>
      </c>
      <c r="C451" s="28" t="s">
        <v>2758</v>
      </c>
      <c r="D451" s="28" t="s">
        <v>198</v>
      </c>
      <c r="E451" s="28" t="s">
        <v>2761</v>
      </c>
      <c r="F451" s="28" t="s">
        <v>35</v>
      </c>
      <c r="G451" s="28" t="s">
        <v>71</v>
      </c>
      <c r="H451" s="40">
        <v>43810</v>
      </c>
      <c r="J451" s="40">
        <v>43949</v>
      </c>
      <c r="K451" s="39">
        <v>-1412210</v>
      </c>
      <c r="L451" s="28">
        <v>2000317637</v>
      </c>
      <c r="M451" s="28" t="s">
        <v>3421</v>
      </c>
      <c r="N451" s="28" t="s">
        <v>499</v>
      </c>
      <c r="O451" s="39">
        <v>112</v>
      </c>
      <c r="P451" s="28" t="s">
        <v>65</v>
      </c>
      <c r="Q451" s="28" t="s">
        <v>2731</v>
      </c>
      <c r="R451" s="28" t="s">
        <v>2431</v>
      </c>
      <c r="S451" s="28" t="s">
        <v>2430</v>
      </c>
      <c r="T451" s="28" t="s">
        <v>2429</v>
      </c>
    </row>
    <row r="452" spans="1:20" x14ac:dyDescent="0.2">
      <c r="A452" s="28">
        <v>6362731</v>
      </c>
      <c r="B452" s="28">
        <v>6362731</v>
      </c>
      <c r="C452" s="28" t="s">
        <v>2758</v>
      </c>
      <c r="D452" s="28" t="s">
        <v>198</v>
      </c>
      <c r="E452" s="28" t="s">
        <v>2757</v>
      </c>
      <c r="F452" s="28" t="s">
        <v>35</v>
      </c>
      <c r="G452" s="28" t="s">
        <v>71</v>
      </c>
      <c r="H452" s="40">
        <v>43810</v>
      </c>
      <c r="J452" s="40">
        <v>43949</v>
      </c>
      <c r="K452" s="39">
        <v>-3569194</v>
      </c>
      <c r="L452" s="28">
        <v>2000317637</v>
      </c>
      <c r="M452" s="28" t="s">
        <v>3685</v>
      </c>
      <c r="N452" s="28" t="s">
        <v>499</v>
      </c>
      <c r="O452" s="39">
        <v>112</v>
      </c>
      <c r="P452" s="28" t="s">
        <v>65</v>
      </c>
      <c r="Q452" s="28" t="s">
        <v>2731</v>
      </c>
      <c r="R452" s="28" t="s">
        <v>2431</v>
      </c>
      <c r="S452" s="28" t="s">
        <v>2430</v>
      </c>
      <c r="T452" s="28" t="s">
        <v>2429</v>
      </c>
    </row>
    <row r="453" spans="1:20" x14ac:dyDescent="0.2">
      <c r="A453" s="28">
        <v>6362880</v>
      </c>
      <c r="B453" s="28">
        <v>6362880</v>
      </c>
      <c r="C453" s="28" t="s">
        <v>2758</v>
      </c>
      <c r="D453" s="28" t="s">
        <v>198</v>
      </c>
      <c r="E453" s="28" t="s">
        <v>3684</v>
      </c>
      <c r="F453" s="28" t="s">
        <v>35</v>
      </c>
      <c r="G453" s="28" t="s">
        <v>200</v>
      </c>
      <c r="H453" s="40">
        <v>43811</v>
      </c>
      <c r="J453" s="40">
        <v>43949</v>
      </c>
      <c r="K453" s="39">
        <v>-181637</v>
      </c>
      <c r="L453" s="28">
        <v>2000317637</v>
      </c>
      <c r="M453" s="28" t="s">
        <v>3412</v>
      </c>
      <c r="N453" s="28" t="s">
        <v>499</v>
      </c>
      <c r="O453" s="39">
        <v>112</v>
      </c>
      <c r="P453" s="28" t="s">
        <v>65</v>
      </c>
      <c r="Q453" s="28" t="s">
        <v>2731</v>
      </c>
      <c r="R453" s="28" t="s">
        <v>2431</v>
      </c>
      <c r="S453" s="28" t="s">
        <v>2430</v>
      </c>
      <c r="T453" s="28" t="s">
        <v>2429</v>
      </c>
    </row>
    <row r="454" spans="1:20" x14ac:dyDescent="0.2">
      <c r="A454" s="28">
        <v>6362883</v>
      </c>
      <c r="B454" s="28">
        <v>6362883</v>
      </c>
      <c r="C454" s="28" t="s">
        <v>2758</v>
      </c>
      <c r="D454" s="28" t="s">
        <v>198</v>
      </c>
      <c r="E454" s="28" t="s">
        <v>3683</v>
      </c>
      <c r="F454" s="28" t="s">
        <v>35</v>
      </c>
      <c r="G454" s="28" t="s">
        <v>200</v>
      </c>
      <c r="H454" s="40">
        <v>43811</v>
      </c>
      <c r="J454" s="40">
        <v>43949</v>
      </c>
      <c r="K454" s="39">
        <v>-55000</v>
      </c>
      <c r="L454" s="28">
        <v>2000317637</v>
      </c>
      <c r="M454" s="28" t="s">
        <v>3412</v>
      </c>
      <c r="N454" s="28" t="s">
        <v>499</v>
      </c>
      <c r="O454" s="39">
        <v>112</v>
      </c>
      <c r="P454" s="28" t="s">
        <v>65</v>
      </c>
      <c r="Q454" s="28" t="s">
        <v>2731</v>
      </c>
      <c r="R454" s="28" t="s">
        <v>2431</v>
      </c>
      <c r="S454" s="28" t="s">
        <v>2430</v>
      </c>
      <c r="T454" s="28" t="s">
        <v>2429</v>
      </c>
    </row>
    <row r="455" spans="1:20" x14ac:dyDescent="0.2">
      <c r="A455" s="28">
        <v>6363119</v>
      </c>
      <c r="B455" s="28">
        <v>6363119</v>
      </c>
      <c r="C455" s="28" t="s">
        <v>2758</v>
      </c>
      <c r="D455" s="28" t="s">
        <v>198</v>
      </c>
      <c r="E455" s="28" t="s">
        <v>3682</v>
      </c>
      <c r="F455" s="28" t="s">
        <v>35</v>
      </c>
      <c r="G455" s="28" t="s">
        <v>71</v>
      </c>
      <c r="H455" s="40">
        <v>43811</v>
      </c>
      <c r="J455" s="40">
        <v>43949</v>
      </c>
      <c r="K455" s="39">
        <v>-55000</v>
      </c>
      <c r="L455" s="28">
        <v>2000317637</v>
      </c>
      <c r="M455" s="28" t="s">
        <v>3681</v>
      </c>
      <c r="N455" s="28" t="s">
        <v>499</v>
      </c>
      <c r="O455" s="39">
        <v>112</v>
      </c>
      <c r="P455" s="28" t="s">
        <v>65</v>
      </c>
      <c r="Q455" s="28" t="s">
        <v>2731</v>
      </c>
      <c r="R455" s="28" t="s">
        <v>2431</v>
      </c>
      <c r="S455" s="28" t="s">
        <v>2430</v>
      </c>
      <c r="T455" s="28" t="s">
        <v>2429</v>
      </c>
    </row>
    <row r="456" spans="1:20" x14ac:dyDescent="0.2">
      <c r="A456" s="28">
        <v>6363359</v>
      </c>
      <c r="B456" s="28">
        <v>6363359</v>
      </c>
      <c r="C456" s="28" t="s">
        <v>2758</v>
      </c>
      <c r="D456" s="28" t="s">
        <v>198</v>
      </c>
      <c r="E456" s="28" t="s">
        <v>3680</v>
      </c>
      <c r="F456" s="28" t="s">
        <v>35</v>
      </c>
      <c r="G456" s="28" t="s">
        <v>200</v>
      </c>
      <c r="H456" s="40">
        <v>43811</v>
      </c>
      <c r="J456" s="40">
        <v>43949</v>
      </c>
      <c r="K456" s="39">
        <v>-55000</v>
      </c>
      <c r="L456" s="28">
        <v>2000317637</v>
      </c>
      <c r="M456" s="28" t="s">
        <v>3422</v>
      </c>
      <c r="N456" s="28" t="s">
        <v>499</v>
      </c>
      <c r="O456" s="39">
        <v>112</v>
      </c>
      <c r="P456" s="28" t="s">
        <v>65</v>
      </c>
      <c r="Q456" s="28" t="s">
        <v>2731</v>
      </c>
      <c r="R456" s="28" t="s">
        <v>2431</v>
      </c>
      <c r="S456" s="28" t="s">
        <v>2430</v>
      </c>
      <c r="T456" s="28" t="s">
        <v>2429</v>
      </c>
    </row>
    <row r="457" spans="1:20" x14ac:dyDescent="0.2">
      <c r="A457" s="28">
        <v>6363866</v>
      </c>
      <c r="B457" s="28">
        <v>6363866</v>
      </c>
      <c r="C457" s="28" t="s">
        <v>2758</v>
      </c>
      <c r="D457" s="28" t="s">
        <v>198</v>
      </c>
      <c r="E457" s="28" t="s">
        <v>3679</v>
      </c>
      <c r="F457" s="28" t="s">
        <v>35</v>
      </c>
      <c r="G457" s="28" t="s">
        <v>200</v>
      </c>
      <c r="H457" s="40">
        <v>43811</v>
      </c>
      <c r="J457" s="40">
        <v>43949</v>
      </c>
      <c r="K457" s="39">
        <v>-51323</v>
      </c>
      <c r="L457" s="28">
        <v>2000317637</v>
      </c>
      <c r="M457" s="28" t="s">
        <v>3678</v>
      </c>
      <c r="N457" s="28" t="s">
        <v>499</v>
      </c>
      <c r="O457" s="39">
        <v>112</v>
      </c>
      <c r="P457" s="28" t="s">
        <v>65</v>
      </c>
      <c r="Q457" s="28" t="s">
        <v>2731</v>
      </c>
      <c r="R457" s="28" t="s">
        <v>2431</v>
      </c>
      <c r="S457" s="28" t="s">
        <v>2430</v>
      </c>
      <c r="T457" s="28" t="s">
        <v>2429</v>
      </c>
    </row>
    <row r="458" spans="1:20" x14ac:dyDescent="0.2">
      <c r="A458" s="28">
        <v>6343329</v>
      </c>
      <c r="B458" s="28">
        <v>6343329</v>
      </c>
      <c r="C458" s="28" t="s">
        <v>2754</v>
      </c>
      <c r="D458" s="28" t="s">
        <v>198</v>
      </c>
      <c r="E458" s="28" t="s">
        <v>3677</v>
      </c>
      <c r="F458" s="28" t="s">
        <v>35</v>
      </c>
      <c r="G458" s="28" t="s">
        <v>200</v>
      </c>
      <c r="H458" s="40">
        <v>43791</v>
      </c>
      <c r="J458" s="40">
        <v>43949</v>
      </c>
      <c r="K458" s="39">
        <v>-193392</v>
      </c>
      <c r="L458" s="28">
        <v>2000317637</v>
      </c>
      <c r="M458" s="28" t="s">
        <v>3650</v>
      </c>
      <c r="N458" s="28" t="s">
        <v>499</v>
      </c>
      <c r="O458" s="39">
        <v>112</v>
      </c>
      <c r="P458" s="28" t="s">
        <v>65</v>
      </c>
      <c r="Q458" s="28" t="s">
        <v>2731</v>
      </c>
      <c r="R458" s="28" t="s">
        <v>2431</v>
      </c>
      <c r="S458" s="28" t="s">
        <v>2430</v>
      </c>
      <c r="T458" s="28" t="s">
        <v>2429</v>
      </c>
    </row>
    <row r="459" spans="1:20" x14ac:dyDescent="0.2">
      <c r="A459" s="28">
        <v>6351259</v>
      </c>
      <c r="B459" s="28">
        <v>6351259</v>
      </c>
      <c r="C459" s="28" t="s">
        <v>2754</v>
      </c>
      <c r="D459" s="28" t="s">
        <v>198</v>
      </c>
      <c r="E459" s="28" t="s">
        <v>2753</v>
      </c>
      <c r="F459" s="28" t="s">
        <v>35</v>
      </c>
      <c r="G459" s="28" t="s">
        <v>71</v>
      </c>
      <c r="H459" s="40">
        <v>43798</v>
      </c>
      <c r="J459" s="40">
        <v>43949</v>
      </c>
      <c r="K459" s="39">
        <v>-25523606</v>
      </c>
      <c r="L459" s="28">
        <v>2000317637</v>
      </c>
      <c r="M459" s="28" t="s">
        <v>3659</v>
      </c>
      <c r="N459" s="28" t="s">
        <v>499</v>
      </c>
      <c r="O459" s="39">
        <v>112</v>
      </c>
      <c r="P459" s="28" t="s">
        <v>65</v>
      </c>
      <c r="Q459" s="28" t="s">
        <v>2731</v>
      </c>
      <c r="R459" s="28" t="s">
        <v>2431</v>
      </c>
      <c r="S459" s="28" t="s">
        <v>2430</v>
      </c>
      <c r="T459" s="28" t="s">
        <v>2429</v>
      </c>
    </row>
    <row r="460" spans="1:20" x14ac:dyDescent="0.2">
      <c r="A460" s="28">
        <v>6359144</v>
      </c>
      <c r="B460" s="28">
        <v>6359144</v>
      </c>
      <c r="C460" s="28" t="s">
        <v>2754</v>
      </c>
      <c r="D460" s="28" t="s">
        <v>198</v>
      </c>
      <c r="E460" s="28" t="s">
        <v>3676</v>
      </c>
      <c r="F460" s="28" t="s">
        <v>35</v>
      </c>
      <c r="G460" s="28" t="s">
        <v>200</v>
      </c>
      <c r="H460" s="40">
        <v>43808</v>
      </c>
      <c r="J460" s="40">
        <v>43949</v>
      </c>
      <c r="K460" s="39">
        <v>-8438</v>
      </c>
      <c r="L460" s="28">
        <v>2000317637</v>
      </c>
      <c r="M460" s="28" t="s">
        <v>3381</v>
      </c>
      <c r="N460" s="28" t="s">
        <v>499</v>
      </c>
      <c r="O460" s="39">
        <v>112</v>
      </c>
      <c r="P460" s="28" t="s">
        <v>65</v>
      </c>
      <c r="Q460" s="28" t="s">
        <v>2731</v>
      </c>
      <c r="R460" s="28" t="s">
        <v>2431</v>
      </c>
      <c r="S460" s="28" t="s">
        <v>2430</v>
      </c>
      <c r="T460" s="28" t="s">
        <v>2429</v>
      </c>
    </row>
    <row r="461" spans="1:20" x14ac:dyDescent="0.2">
      <c r="A461" s="28">
        <v>6359208</v>
      </c>
      <c r="B461" s="28">
        <v>6359208</v>
      </c>
      <c r="C461" s="28" t="s">
        <v>2754</v>
      </c>
      <c r="D461" s="28" t="s">
        <v>198</v>
      </c>
      <c r="E461" s="28" t="s">
        <v>3675</v>
      </c>
      <c r="F461" s="28" t="s">
        <v>35</v>
      </c>
      <c r="G461" s="28" t="s">
        <v>200</v>
      </c>
      <c r="H461" s="40">
        <v>43808</v>
      </c>
      <c r="J461" s="40">
        <v>43949</v>
      </c>
      <c r="K461" s="39">
        <v>-115610</v>
      </c>
      <c r="L461" s="28">
        <v>2000317637</v>
      </c>
      <c r="M461" s="28" t="s">
        <v>3674</v>
      </c>
      <c r="N461" s="28" t="s">
        <v>499</v>
      </c>
      <c r="O461" s="39">
        <v>112</v>
      </c>
      <c r="P461" s="28" t="s">
        <v>65</v>
      </c>
      <c r="Q461" s="28" t="s">
        <v>2731</v>
      </c>
      <c r="R461" s="28" t="s">
        <v>2431</v>
      </c>
      <c r="S461" s="28" t="s">
        <v>2430</v>
      </c>
      <c r="T461" s="28" t="s">
        <v>2429</v>
      </c>
    </row>
    <row r="462" spans="1:20" x14ac:dyDescent="0.2">
      <c r="A462" s="28">
        <v>6359307</v>
      </c>
      <c r="B462" s="28">
        <v>6359307</v>
      </c>
      <c r="C462" s="28" t="s">
        <v>2754</v>
      </c>
      <c r="D462" s="28" t="s">
        <v>198</v>
      </c>
      <c r="E462" s="28" t="s">
        <v>3673</v>
      </c>
      <c r="F462" s="28" t="s">
        <v>35</v>
      </c>
      <c r="G462" s="28" t="s">
        <v>71</v>
      </c>
      <c r="H462" s="40">
        <v>43808</v>
      </c>
      <c r="J462" s="40">
        <v>43949</v>
      </c>
      <c r="K462" s="39">
        <v>-60000</v>
      </c>
      <c r="L462" s="28">
        <v>2000317637</v>
      </c>
      <c r="M462" s="28" t="s">
        <v>3652</v>
      </c>
      <c r="N462" s="28" t="s">
        <v>499</v>
      </c>
      <c r="O462" s="39">
        <v>112</v>
      </c>
      <c r="P462" s="28" t="s">
        <v>65</v>
      </c>
      <c r="Q462" s="28" t="s">
        <v>2731</v>
      </c>
      <c r="R462" s="28" t="s">
        <v>2431</v>
      </c>
      <c r="S462" s="28" t="s">
        <v>2430</v>
      </c>
      <c r="T462" s="28" t="s">
        <v>2429</v>
      </c>
    </row>
    <row r="463" spans="1:20" x14ac:dyDescent="0.2">
      <c r="A463" s="28">
        <v>6360287</v>
      </c>
      <c r="B463" s="28">
        <v>6360287</v>
      </c>
      <c r="C463" s="28" t="s">
        <v>2754</v>
      </c>
      <c r="D463" s="28" t="s">
        <v>198</v>
      </c>
      <c r="E463" s="28" t="s">
        <v>3672</v>
      </c>
      <c r="F463" s="28" t="s">
        <v>35</v>
      </c>
      <c r="G463" s="28" t="s">
        <v>200</v>
      </c>
      <c r="H463" s="40">
        <v>43809</v>
      </c>
      <c r="J463" s="40">
        <v>43949</v>
      </c>
      <c r="K463" s="39">
        <v>-55000</v>
      </c>
      <c r="L463" s="28">
        <v>2000317637</v>
      </c>
      <c r="M463" s="28" t="s">
        <v>3392</v>
      </c>
      <c r="N463" s="28" t="s">
        <v>499</v>
      </c>
      <c r="O463" s="39">
        <v>112</v>
      </c>
      <c r="P463" s="28" t="s">
        <v>65</v>
      </c>
      <c r="Q463" s="28" t="s">
        <v>2731</v>
      </c>
      <c r="R463" s="28" t="s">
        <v>2431</v>
      </c>
      <c r="S463" s="28" t="s">
        <v>2430</v>
      </c>
      <c r="T463" s="28" t="s">
        <v>2429</v>
      </c>
    </row>
    <row r="464" spans="1:20" x14ac:dyDescent="0.2">
      <c r="A464" s="28">
        <v>6360547</v>
      </c>
      <c r="B464" s="28">
        <v>6360547</v>
      </c>
      <c r="C464" s="28" t="s">
        <v>2754</v>
      </c>
      <c r="D464" s="28" t="s">
        <v>198</v>
      </c>
      <c r="E464" s="28" t="s">
        <v>3671</v>
      </c>
      <c r="F464" s="28" t="s">
        <v>35</v>
      </c>
      <c r="G464" s="28" t="s">
        <v>200</v>
      </c>
      <c r="H464" s="40">
        <v>43809</v>
      </c>
      <c r="J464" s="40">
        <v>43949</v>
      </c>
      <c r="K464" s="39">
        <v>-55000</v>
      </c>
      <c r="L464" s="28">
        <v>2000317637</v>
      </c>
      <c r="M464" s="28" t="s">
        <v>3396</v>
      </c>
      <c r="N464" s="28" t="s">
        <v>499</v>
      </c>
      <c r="O464" s="39">
        <v>112</v>
      </c>
      <c r="P464" s="28" t="s">
        <v>65</v>
      </c>
      <c r="Q464" s="28" t="s">
        <v>2731</v>
      </c>
      <c r="R464" s="28" t="s">
        <v>2431</v>
      </c>
      <c r="S464" s="28" t="s">
        <v>2430</v>
      </c>
      <c r="T464" s="28" t="s">
        <v>2429</v>
      </c>
    </row>
    <row r="465" spans="1:20" x14ac:dyDescent="0.2">
      <c r="A465" s="28">
        <v>6360630</v>
      </c>
      <c r="B465" s="28">
        <v>6360630</v>
      </c>
      <c r="C465" s="28" t="s">
        <v>2754</v>
      </c>
      <c r="D465" s="28" t="s">
        <v>198</v>
      </c>
      <c r="E465" s="28" t="s">
        <v>3670</v>
      </c>
      <c r="F465" s="28" t="s">
        <v>35</v>
      </c>
      <c r="G465" s="28" t="s">
        <v>200</v>
      </c>
      <c r="H465" s="40">
        <v>43809</v>
      </c>
      <c r="J465" s="40">
        <v>43949</v>
      </c>
      <c r="K465" s="39">
        <v>-55000</v>
      </c>
      <c r="L465" s="28">
        <v>2000317637</v>
      </c>
      <c r="M465" s="28" t="s">
        <v>3381</v>
      </c>
      <c r="N465" s="28" t="s">
        <v>499</v>
      </c>
      <c r="O465" s="39">
        <v>112</v>
      </c>
      <c r="P465" s="28" t="s">
        <v>65</v>
      </c>
      <c r="Q465" s="28" t="s">
        <v>2731</v>
      </c>
      <c r="R465" s="28" t="s">
        <v>2431</v>
      </c>
      <c r="S465" s="28" t="s">
        <v>2430</v>
      </c>
      <c r="T465" s="28" t="s">
        <v>2429</v>
      </c>
    </row>
    <row r="466" spans="1:20" x14ac:dyDescent="0.2">
      <c r="A466" s="28">
        <v>6361534</v>
      </c>
      <c r="B466" s="28">
        <v>6361534</v>
      </c>
      <c r="C466" s="28" t="s">
        <v>2754</v>
      </c>
      <c r="D466" s="28" t="s">
        <v>198</v>
      </c>
      <c r="E466" s="28" t="s">
        <v>3669</v>
      </c>
      <c r="F466" s="28" t="s">
        <v>35</v>
      </c>
      <c r="G466" s="28" t="s">
        <v>71</v>
      </c>
      <c r="H466" s="40">
        <v>43810</v>
      </c>
      <c r="J466" s="40">
        <v>43949</v>
      </c>
      <c r="K466" s="39">
        <v>-22953</v>
      </c>
      <c r="L466" s="28">
        <v>2000317637</v>
      </c>
      <c r="M466" s="28" t="s">
        <v>3668</v>
      </c>
      <c r="N466" s="28" t="s">
        <v>499</v>
      </c>
      <c r="O466" s="39">
        <v>112</v>
      </c>
      <c r="P466" s="28" t="s">
        <v>65</v>
      </c>
      <c r="Q466" s="28" t="s">
        <v>2731</v>
      </c>
      <c r="R466" s="28" t="s">
        <v>2431</v>
      </c>
      <c r="S466" s="28" t="s">
        <v>2430</v>
      </c>
      <c r="T466" s="28" t="s">
        <v>2429</v>
      </c>
    </row>
    <row r="467" spans="1:20" x14ac:dyDescent="0.2">
      <c r="A467" s="28">
        <v>6294058</v>
      </c>
      <c r="B467" s="28">
        <v>6294058</v>
      </c>
      <c r="C467" s="28" t="s">
        <v>2750</v>
      </c>
      <c r="D467" s="28" t="s">
        <v>226</v>
      </c>
      <c r="E467" s="28" t="s">
        <v>2749</v>
      </c>
      <c r="F467" s="28" t="s">
        <v>35</v>
      </c>
      <c r="G467" s="28" t="s">
        <v>200</v>
      </c>
      <c r="H467" s="40">
        <v>43746</v>
      </c>
      <c r="J467" s="40">
        <v>43949</v>
      </c>
      <c r="K467" s="39">
        <v>-3129164</v>
      </c>
      <c r="L467" s="28">
        <v>2000317637</v>
      </c>
      <c r="M467" s="28" t="s">
        <v>3667</v>
      </c>
      <c r="N467" s="28" t="s">
        <v>499</v>
      </c>
      <c r="O467" s="39">
        <v>112</v>
      </c>
      <c r="P467" s="28" t="s">
        <v>65</v>
      </c>
      <c r="Q467" s="28" t="s">
        <v>49</v>
      </c>
      <c r="R467" s="28" t="s">
        <v>2431</v>
      </c>
      <c r="S467" s="28" t="s">
        <v>2430</v>
      </c>
      <c r="T467" s="28" t="s">
        <v>2429</v>
      </c>
    </row>
    <row r="468" spans="1:20" x14ac:dyDescent="0.2">
      <c r="A468" s="28">
        <v>6365428</v>
      </c>
      <c r="B468" s="28">
        <v>6365428</v>
      </c>
      <c r="C468" s="28" t="s">
        <v>2746</v>
      </c>
      <c r="D468" s="28" t="s">
        <v>3432</v>
      </c>
      <c r="E468" s="28" t="s">
        <v>2745</v>
      </c>
      <c r="F468" s="28" t="s">
        <v>35</v>
      </c>
      <c r="G468" s="28" t="s">
        <v>2744</v>
      </c>
      <c r="H468" s="40">
        <v>43813</v>
      </c>
      <c r="J468" s="40">
        <v>43949</v>
      </c>
      <c r="K468" s="39">
        <v>-270597</v>
      </c>
      <c r="L468" s="28">
        <v>2000317637</v>
      </c>
      <c r="M468" s="28" t="s">
        <v>3666</v>
      </c>
      <c r="N468" s="28" t="s">
        <v>499</v>
      </c>
      <c r="O468" s="39">
        <v>112</v>
      </c>
      <c r="P468" s="28" t="s">
        <v>65</v>
      </c>
      <c r="Q468" s="28" t="s">
        <v>2742</v>
      </c>
      <c r="R468" s="28" t="s">
        <v>2431</v>
      </c>
      <c r="S468" s="28" t="s">
        <v>2430</v>
      </c>
      <c r="T468" s="28" t="s">
        <v>2429</v>
      </c>
    </row>
    <row r="469" spans="1:20" x14ac:dyDescent="0.2">
      <c r="A469" s="28">
        <v>6365428</v>
      </c>
      <c r="B469" s="28">
        <v>6365428</v>
      </c>
      <c r="C469" s="28" t="s">
        <v>2746</v>
      </c>
      <c r="D469" s="28" t="s">
        <v>3432</v>
      </c>
      <c r="E469" s="28" t="s">
        <v>2745</v>
      </c>
      <c r="F469" s="28" t="s">
        <v>35</v>
      </c>
      <c r="G469" s="28" t="s">
        <v>2744</v>
      </c>
      <c r="H469" s="40">
        <v>43813</v>
      </c>
      <c r="J469" s="40">
        <v>43949</v>
      </c>
      <c r="K469" s="39">
        <v>-880370</v>
      </c>
      <c r="L469" s="28">
        <v>2000317637</v>
      </c>
      <c r="M469" s="28" t="s">
        <v>3665</v>
      </c>
      <c r="N469" s="28" t="s">
        <v>499</v>
      </c>
      <c r="O469" s="39">
        <v>112</v>
      </c>
      <c r="P469" s="28" t="s">
        <v>65</v>
      </c>
      <c r="Q469" s="28" t="s">
        <v>2742</v>
      </c>
      <c r="R469" s="28" t="s">
        <v>2431</v>
      </c>
      <c r="S469" s="28" t="s">
        <v>2430</v>
      </c>
      <c r="T469" s="28" t="s">
        <v>2429</v>
      </c>
    </row>
    <row r="470" spans="1:20" x14ac:dyDescent="0.2">
      <c r="A470" s="28">
        <v>6345494</v>
      </c>
      <c r="B470" s="28">
        <v>6345494</v>
      </c>
      <c r="C470" s="28" t="s">
        <v>2734</v>
      </c>
      <c r="D470" s="28" t="s">
        <v>3432</v>
      </c>
      <c r="E470" s="28" t="s">
        <v>2740</v>
      </c>
      <c r="F470" s="28" t="s">
        <v>35</v>
      </c>
      <c r="G470" s="28" t="s">
        <v>200</v>
      </c>
      <c r="H470" s="40">
        <v>43794</v>
      </c>
      <c r="J470" s="40">
        <v>43949</v>
      </c>
      <c r="K470" s="39">
        <v>-10999433</v>
      </c>
      <c r="L470" s="28">
        <v>2000317637</v>
      </c>
      <c r="M470" s="28" t="s">
        <v>3664</v>
      </c>
      <c r="N470" s="28" t="s">
        <v>499</v>
      </c>
      <c r="O470" s="39">
        <v>110</v>
      </c>
      <c r="P470" s="28" t="s">
        <v>65</v>
      </c>
      <c r="Q470" s="28" t="s">
        <v>2731</v>
      </c>
      <c r="R470" s="28" t="s">
        <v>2431</v>
      </c>
      <c r="S470" s="28" t="s">
        <v>2430</v>
      </c>
      <c r="T470" s="28" t="s">
        <v>2429</v>
      </c>
    </row>
    <row r="471" spans="1:20" x14ac:dyDescent="0.2">
      <c r="A471" s="28">
        <v>6355651</v>
      </c>
      <c r="B471" s="28">
        <v>6355651</v>
      </c>
      <c r="C471" s="28" t="s">
        <v>2734</v>
      </c>
      <c r="D471" s="28" t="s">
        <v>198</v>
      </c>
      <c r="E471" s="28" t="s">
        <v>2737</v>
      </c>
      <c r="F471" s="28" t="s">
        <v>35</v>
      </c>
      <c r="G471" s="28" t="s">
        <v>200</v>
      </c>
      <c r="H471" s="40">
        <v>43803</v>
      </c>
      <c r="J471" s="40">
        <v>43926</v>
      </c>
      <c r="K471" s="39">
        <v>-8210208</v>
      </c>
      <c r="L471" s="28">
        <v>2000317637</v>
      </c>
      <c r="M471" s="28" t="s">
        <v>3663</v>
      </c>
      <c r="N471" s="28" t="s">
        <v>499</v>
      </c>
      <c r="O471" s="39">
        <v>110</v>
      </c>
      <c r="P471" s="28" t="s">
        <v>65</v>
      </c>
      <c r="Q471" s="28" t="s">
        <v>2731</v>
      </c>
      <c r="R471" s="28" t="s">
        <v>2431</v>
      </c>
      <c r="S471" s="28" t="s">
        <v>2430</v>
      </c>
      <c r="T471" s="28" t="s">
        <v>2429</v>
      </c>
    </row>
    <row r="472" spans="1:20" x14ac:dyDescent="0.2">
      <c r="A472" s="28">
        <v>6361114</v>
      </c>
      <c r="B472" s="28">
        <v>6361114</v>
      </c>
      <c r="C472" s="28" t="s">
        <v>2734</v>
      </c>
      <c r="D472" s="28" t="s">
        <v>198</v>
      </c>
      <c r="E472" s="28" t="s">
        <v>3662</v>
      </c>
      <c r="F472" s="28" t="s">
        <v>35</v>
      </c>
      <c r="G472" s="28" t="s">
        <v>200</v>
      </c>
      <c r="H472" s="40">
        <v>43809</v>
      </c>
      <c r="J472" s="40">
        <v>43835</v>
      </c>
      <c r="K472" s="39">
        <v>-625373</v>
      </c>
      <c r="L472" s="28">
        <v>2000317637</v>
      </c>
      <c r="M472" s="28" t="s">
        <v>3661</v>
      </c>
      <c r="N472" s="28" t="s">
        <v>499</v>
      </c>
      <c r="O472" s="39">
        <v>110</v>
      </c>
      <c r="P472" s="28" t="s">
        <v>2432</v>
      </c>
      <c r="Q472" s="28" t="s">
        <v>2731</v>
      </c>
      <c r="R472" s="28" t="s">
        <v>2431</v>
      </c>
      <c r="S472" s="28" t="s">
        <v>2430</v>
      </c>
      <c r="T472" s="28" t="s">
        <v>2429</v>
      </c>
    </row>
    <row r="473" spans="1:20" x14ac:dyDescent="0.2">
      <c r="A473" s="28">
        <v>6365328</v>
      </c>
      <c r="B473" s="28">
        <v>6365328</v>
      </c>
      <c r="C473" s="28" t="s">
        <v>2734</v>
      </c>
      <c r="D473" s="28" t="s">
        <v>198</v>
      </c>
      <c r="E473" s="28" t="s">
        <v>3660</v>
      </c>
      <c r="F473" s="28" t="s">
        <v>35</v>
      </c>
      <c r="G473" s="28" t="s">
        <v>200</v>
      </c>
      <c r="H473" s="40">
        <v>43812</v>
      </c>
      <c r="J473" s="40">
        <v>43856</v>
      </c>
      <c r="K473" s="39">
        <v>-219334</v>
      </c>
      <c r="L473" s="28">
        <v>2000317637</v>
      </c>
      <c r="M473" s="28" t="s">
        <v>3396</v>
      </c>
      <c r="N473" s="28" t="s">
        <v>499</v>
      </c>
      <c r="O473" s="39">
        <v>110</v>
      </c>
      <c r="P473" s="28" t="s">
        <v>2432</v>
      </c>
      <c r="Q473" s="28" t="s">
        <v>2731</v>
      </c>
      <c r="R473" s="28" t="s">
        <v>2431</v>
      </c>
      <c r="S473" s="28" t="s">
        <v>2430</v>
      </c>
      <c r="T473" s="28" t="s">
        <v>2429</v>
      </c>
    </row>
    <row r="474" spans="1:20" x14ac:dyDescent="0.2">
      <c r="A474" s="28">
        <v>6365582</v>
      </c>
      <c r="B474" s="28">
        <v>6365582</v>
      </c>
      <c r="C474" s="28" t="s">
        <v>2734</v>
      </c>
      <c r="D474" s="28" t="s">
        <v>198</v>
      </c>
      <c r="E474" s="28" t="s">
        <v>2733</v>
      </c>
      <c r="F474" s="28" t="s">
        <v>35</v>
      </c>
      <c r="G474" s="28" t="s">
        <v>71</v>
      </c>
      <c r="H474" s="40">
        <v>43813</v>
      </c>
      <c r="J474" s="40">
        <v>43835</v>
      </c>
      <c r="K474" s="39">
        <v>-2862061</v>
      </c>
      <c r="L474" s="28">
        <v>2000317637</v>
      </c>
      <c r="M474" s="28" t="s">
        <v>3659</v>
      </c>
      <c r="N474" s="28" t="s">
        <v>499</v>
      </c>
      <c r="O474" s="39">
        <v>110</v>
      </c>
      <c r="P474" s="28" t="s">
        <v>2432</v>
      </c>
      <c r="Q474" s="28" t="s">
        <v>2731</v>
      </c>
      <c r="R474" s="28" t="s">
        <v>2431</v>
      </c>
      <c r="S474" s="28" t="s">
        <v>2430</v>
      </c>
      <c r="T474" s="28" t="s">
        <v>2429</v>
      </c>
    </row>
    <row r="475" spans="1:20" x14ac:dyDescent="0.2">
      <c r="A475" s="28">
        <v>6366022</v>
      </c>
      <c r="B475" s="28">
        <v>6366022</v>
      </c>
      <c r="C475" s="28" t="s">
        <v>2734</v>
      </c>
      <c r="D475" s="28" t="s">
        <v>198</v>
      </c>
      <c r="E475" s="28" t="s">
        <v>3658</v>
      </c>
      <c r="F475" s="28" t="s">
        <v>35</v>
      </c>
      <c r="G475" s="28" t="s">
        <v>200</v>
      </c>
      <c r="H475" s="40">
        <v>43815</v>
      </c>
      <c r="J475" s="40">
        <v>43835</v>
      </c>
      <c r="K475" s="39">
        <v>-55000</v>
      </c>
      <c r="L475" s="28">
        <v>2000317637</v>
      </c>
      <c r="M475" s="28" t="s">
        <v>3657</v>
      </c>
      <c r="N475" s="28" t="s">
        <v>499</v>
      </c>
      <c r="O475" s="39">
        <v>110</v>
      </c>
      <c r="P475" s="28" t="s">
        <v>2432</v>
      </c>
      <c r="Q475" s="28" t="s">
        <v>2731</v>
      </c>
      <c r="R475" s="28" t="s">
        <v>2431</v>
      </c>
      <c r="S475" s="28" t="s">
        <v>2430</v>
      </c>
      <c r="T475" s="28" t="s">
        <v>2429</v>
      </c>
    </row>
    <row r="476" spans="1:20" x14ac:dyDescent="0.2">
      <c r="A476" s="28">
        <v>6366558</v>
      </c>
      <c r="B476" s="28">
        <v>6366558</v>
      </c>
      <c r="C476" s="28" t="s">
        <v>2734</v>
      </c>
      <c r="D476" s="28" t="s">
        <v>198</v>
      </c>
      <c r="E476" s="28" t="s">
        <v>3656</v>
      </c>
      <c r="F476" s="28" t="s">
        <v>35</v>
      </c>
      <c r="G476" s="28" t="s">
        <v>71</v>
      </c>
      <c r="H476" s="40">
        <v>43815</v>
      </c>
      <c r="J476" s="40">
        <v>43835</v>
      </c>
      <c r="K476" s="39">
        <v>-55000</v>
      </c>
      <c r="L476" s="28">
        <v>2000317637</v>
      </c>
      <c r="M476" s="28" t="s">
        <v>3655</v>
      </c>
      <c r="N476" s="28" t="s">
        <v>499</v>
      </c>
      <c r="O476" s="39">
        <v>110</v>
      </c>
      <c r="P476" s="28" t="s">
        <v>2432</v>
      </c>
      <c r="Q476" s="28" t="s">
        <v>2731</v>
      </c>
      <c r="R476" s="28" t="s">
        <v>2431</v>
      </c>
      <c r="S476" s="28" t="s">
        <v>2430</v>
      </c>
      <c r="T476" s="28" t="s">
        <v>2429</v>
      </c>
    </row>
    <row r="477" spans="1:20" x14ac:dyDescent="0.2">
      <c r="A477" s="28">
        <v>6366708</v>
      </c>
      <c r="B477" s="28">
        <v>6366708</v>
      </c>
      <c r="C477" s="28" t="s">
        <v>2734</v>
      </c>
      <c r="D477" s="28" t="s">
        <v>198</v>
      </c>
      <c r="E477" s="28" t="s">
        <v>3654</v>
      </c>
      <c r="F477" s="28" t="s">
        <v>35</v>
      </c>
      <c r="G477" s="28" t="s">
        <v>200</v>
      </c>
      <c r="H477" s="40">
        <v>43815</v>
      </c>
      <c r="J477" s="40">
        <v>43835</v>
      </c>
      <c r="K477" s="39">
        <v>-13235</v>
      </c>
      <c r="L477" s="28">
        <v>2000317637</v>
      </c>
      <c r="M477" s="28" t="s">
        <v>3381</v>
      </c>
      <c r="N477" s="28" t="s">
        <v>499</v>
      </c>
      <c r="O477" s="39">
        <v>110</v>
      </c>
      <c r="P477" s="28" t="s">
        <v>2432</v>
      </c>
      <c r="Q477" s="28" t="s">
        <v>2731</v>
      </c>
      <c r="R477" s="28" t="s">
        <v>2431</v>
      </c>
      <c r="S477" s="28" t="s">
        <v>2430</v>
      </c>
      <c r="T477" s="28" t="s">
        <v>2429</v>
      </c>
    </row>
    <row r="478" spans="1:20" x14ac:dyDescent="0.2">
      <c r="A478" s="28">
        <v>6366709</v>
      </c>
      <c r="B478" s="28">
        <v>6366709</v>
      </c>
      <c r="C478" s="28" t="s">
        <v>2734</v>
      </c>
      <c r="D478" s="28" t="s">
        <v>198</v>
      </c>
      <c r="E478" s="28" t="s">
        <v>3653</v>
      </c>
      <c r="F478" s="28" t="s">
        <v>35</v>
      </c>
      <c r="G478" s="28" t="s">
        <v>71</v>
      </c>
      <c r="H478" s="40">
        <v>43815</v>
      </c>
      <c r="J478" s="40">
        <v>43835</v>
      </c>
      <c r="K478" s="39">
        <v>-8384</v>
      </c>
      <c r="L478" s="28">
        <v>2000317637</v>
      </c>
      <c r="M478" s="28" t="s">
        <v>3652</v>
      </c>
      <c r="N478" s="28" t="s">
        <v>499</v>
      </c>
      <c r="O478" s="39">
        <v>110</v>
      </c>
      <c r="P478" s="28" t="s">
        <v>2432</v>
      </c>
      <c r="Q478" s="28" t="s">
        <v>2731</v>
      </c>
      <c r="R478" s="28" t="s">
        <v>2431</v>
      </c>
      <c r="S478" s="28" t="s">
        <v>2430</v>
      </c>
      <c r="T478" s="28" t="s">
        <v>2429</v>
      </c>
    </row>
    <row r="479" spans="1:20" x14ac:dyDescent="0.2">
      <c r="A479" s="28">
        <v>6366781</v>
      </c>
      <c r="B479" s="28">
        <v>6366781</v>
      </c>
      <c r="C479" s="28" t="s">
        <v>2734</v>
      </c>
      <c r="D479" s="28" t="s">
        <v>198</v>
      </c>
      <c r="E479" s="28" t="s">
        <v>3651</v>
      </c>
      <c r="F479" s="28" t="s">
        <v>35</v>
      </c>
      <c r="G479" s="28" t="s">
        <v>200</v>
      </c>
      <c r="H479" s="40">
        <v>43815</v>
      </c>
      <c r="J479" s="40">
        <v>43835</v>
      </c>
      <c r="K479" s="39">
        <v>-55000</v>
      </c>
      <c r="L479" s="28">
        <v>2000317637</v>
      </c>
      <c r="M479" s="28" t="s">
        <v>3650</v>
      </c>
      <c r="N479" s="28" t="s">
        <v>499</v>
      </c>
      <c r="O479" s="39">
        <v>110</v>
      </c>
      <c r="P479" s="28" t="s">
        <v>2432</v>
      </c>
      <c r="Q479" s="28" t="s">
        <v>2731</v>
      </c>
      <c r="R479" s="28" t="s">
        <v>2431</v>
      </c>
      <c r="S479" s="28" t="s">
        <v>2430</v>
      </c>
      <c r="T479" s="28" t="s">
        <v>2429</v>
      </c>
    </row>
    <row r="480" spans="1:20" x14ac:dyDescent="0.2">
      <c r="A480" s="28">
        <v>6365575</v>
      </c>
      <c r="B480" s="28">
        <v>6365575</v>
      </c>
      <c r="C480" s="28" t="s">
        <v>2729</v>
      </c>
      <c r="D480" s="28" t="s">
        <v>189</v>
      </c>
      <c r="E480" s="28" t="s">
        <v>2728</v>
      </c>
      <c r="F480" s="28" t="s">
        <v>35</v>
      </c>
      <c r="G480" s="28" t="s">
        <v>200</v>
      </c>
      <c r="H480" s="40">
        <v>43813</v>
      </c>
      <c r="J480" s="40">
        <v>43926</v>
      </c>
      <c r="K480" s="39">
        <v>-4786277</v>
      </c>
      <c r="L480" s="28">
        <v>2000317637</v>
      </c>
      <c r="M480" s="28" t="s">
        <v>3649</v>
      </c>
      <c r="N480" s="28" t="s">
        <v>499</v>
      </c>
      <c r="O480" s="39">
        <v>110</v>
      </c>
      <c r="P480" s="28" t="s">
        <v>65</v>
      </c>
      <c r="Q480" s="28" t="s">
        <v>49</v>
      </c>
      <c r="R480" s="28" t="s">
        <v>2431</v>
      </c>
      <c r="S480" s="28" t="s">
        <v>2430</v>
      </c>
      <c r="T480" s="28" t="s">
        <v>2429</v>
      </c>
    </row>
    <row r="481" spans="1:20" x14ac:dyDescent="0.2">
      <c r="A481" s="28" t="s">
        <v>3614</v>
      </c>
      <c r="B481" s="28" t="s">
        <v>3614</v>
      </c>
      <c r="C481" s="28" t="s">
        <v>3097</v>
      </c>
      <c r="D481" s="28" t="s">
        <v>226</v>
      </c>
      <c r="E481" s="28" t="s">
        <v>3611</v>
      </c>
      <c r="F481" s="28" t="s">
        <v>3073</v>
      </c>
      <c r="G481" s="28" t="s">
        <v>71</v>
      </c>
      <c r="H481" s="40">
        <v>43955</v>
      </c>
      <c r="J481" s="40">
        <v>43959</v>
      </c>
      <c r="K481" s="39">
        <v>23504232</v>
      </c>
      <c r="L481" s="28">
        <v>2000317637</v>
      </c>
      <c r="M481" s="28" t="s">
        <v>3086</v>
      </c>
      <c r="N481" s="28" t="s">
        <v>458</v>
      </c>
      <c r="O481" s="39">
        <v>4</v>
      </c>
      <c r="P481" s="28" t="s">
        <v>83</v>
      </c>
      <c r="Q481" s="28" t="s">
        <v>3086</v>
      </c>
      <c r="R481" s="28" t="s">
        <v>2431</v>
      </c>
      <c r="S481" s="28" t="s">
        <v>2430</v>
      </c>
      <c r="T481" s="28" t="s">
        <v>2429</v>
      </c>
    </row>
    <row r="482" spans="1:20" x14ac:dyDescent="0.2">
      <c r="A482" s="28" t="s">
        <v>3614</v>
      </c>
      <c r="B482" s="28" t="s">
        <v>3614</v>
      </c>
      <c r="C482" s="28" t="s">
        <v>3097</v>
      </c>
      <c r="D482" s="28" t="s">
        <v>3432</v>
      </c>
      <c r="E482" s="28" t="s">
        <v>3611</v>
      </c>
      <c r="F482" s="28" t="s">
        <v>3073</v>
      </c>
      <c r="G482" s="28" t="s">
        <v>2744</v>
      </c>
      <c r="H482" s="40">
        <v>43955</v>
      </c>
      <c r="J482" s="40">
        <v>43959</v>
      </c>
      <c r="K482" s="39">
        <v>14098389</v>
      </c>
      <c r="L482" s="28">
        <v>2000317637</v>
      </c>
      <c r="M482" s="28" t="s">
        <v>3086</v>
      </c>
      <c r="N482" s="28" t="s">
        <v>458</v>
      </c>
      <c r="O482" s="39">
        <v>4</v>
      </c>
      <c r="P482" s="28" t="s">
        <v>83</v>
      </c>
      <c r="Q482" s="28" t="s">
        <v>3086</v>
      </c>
      <c r="R482" s="28" t="s">
        <v>2431</v>
      </c>
      <c r="S482" s="28" t="s">
        <v>2430</v>
      </c>
      <c r="T482" s="28" t="s">
        <v>2429</v>
      </c>
    </row>
    <row r="483" spans="1:20" x14ac:dyDescent="0.2">
      <c r="A483" s="28" t="s">
        <v>3614</v>
      </c>
      <c r="B483" s="28" t="s">
        <v>3614</v>
      </c>
      <c r="C483" s="28" t="s">
        <v>3097</v>
      </c>
      <c r="D483" s="28" t="s">
        <v>189</v>
      </c>
      <c r="E483" s="28" t="s">
        <v>3611</v>
      </c>
      <c r="F483" s="28" t="s">
        <v>3073</v>
      </c>
      <c r="G483" s="28" t="s">
        <v>215</v>
      </c>
      <c r="H483" s="40">
        <v>43955</v>
      </c>
      <c r="J483" s="40">
        <v>43959</v>
      </c>
      <c r="K483" s="39">
        <v>-152732057</v>
      </c>
      <c r="L483" s="28">
        <v>2000317637</v>
      </c>
      <c r="M483" s="28" t="s">
        <v>3086</v>
      </c>
      <c r="N483" s="28" t="s">
        <v>499</v>
      </c>
      <c r="O483" s="39">
        <v>4</v>
      </c>
      <c r="P483" s="28" t="s">
        <v>83</v>
      </c>
      <c r="Q483" s="28" t="s">
        <v>3086</v>
      </c>
      <c r="R483" s="28" t="s">
        <v>2431</v>
      </c>
      <c r="S483" s="28" t="s">
        <v>2430</v>
      </c>
      <c r="T483" s="28" t="s">
        <v>2429</v>
      </c>
    </row>
    <row r="484" spans="1:20" x14ac:dyDescent="0.2">
      <c r="A484" s="28" t="s">
        <v>3614</v>
      </c>
      <c r="B484" s="28" t="s">
        <v>3614</v>
      </c>
      <c r="C484" s="28" t="s">
        <v>3097</v>
      </c>
      <c r="D484" s="28" t="s">
        <v>198</v>
      </c>
      <c r="E484" s="28" t="s">
        <v>3611</v>
      </c>
      <c r="F484" s="28" t="s">
        <v>3073</v>
      </c>
      <c r="G484" s="28" t="s">
        <v>2744</v>
      </c>
      <c r="H484" s="40">
        <v>43955</v>
      </c>
      <c r="J484" s="40">
        <v>43959</v>
      </c>
      <c r="K484" s="39">
        <v>115129436</v>
      </c>
      <c r="L484" s="28">
        <v>2000317637</v>
      </c>
      <c r="M484" s="28" t="s">
        <v>3086</v>
      </c>
      <c r="N484" s="28" t="s">
        <v>458</v>
      </c>
      <c r="O484" s="39">
        <v>4</v>
      </c>
      <c r="P484" s="28" t="s">
        <v>83</v>
      </c>
      <c r="Q484" s="28" t="s">
        <v>3086</v>
      </c>
      <c r="R484" s="28" t="s">
        <v>2431</v>
      </c>
      <c r="S484" s="28" t="s">
        <v>2430</v>
      </c>
      <c r="T484" s="28" t="s">
        <v>2429</v>
      </c>
    </row>
    <row r="485" spans="1:20" x14ac:dyDescent="0.2">
      <c r="A485" s="28">
        <v>6070930</v>
      </c>
      <c r="B485" s="28">
        <v>6070930</v>
      </c>
      <c r="C485" s="28" t="s">
        <v>2590</v>
      </c>
      <c r="D485" s="28" t="s">
        <v>189</v>
      </c>
      <c r="E485" s="28" t="s">
        <v>3098</v>
      </c>
      <c r="F485" s="28" t="s">
        <v>77</v>
      </c>
      <c r="G485" s="28" t="s">
        <v>71</v>
      </c>
      <c r="H485" s="40">
        <v>43935</v>
      </c>
      <c r="J485" s="40">
        <v>43950</v>
      </c>
      <c r="K485" s="39">
        <v>-33040334</v>
      </c>
      <c r="L485" s="28">
        <v>2000317637</v>
      </c>
      <c r="M485" s="28" t="s">
        <v>3589</v>
      </c>
      <c r="N485" s="28" t="s">
        <v>499</v>
      </c>
      <c r="O485" s="39">
        <v>-51</v>
      </c>
      <c r="P485" s="28" t="s">
        <v>83</v>
      </c>
      <c r="Q485" s="28" t="s">
        <v>3100</v>
      </c>
      <c r="R485" s="28" t="s">
        <v>2431</v>
      </c>
      <c r="S485" s="28" t="s">
        <v>2430</v>
      </c>
      <c r="T485" s="28" t="s">
        <v>2429</v>
      </c>
    </row>
    <row r="486" spans="1:20" x14ac:dyDescent="0.2">
      <c r="A486" s="28">
        <v>6070930</v>
      </c>
      <c r="B486" s="28">
        <v>6070930</v>
      </c>
      <c r="C486" s="28" t="s">
        <v>2590</v>
      </c>
      <c r="D486" s="28" t="s">
        <v>189</v>
      </c>
      <c r="E486" s="28" t="s">
        <v>3098</v>
      </c>
      <c r="F486" s="28" t="s">
        <v>77</v>
      </c>
      <c r="G486" s="28" t="s">
        <v>71</v>
      </c>
      <c r="H486" s="40">
        <v>43935</v>
      </c>
      <c r="J486" s="40">
        <v>43950</v>
      </c>
      <c r="K486" s="39">
        <v>-4968214</v>
      </c>
      <c r="L486" s="28">
        <v>2000317637</v>
      </c>
      <c r="M486" s="28" t="s">
        <v>3509</v>
      </c>
      <c r="N486" s="28" t="s">
        <v>499</v>
      </c>
      <c r="O486" s="39">
        <v>295</v>
      </c>
      <c r="P486" s="28" t="s">
        <v>83</v>
      </c>
      <c r="Q486" s="28" t="s">
        <v>3100</v>
      </c>
      <c r="R486" s="28" t="s">
        <v>2431</v>
      </c>
      <c r="S486" s="28" t="s">
        <v>2430</v>
      </c>
      <c r="T486" s="28" t="s">
        <v>2429</v>
      </c>
    </row>
    <row r="487" spans="1:20" x14ac:dyDescent="0.2">
      <c r="A487" s="28">
        <v>6074579</v>
      </c>
      <c r="B487" s="28">
        <v>6074579</v>
      </c>
      <c r="C487" s="28" t="s">
        <v>2590</v>
      </c>
      <c r="D487" s="28" t="s">
        <v>189</v>
      </c>
      <c r="E487" s="28" t="s">
        <v>3180</v>
      </c>
      <c r="F487" s="28" t="s">
        <v>35</v>
      </c>
      <c r="G487" s="28" t="s">
        <v>200</v>
      </c>
      <c r="H487" s="40">
        <v>43559</v>
      </c>
      <c r="J487" s="40">
        <v>43831</v>
      </c>
      <c r="K487" s="39">
        <v>-45759419</v>
      </c>
      <c r="L487" s="28">
        <v>2000317637</v>
      </c>
      <c r="M487" s="28" t="s">
        <v>3645</v>
      </c>
      <c r="N487" s="28" t="s">
        <v>499</v>
      </c>
      <c r="O487" s="39">
        <v>295</v>
      </c>
      <c r="P487" s="28" t="s">
        <v>65</v>
      </c>
      <c r="Q487" s="28" t="s">
        <v>49</v>
      </c>
      <c r="R487" s="28" t="s">
        <v>2431</v>
      </c>
      <c r="S487" s="28" t="s">
        <v>2430</v>
      </c>
      <c r="T487" s="28" t="s">
        <v>2429</v>
      </c>
    </row>
    <row r="488" spans="1:20" x14ac:dyDescent="0.2">
      <c r="A488" s="28">
        <v>6075743</v>
      </c>
      <c r="B488" s="28">
        <v>6075743</v>
      </c>
      <c r="C488" s="28" t="s">
        <v>2590</v>
      </c>
      <c r="D488" s="28" t="s">
        <v>189</v>
      </c>
      <c r="E488" s="28" t="s">
        <v>3151</v>
      </c>
      <c r="F488" s="28" t="s">
        <v>35</v>
      </c>
      <c r="G488" s="28" t="s">
        <v>200</v>
      </c>
      <c r="H488" s="40">
        <v>43560</v>
      </c>
      <c r="J488" s="40">
        <v>43831</v>
      </c>
      <c r="K488" s="39">
        <v>-25420587</v>
      </c>
      <c r="L488" s="28">
        <v>2000317637</v>
      </c>
      <c r="M488" s="28" t="s">
        <v>3648</v>
      </c>
      <c r="N488" s="28" t="s">
        <v>499</v>
      </c>
      <c r="O488" s="39">
        <v>295</v>
      </c>
      <c r="P488" s="28" t="s">
        <v>65</v>
      </c>
      <c r="Q488" s="28" t="s">
        <v>49</v>
      </c>
      <c r="R488" s="28" t="s">
        <v>2431</v>
      </c>
      <c r="S488" s="28" t="s">
        <v>2430</v>
      </c>
      <c r="T488" s="28" t="s">
        <v>2429</v>
      </c>
    </row>
    <row r="489" spans="1:20" x14ac:dyDescent="0.2">
      <c r="A489" s="28">
        <v>6082166</v>
      </c>
      <c r="B489" s="28">
        <v>6082166</v>
      </c>
      <c r="C489" s="28" t="s">
        <v>2590</v>
      </c>
      <c r="D489" s="28" t="s">
        <v>189</v>
      </c>
      <c r="E489" s="28" t="s">
        <v>3144</v>
      </c>
      <c r="F489" s="28" t="s">
        <v>35</v>
      </c>
      <c r="G489" s="28" t="s">
        <v>200</v>
      </c>
      <c r="H489" s="40">
        <v>43565</v>
      </c>
      <c r="J489" s="40">
        <v>43831</v>
      </c>
      <c r="K489" s="39">
        <v>-5942808</v>
      </c>
      <c r="L489" s="28">
        <v>2000317637</v>
      </c>
      <c r="M489" s="28" t="s">
        <v>3645</v>
      </c>
      <c r="N489" s="28" t="s">
        <v>499</v>
      </c>
      <c r="O489" s="39">
        <v>295</v>
      </c>
      <c r="P489" s="28" t="s">
        <v>65</v>
      </c>
      <c r="Q489" s="28" t="s">
        <v>49</v>
      </c>
      <c r="R489" s="28" t="s">
        <v>2431</v>
      </c>
      <c r="S489" s="28" t="s">
        <v>2430</v>
      </c>
      <c r="T489" s="28" t="s">
        <v>2429</v>
      </c>
    </row>
    <row r="490" spans="1:20" x14ac:dyDescent="0.2">
      <c r="A490" s="28">
        <v>6093540</v>
      </c>
      <c r="B490" s="28">
        <v>6093540</v>
      </c>
      <c r="C490" s="28" t="s">
        <v>2590</v>
      </c>
      <c r="D490" s="28" t="s">
        <v>189</v>
      </c>
      <c r="E490" s="28" t="s">
        <v>3115</v>
      </c>
      <c r="F490" s="28" t="s">
        <v>35</v>
      </c>
      <c r="G490" s="28" t="s">
        <v>71</v>
      </c>
      <c r="H490" s="40">
        <v>43577</v>
      </c>
      <c r="J490" s="40">
        <v>43831</v>
      </c>
      <c r="K490" s="39">
        <v>-3627799</v>
      </c>
      <c r="L490" s="28">
        <v>2000317637</v>
      </c>
      <c r="M490" s="28" t="s">
        <v>3647</v>
      </c>
      <c r="N490" s="28" t="s">
        <v>499</v>
      </c>
      <c r="O490" s="39">
        <v>295</v>
      </c>
      <c r="P490" s="28" t="s">
        <v>65</v>
      </c>
      <c r="Q490" s="28" t="s">
        <v>49</v>
      </c>
      <c r="R490" s="28" t="s">
        <v>2431</v>
      </c>
      <c r="S490" s="28" t="s">
        <v>2430</v>
      </c>
      <c r="T490" s="28" t="s">
        <v>2429</v>
      </c>
    </row>
    <row r="491" spans="1:20" x14ac:dyDescent="0.2">
      <c r="A491" s="28">
        <v>6137073</v>
      </c>
      <c r="B491" s="28">
        <v>6137073</v>
      </c>
      <c r="C491" s="28" t="s">
        <v>2590</v>
      </c>
      <c r="D491" s="28" t="s">
        <v>189</v>
      </c>
      <c r="E491" s="28" t="s">
        <v>3169</v>
      </c>
      <c r="F491" s="28" t="s">
        <v>35</v>
      </c>
      <c r="G491" s="28" t="s">
        <v>200</v>
      </c>
      <c r="H491" s="40">
        <v>43614</v>
      </c>
      <c r="J491" s="40">
        <v>43831</v>
      </c>
      <c r="K491" s="39">
        <v>-15690081</v>
      </c>
      <c r="L491" s="28">
        <v>2000317637</v>
      </c>
      <c r="M491" s="28" t="s">
        <v>3646</v>
      </c>
      <c r="N491" s="28" t="s">
        <v>499</v>
      </c>
      <c r="O491" s="39">
        <v>295</v>
      </c>
      <c r="P491" s="28" t="s">
        <v>65</v>
      </c>
      <c r="Q491" s="28" t="s">
        <v>49</v>
      </c>
      <c r="R491" s="28" t="s">
        <v>2431</v>
      </c>
      <c r="S491" s="28" t="s">
        <v>2430</v>
      </c>
      <c r="T491" s="28" t="s">
        <v>2429</v>
      </c>
    </row>
    <row r="492" spans="1:20" x14ac:dyDescent="0.2">
      <c r="A492" s="28">
        <v>6140419</v>
      </c>
      <c r="B492" s="28">
        <v>6140419</v>
      </c>
      <c r="C492" s="28" t="s">
        <v>2590</v>
      </c>
      <c r="D492" s="28" t="s">
        <v>189</v>
      </c>
      <c r="E492" s="28" t="s">
        <v>3176</v>
      </c>
      <c r="F492" s="28" t="s">
        <v>35</v>
      </c>
      <c r="G492" s="28" t="s">
        <v>200</v>
      </c>
      <c r="H492" s="40">
        <v>43616</v>
      </c>
      <c r="J492" s="40">
        <v>43831</v>
      </c>
      <c r="K492" s="39">
        <v>-18941142</v>
      </c>
      <c r="L492" s="28">
        <v>2000317637</v>
      </c>
      <c r="M492" s="28" t="s">
        <v>3645</v>
      </c>
      <c r="N492" s="28" t="s">
        <v>499</v>
      </c>
      <c r="O492" s="39">
        <v>295</v>
      </c>
      <c r="P492" s="28" t="s">
        <v>65</v>
      </c>
      <c r="Q492" s="28" t="s">
        <v>49</v>
      </c>
      <c r="R492" s="28" t="s">
        <v>2431</v>
      </c>
      <c r="S492" s="28" t="s">
        <v>2430</v>
      </c>
      <c r="T492" s="28" t="s">
        <v>2429</v>
      </c>
    </row>
    <row r="493" spans="1:20" x14ac:dyDescent="0.2">
      <c r="A493" s="28">
        <v>6145294</v>
      </c>
      <c r="B493" s="28">
        <v>6145294</v>
      </c>
      <c r="C493" s="28" t="s">
        <v>2590</v>
      </c>
      <c r="D493" s="28" t="s">
        <v>189</v>
      </c>
      <c r="E493" s="28" t="s">
        <v>3154</v>
      </c>
      <c r="F493" s="28" t="s">
        <v>35</v>
      </c>
      <c r="G493" s="28" t="s">
        <v>200</v>
      </c>
      <c r="H493" s="40">
        <v>43622</v>
      </c>
      <c r="J493" s="40">
        <v>43831</v>
      </c>
      <c r="K493" s="39">
        <v>-3999303</v>
      </c>
      <c r="L493" s="28">
        <v>2000317637</v>
      </c>
      <c r="M493" s="28" t="s">
        <v>3644</v>
      </c>
      <c r="N493" s="28" t="s">
        <v>499</v>
      </c>
      <c r="O493" s="39">
        <v>295</v>
      </c>
      <c r="P493" s="28" t="s">
        <v>65</v>
      </c>
      <c r="Q493" s="28" t="s">
        <v>49</v>
      </c>
      <c r="R493" s="28" t="s">
        <v>2431</v>
      </c>
      <c r="S493" s="28" t="s">
        <v>2430</v>
      </c>
      <c r="T493" s="28" t="s">
        <v>2429</v>
      </c>
    </row>
    <row r="494" spans="1:20" x14ac:dyDescent="0.2">
      <c r="A494" s="28">
        <v>6101723</v>
      </c>
      <c r="B494" s="28">
        <v>6101723</v>
      </c>
      <c r="C494" s="28" t="s">
        <v>2586</v>
      </c>
      <c r="D494" s="28" t="s">
        <v>189</v>
      </c>
      <c r="E494" s="28" t="s">
        <v>3164</v>
      </c>
      <c r="F494" s="28" t="s">
        <v>35</v>
      </c>
      <c r="G494" s="28" t="s">
        <v>71</v>
      </c>
      <c r="H494" s="40">
        <v>43584</v>
      </c>
      <c r="J494" s="40">
        <v>43831</v>
      </c>
      <c r="K494" s="39">
        <v>-3311296</v>
      </c>
      <c r="L494" s="28">
        <v>2000317637</v>
      </c>
      <c r="M494" s="28" t="s">
        <v>3643</v>
      </c>
      <c r="N494" s="28" t="s">
        <v>499</v>
      </c>
      <c r="O494" s="39">
        <v>295</v>
      </c>
      <c r="P494" s="28" t="s">
        <v>65</v>
      </c>
      <c r="Q494" s="28" t="s">
        <v>49</v>
      </c>
      <c r="R494" s="28" t="s">
        <v>2431</v>
      </c>
      <c r="S494" s="28" t="s">
        <v>2430</v>
      </c>
      <c r="T494" s="28" t="s">
        <v>2429</v>
      </c>
    </row>
    <row r="495" spans="1:20" x14ac:dyDescent="0.2">
      <c r="A495" s="28">
        <v>6137251</v>
      </c>
      <c r="B495" s="28">
        <v>6137251</v>
      </c>
      <c r="C495" s="28" t="s">
        <v>2586</v>
      </c>
      <c r="D495" s="28" t="s">
        <v>189</v>
      </c>
      <c r="E495" s="28" t="s">
        <v>2585</v>
      </c>
      <c r="F495" s="28" t="s">
        <v>35</v>
      </c>
      <c r="G495" s="28" t="s">
        <v>200</v>
      </c>
      <c r="H495" s="40">
        <v>43614</v>
      </c>
      <c r="J495" s="40">
        <v>43831</v>
      </c>
      <c r="K495" s="39">
        <v>-4121541</v>
      </c>
      <c r="L495" s="28">
        <v>2000317637</v>
      </c>
      <c r="M495" s="28" t="s">
        <v>3642</v>
      </c>
      <c r="N495" s="28" t="s">
        <v>499</v>
      </c>
      <c r="O495" s="39">
        <v>295</v>
      </c>
      <c r="P495" s="28" t="s">
        <v>65</v>
      </c>
      <c r="Q495" s="28" t="s">
        <v>49</v>
      </c>
      <c r="R495" s="28" t="s">
        <v>2431</v>
      </c>
      <c r="S495" s="28" t="s">
        <v>2430</v>
      </c>
      <c r="T495" s="28" t="s">
        <v>2429</v>
      </c>
    </row>
    <row r="496" spans="1:20" x14ac:dyDescent="0.2">
      <c r="A496" s="28">
        <v>6000264</v>
      </c>
      <c r="B496" s="28">
        <v>6000264</v>
      </c>
      <c r="C496" s="28" t="s">
        <v>2582</v>
      </c>
      <c r="D496" s="28" t="s">
        <v>189</v>
      </c>
      <c r="E496" s="28" t="s">
        <v>3182</v>
      </c>
      <c r="F496" s="28" t="s">
        <v>35</v>
      </c>
      <c r="G496" s="28" t="s">
        <v>200</v>
      </c>
      <c r="H496" s="40">
        <v>43504</v>
      </c>
      <c r="J496" s="40">
        <v>43831</v>
      </c>
      <c r="K496" s="39">
        <v>-22704558</v>
      </c>
      <c r="L496" s="28">
        <v>2000317637</v>
      </c>
      <c r="M496" s="28" t="s">
        <v>3641</v>
      </c>
      <c r="N496" s="28" t="s">
        <v>499</v>
      </c>
      <c r="O496" s="39">
        <v>295</v>
      </c>
      <c r="P496" s="28" t="s">
        <v>65</v>
      </c>
      <c r="Q496" s="28" t="s">
        <v>49</v>
      </c>
      <c r="R496" s="28" t="s">
        <v>2431</v>
      </c>
      <c r="S496" s="28" t="s">
        <v>2430</v>
      </c>
      <c r="T496" s="28" t="s">
        <v>2429</v>
      </c>
    </row>
    <row r="497" spans="1:20" x14ac:dyDescent="0.2">
      <c r="A497" s="28">
        <v>6018575</v>
      </c>
      <c r="B497" s="28">
        <v>6018575</v>
      </c>
      <c r="C497" s="28" t="s">
        <v>2582</v>
      </c>
      <c r="D497" s="28" t="s">
        <v>189</v>
      </c>
      <c r="E497" s="28" t="s">
        <v>3120</v>
      </c>
      <c r="F497" s="28" t="s">
        <v>35</v>
      </c>
      <c r="G497" s="28" t="s">
        <v>200</v>
      </c>
      <c r="H497" s="40">
        <v>43517</v>
      </c>
      <c r="J497" s="40">
        <v>43831</v>
      </c>
      <c r="K497" s="39">
        <v>-4181553</v>
      </c>
      <c r="L497" s="28">
        <v>2000317637</v>
      </c>
      <c r="M497" s="28" t="s">
        <v>3640</v>
      </c>
      <c r="N497" s="28" t="s">
        <v>499</v>
      </c>
      <c r="O497" s="39">
        <v>295</v>
      </c>
      <c r="P497" s="28" t="s">
        <v>65</v>
      </c>
      <c r="Q497" s="28" t="s">
        <v>49</v>
      </c>
      <c r="R497" s="28" t="s">
        <v>2431</v>
      </c>
      <c r="S497" s="28" t="s">
        <v>2430</v>
      </c>
      <c r="T497" s="28" t="s">
        <v>2429</v>
      </c>
    </row>
    <row r="498" spans="1:20" x14ac:dyDescent="0.2">
      <c r="A498" s="28">
        <v>6003278</v>
      </c>
      <c r="B498" s="28">
        <v>6003278</v>
      </c>
      <c r="C498" s="28" t="s">
        <v>3148</v>
      </c>
      <c r="D498" s="28" t="s">
        <v>189</v>
      </c>
      <c r="E498" s="28" t="s">
        <v>3639</v>
      </c>
      <c r="F498" s="28" t="s">
        <v>35</v>
      </c>
      <c r="G498" s="28" t="s">
        <v>200</v>
      </c>
      <c r="H498" s="40">
        <v>43507</v>
      </c>
      <c r="J498" s="40">
        <v>43831</v>
      </c>
      <c r="K498" s="39">
        <v>-221510</v>
      </c>
      <c r="L498" s="28">
        <v>2000317637</v>
      </c>
      <c r="M498" s="28" t="s">
        <v>3422</v>
      </c>
      <c r="N498" s="28" t="s">
        <v>499</v>
      </c>
      <c r="O498" s="39">
        <v>295</v>
      </c>
      <c r="P498" s="28" t="s">
        <v>65</v>
      </c>
      <c r="Q498" s="28" t="s">
        <v>49</v>
      </c>
      <c r="R498" s="28" t="s">
        <v>2431</v>
      </c>
      <c r="S498" s="28" t="s">
        <v>2430</v>
      </c>
      <c r="T498" s="28" t="s">
        <v>2429</v>
      </c>
    </row>
    <row r="499" spans="1:20" x14ac:dyDescent="0.2">
      <c r="A499" s="28">
        <v>6069178</v>
      </c>
      <c r="B499" s="28">
        <v>6069178</v>
      </c>
      <c r="C499" s="28" t="s">
        <v>3148</v>
      </c>
      <c r="D499" s="28" t="s">
        <v>189</v>
      </c>
      <c r="E499" s="28" t="s">
        <v>3638</v>
      </c>
      <c r="F499" s="28" t="s">
        <v>35</v>
      </c>
      <c r="G499" s="28" t="s">
        <v>200</v>
      </c>
      <c r="H499" s="40">
        <v>43556</v>
      </c>
      <c r="J499" s="40">
        <v>43831</v>
      </c>
      <c r="K499" s="39">
        <v>-55000</v>
      </c>
      <c r="L499" s="28">
        <v>2000317637</v>
      </c>
      <c r="M499" s="28" t="s">
        <v>3621</v>
      </c>
      <c r="N499" s="28" t="s">
        <v>499</v>
      </c>
      <c r="O499" s="39">
        <v>295</v>
      </c>
      <c r="P499" s="28" t="s">
        <v>65</v>
      </c>
      <c r="Q499" s="28" t="s">
        <v>49</v>
      </c>
      <c r="R499" s="28" t="s">
        <v>2431</v>
      </c>
      <c r="S499" s="28" t="s">
        <v>2430</v>
      </c>
      <c r="T499" s="28" t="s">
        <v>2429</v>
      </c>
    </row>
    <row r="500" spans="1:20" x14ac:dyDescent="0.2">
      <c r="A500" s="28">
        <v>6084811</v>
      </c>
      <c r="B500" s="28">
        <v>6084811</v>
      </c>
      <c r="C500" s="28" t="s">
        <v>3148</v>
      </c>
      <c r="D500" s="28" t="s">
        <v>189</v>
      </c>
      <c r="E500" s="28" t="s">
        <v>3637</v>
      </c>
      <c r="F500" s="28" t="s">
        <v>35</v>
      </c>
      <c r="G500" s="28" t="s">
        <v>200</v>
      </c>
      <c r="H500" s="40">
        <v>43567</v>
      </c>
      <c r="J500" s="40">
        <v>43831</v>
      </c>
      <c r="K500" s="39">
        <v>-1075105</v>
      </c>
      <c r="L500" s="28">
        <v>2000317637</v>
      </c>
      <c r="M500" s="28" t="s">
        <v>3636</v>
      </c>
      <c r="N500" s="28" t="s">
        <v>499</v>
      </c>
      <c r="O500" s="39">
        <v>295</v>
      </c>
      <c r="P500" s="28" t="s">
        <v>65</v>
      </c>
      <c r="Q500" s="28" t="s">
        <v>49</v>
      </c>
      <c r="R500" s="28" t="s">
        <v>2431</v>
      </c>
      <c r="S500" s="28" t="s">
        <v>2430</v>
      </c>
      <c r="T500" s="28" t="s">
        <v>2429</v>
      </c>
    </row>
    <row r="501" spans="1:20" x14ac:dyDescent="0.2">
      <c r="A501" s="28">
        <v>6087950</v>
      </c>
      <c r="B501" s="28">
        <v>6087950</v>
      </c>
      <c r="C501" s="28" t="s">
        <v>3148</v>
      </c>
      <c r="D501" s="28" t="s">
        <v>189</v>
      </c>
      <c r="E501" s="28" t="s">
        <v>3147</v>
      </c>
      <c r="F501" s="28" t="s">
        <v>35</v>
      </c>
      <c r="G501" s="28" t="s">
        <v>200</v>
      </c>
      <c r="H501" s="40">
        <v>43570</v>
      </c>
      <c r="J501" s="40">
        <v>43831</v>
      </c>
      <c r="K501" s="39">
        <v>-3255993</v>
      </c>
      <c r="L501" s="28">
        <v>2000317637</v>
      </c>
      <c r="M501" s="28" t="s">
        <v>3635</v>
      </c>
      <c r="N501" s="28" t="s">
        <v>499</v>
      </c>
      <c r="O501" s="39">
        <v>295</v>
      </c>
      <c r="P501" s="28" t="s">
        <v>65</v>
      </c>
      <c r="Q501" s="28" t="s">
        <v>49</v>
      </c>
      <c r="R501" s="28" t="s">
        <v>2431</v>
      </c>
      <c r="S501" s="28" t="s">
        <v>2430</v>
      </c>
      <c r="T501" s="28" t="s">
        <v>2429</v>
      </c>
    </row>
    <row r="502" spans="1:20" x14ac:dyDescent="0.2">
      <c r="A502" s="28">
        <v>6103304</v>
      </c>
      <c r="B502" s="28">
        <v>6103304</v>
      </c>
      <c r="C502" s="28" t="s">
        <v>3148</v>
      </c>
      <c r="D502" s="28" t="s">
        <v>189</v>
      </c>
      <c r="E502" s="28" t="s">
        <v>3634</v>
      </c>
      <c r="F502" s="28" t="s">
        <v>35</v>
      </c>
      <c r="G502" s="28" t="s">
        <v>200</v>
      </c>
      <c r="H502" s="40">
        <v>43585</v>
      </c>
      <c r="J502" s="40">
        <v>43831</v>
      </c>
      <c r="K502" s="39">
        <v>-55000</v>
      </c>
      <c r="L502" s="28">
        <v>2000317637</v>
      </c>
      <c r="M502" s="28" t="s">
        <v>3621</v>
      </c>
      <c r="N502" s="28" t="s">
        <v>499</v>
      </c>
      <c r="O502" s="39">
        <v>295</v>
      </c>
      <c r="P502" s="28" t="s">
        <v>65</v>
      </c>
      <c r="Q502" s="28" t="s">
        <v>49</v>
      </c>
      <c r="R502" s="28" t="s">
        <v>2431</v>
      </c>
      <c r="S502" s="28" t="s">
        <v>2430</v>
      </c>
      <c r="T502" s="28" t="s">
        <v>2429</v>
      </c>
    </row>
    <row r="503" spans="1:20" x14ac:dyDescent="0.2">
      <c r="A503" s="28">
        <v>6116884</v>
      </c>
      <c r="B503" s="28">
        <v>6116884</v>
      </c>
      <c r="C503" s="28" t="s">
        <v>3148</v>
      </c>
      <c r="D503" s="28" t="s">
        <v>189</v>
      </c>
      <c r="E503" s="28" t="s">
        <v>3633</v>
      </c>
      <c r="F503" s="28" t="s">
        <v>35</v>
      </c>
      <c r="G503" s="28" t="s">
        <v>71</v>
      </c>
      <c r="H503" s="40">
        <v>43629</v>
      </c>
      <c r="J503" s="40">
        <v>43831</v>
      </c>
      <c r="K503" s="39">
        <v>-55000</v>
      </c>
      <c r="L503" s="28">
        <v>2000317637</v>
      </c>
      <c r="M503" s="28" t="s">
        <v>3083</v>
      </c>
      <c r="N503" s="28" t="s">
        <v>499</v>
      </c>
      <c r="O503" s="39">
        <v>295</v>
      </c>
      <c r="P503" s="28" t="s">
        <v>65</v>
      </c>
      <c r="Q503" s="28" t="s">
        <v>49</v>
      </c>
      <c r="R503" s="28" t="s">
        <v>2431</v>
      </c>
      <c r="S503" s="28" t="s">
        <v>2430</v>
      </c>
      <c r="T503" s="28" t="s">
        <v>2429</v>
      </c>
    </row>
    <row r="504" spans="1:20" x14ac:dyDescent="0.2">
      <c r="A504" s="28">
        <v>6118840</v>
      </c>
      <c r="B504" s="28">
        <v>6118840</v>
      </c>
      <c r="C504" s="28" t="s">
        <v>3148</v>
      </c>
      <c r="D504" s="28" t="s">
        <v>189</v>
      </c>
      <c r="E504" s="28" t="s">
        <v>3632</v>
      </c>
      <c r="F504" s="28" t="s">
        <v>35</v>
      </c>
      <c r="G504" s="28" t="s">
        <v>200</v>
      </c>
      <c r="H504" s="40">
        <v>43599</v>
      </c>
      <c r="J504" s="40">
        <v>43831</v>
      </c>
      <c r="K504" s="39">
        <v>-55000</v>
      </c>
      <c r="L504" s="28">
        <v>2000317637</v>
      </c>
      <c r="M504" s="28" t="s">
        <v>3621</v>
      </c>
      <c r="N504" s="28" t="s">
        <v>499</v>
      </c>
      <c r="O504" s="39">
        <v>295</v>
      </c>
      <c r="P504" s="28" t="s">
        <v>65</v>
      </c>
      <c r="Q504" s="28" t="s">
        <v>49</v>
      </c>
      <c r="R504" s="28" t="s">
        <v>2431</v>
      </c>
      <c r="S504" s="28" t="s">
        <v>2430</v>
      </c>
      <c r="T504" s="28" t="s">
        <v>2429</v>
      </c>
    </row>
    <row r="505" spans="1:20" x14ac:dyDescent="0.2">
      <c r="A505" s="28">
        <v>6144970</v>
      </c>
      <c r="B505" s="28">
        <v>6144970</v>
      </c>
      <c r="C505" s="28" t="s">
        <v>3629</v>
      </c>
      <c r="D505" s="28" t="s">
        <v>189</v>
      </c>
      <c r="E505" s="28" t="s">
        <v>3631</v>
      </c>
      <c r="F505" s="28" t="s">
        <v>35</v>
      </c>
      <c r="G505" s="28" t="s">
        <v>200</v>
      </c>
      <c r="H505" s="40">
        <v>43621</v>
      </c>
      <c r="J505" s="40">
        <v>43922</v>
      </c>
      <c r="K505" s="39">
        <v>-10193672</v>
      </c>
      <c r="L505" s="28">
        <v>2000317637</v>
      </c>
      <c r="M505" s="28" t="s">
        <v>3630</v>
      </c>
      <c r="N505" s="28" t="s">
        <v>499</v>
      </c>
      <c r="O505" s="39">
        <v>295</v>
      </c>
      <c r="P505" s="28" t="s">
        <v>65</v>
      </c>
      <c r="Q505" s="28" t="s">
        <v>49</v>
      </c>
      <c r="R505" s="28" t="s">
        <v>2431</v>
      </c>
      <c r="S505" s="28" t="s">
        <v>2430</v>
      </c>
      <c r="T505" s="28" t="s">
        <v>2429</v>
      </c>
    </row>
    <row r="506" spans="1:20" x14ac:dyDescent="0.2">
      <c r="A506" s="28">
        <v>6154034</v>
      </c>
      <c r="B506" s="28">
        <v>6154034</v>
      </c>
      <c r="C506" s="28" t="s">
        <v>3629</v>
      </c>
      <c r="D506" s="28" t="s">
        <v>189</v>
      </c>
      <c r="E506" s="28" t="s">
        <v>3628</v>
      </c>
      <c r="F506" s="28" t="s">
        <v>35</v>
      </c>
      <c r="G506" s="28" t="s">
        <v>71</v>
      </c>
      <c r="H506" s="40">
        <v>43629</v>
      </c>
      <c r="J506" s="40">
        <v>43831</v>
      </c>
      <c r="K506" s="39">
        <v>-55000</v>
      </c>
      <c r="L506" s="28">
        <v>2000317637</v>
      </c>
      <c r="M506" s="28" t="s">
        <v>3083</v>
      </c>
      <c r="N506" s="28" t="s">
        <v>499</v>
      </c>
      <c r="O506" s="39">
        <v>295</v>
      </c>
      <c r="P506" s="28" t="s">
        <v>65</v>
      </c>
      <c r="Q506" s="28" t="s">
        <v>49</v>
      </c>
      <c r="R506" s="28" t="s">
        <v>2431</v>
      </c>
      <c r="S506" s="28" t="s">
        <v>2430</v>
      </c>
      <c r="T506" s="28" t="s">
        <v>2429</v>
      </c>
    </row>
    <row r="507" spans="1:20" x14ac:dyDescent="0.2">
      <c r="A507" s="28">
        <v>6021337</v>
      </c>
      <c r="B507" s="28">
        <v>6021337</v>
      </c>
      <c r="C507" s="28" t="s">
        <v>2574</v>
      </c>
      <c r="D507" s="28" t="s">
        <v>189</v>
      </c>
      <c r="E507" s="28" t="s">
        <v>2573</v>
      </c>
      <c r="F507" s="28" t="s">
        <v>35</v>
      </c>
      <c r="G507" s="28" t="s">
        <v>200</v>
      </c>
      <c r="H507" s="40">
        <v>43520</v>
      </c>
      <c r="J507" s="40">
        <v>43831</v>
      </c>
      <c r="K507" s="39">
        <v>-16333041</v>
      </c>
      <c r="L507" s="28">
        <v>2000317637</v>
      </c>
      <c r="M507" s="28" t="s">
        <v>3627</v>
      </c>
      <c r="N507" s="28" t="s">
        <v>499</v>
      </c>
      <c r="O507" s="39">
        <v>295</v>
      </c>
      <c r="P507" s="28" t="s">
        <v>65</v>
      </c>
      <c r="Q507" s="28" t="s">
        <v>49</v>
      </c>
      <c r="R507" s="28" t="s">
        <v>2431</v>
      </c>
      <c r="S507" s="28" t="s">
        <v>2430</v>
      </c>
      <c r="T507" s="28" t="s">
        <v>2429</v>
      </c>
    </row>
    <row r="508" spans="1:20" x14ac:dyDescent="0.2">
      <c r="A508" s="28">
        <v>6130691</v>
      </c>
      <c r="B508" s="28">
        <v>6130691</v>
      </c>
      <c r="C508" s="28" t="s">
        <v>3129</v>
      </c>
      <c r="D508" s="28" t="s">
        <v>189</v>
      </c>
      <c r="E508" s="28" t="s">
        <v>3128</v>
      </c>
      <c r="F508" s="28" t="s">
        <v>35</v>
      </c>
      <c r="G508" s="28" t="s">
        <v>200</v>
      </c>
      <c r="H508" s="40">
        <v>43608</v>
      </c>
      <c r="J508" s="40">
        <v>43831</v>
      </c>
      <c r="K508" s="39">
        <v>-1218625</v>
      </c>
      <c r="L508" s="28">
        <v>2000317637</v>
      </c>
      <c r="M508" s="28" t="s">
        <v>3626</v>
      </c>
      <c r="N508" s="28" t="s">
        <v>499</v>
      </c>
      <c r="O508" s="39">
        <v>295</v>
      </c>
      <c r="P508" s="28" t="s">
        <v>65</v>
      </c>
      <c r="Q508" s="28" t="s">
        <v>49</v>
      </c>
      <c r="R508" s="28" t="s">
        <v>2431</v>
      </c>
      <c r="S508" s="28" t="s">
        <v>2430</v>
      </c>
      <c r="T508" s="28" t="s">
        <v>2429</v>
      </c>
    </row>
    <row r="509" spans="1:20" x14ac:dyDescent="0.2">
      <c r="A509" s="28">
        <v>6128679</v>
      </c>
      <c r="B509" s="28">
        <v>6128679</v>
      </c>
      <c r="C509" s="28" t="s">
        <v>3625</v>
      </c>
      <c r="D509" s="28" t="s">
        <v>189</v>
      </c>
      <c r="E509" s="28" t="s">
        <v>3624</v>
      </c>
      <c r="F509" s="28" t="s">
        <v>35</v>
      </c>
      <c r="G509" s="28" t="s">
        <v>71</v>
      </c>
      <c r="H509" s="40">
        <v>43607</v>
      </c>
      <c r="J509" s="40">
        <v>43831</v>
      </c>
      <c r="K509" s="39">
        <v>-60000</v>
      </c>
      <c r="L509" s="28">
        <v>2000317637</v>
      </c>
      <c r="M509" s="28" t="s">
        <v>3083</v>
      </c>
      <c r="N509" s="28" t="s">
        <v>499</v>
      </c>
      <c r="O509" s="39">
        <v>295</v>
      </c>
      <c r="P509" s="28" t="s">
        <v>65</v>
      </c>
      <c r="Q509" s="28" t="s">
        <v>49</v>
      </c>
      <c r="R509" s="28" t="s">
        <v>2431</v>
      </c>
      <c r="S509" s="28" t="s">
        <v>2430</v>
      </c>
      <c r="T509" s="28" t="s">
        <v>2429</v>
      </c>
    </row>
    <row r="510" spans="1:20" x14ac:dyDescent="0.2">
      <c r="A510" s="28">
        <v>6040233</v>
      </c>
      <c r="B510" s="28">
        <v>6040233</v>
      </c>
      <c r="C510" s="28" t="s">
        <v>3094</v>
      </c>
      <c r="D510" s="28" t="s">
        <v>189</v>
      </c>
      <c r="E510" s="28" t="s">
        <v>3092</v>
      </c>
      <c r="F510" s="28" t="s">
        <v>77</v>
      </c>
      <c r="G510" s="28" t="s">
        <v>200</v>
      </c>
      <c r="H510" s="40">
        <v>43924</v>
      </c>
      <c r="J510" s="40">
        <v>43959</v>
      </c>
      <c r="K510" s="39">
        <v>-619101</v>
      </c>
      <c r="L510" s="28">
        <v>2000317637</v>
      </c>
      <c r="M510" s="28" t="s">
        <v>3623</v>
      </c>
      <c r="N510" s="28" t="s">
        <v>499</v>
      </c>
      <c r="O510" s="39">
        <v>365</v>
      </c>
      <c r="P510" s="28" t="s">
        <v>83</v>
      </c>
      <c r="Q510" s="28" t="s">
        <v>3095</v>
      </c>
      <c r="R510" s="28" t="s">
        <v>2431</v>
      </c>
      <c r="S510" s="28" t="s">
        <v>2430</v>
      </c>
      <c r="T510" s="28" t="s">
        <v>2429</v>
      </c>
    </row>
    <row r="511" spans="1:20" x14ac:dyDescent="0.2">
      <c r="A511" s="28">
        <v>6102283</v>
      </c>
      <c r="B511" s="28">
        <v>6102283</v>
      </c>
      <c r="C511" s="28" t="s">
        <v>3094</v>
      </c>
      <c r="D511" s="28" t="s">
        <v>189</v>
      </c>
      <c r="E511" s="28" t="s">
        <v>3133</v>
      </c>
      <c r="F511" s="28" t="s">
        <v>35</v>
      </c>
      <c r="G511" s="28" t="s">
        <v>200</v>
      </c>
      <c r="H511" s="40">
        <v>43584</v>
      </c>
      <c r="J511" s="40">
        <v>43831</v>
      </c>
      <c r="K511" s="39">
        <v>-49500</v>
      </c>
      <c r="L511" s="28">
        <v>2000317637</v>
      </c>
      <c r="M511" s="28" t="s">
        <v>3422</v>
      </c>
      <c r="N511" s="28" t="s">
        <v>499</v>
      </c>
      <c r="O511" s="39">
        <v>295</v>
      </c>
      <c r="P511" s="28" t="s">
        <v>65</v>
      </c>
      <c r="Q511" s="28" t="s">
        <v>49</v>
      </c>
      <c r="R511" s="28" t="s">
        <v>2431</v>
      </c>
      <c r="S511" s="28" t="s">
        <v>2430</v>
      </c>
      <c r="T511" s="28" t="s">
        <v>2429</v>
      </c>
    </row>
    <row r="512" spans="1:20" x14ac:dyDescent="0.2">
      <c r="A512" s="28">
        <v>6058150</v>
      </c>
      <c r="B512" s="28">
        <v>6058150</v>
      </c>
      <c r="C512" s="28" t="s">
        <v>2570</v>
      </c>
      <c r="D512" s="28" t="s">
        <v>189</v>
      </c>
      <c r="E512" s="28" t="s">
        <v>3622</v>
      </c>
      <c r="F512" s="28" t="s">
        <v>35</v>
      </c>
      <c r="G512" s="28" t="s">
        <v>200</v>
      </c>
      <c r="H512" s="40">
        <v>43546</v>
      </c>
      <c r="J512" s="40">
        <v>43831</v>
      </c>
      <c r="K512" s="39">
        <v>-55000</v>
      </c>
      <c r="L512" s="28">
        <v>2000317637</v>
      </c>
      <c r="M512" s="28" t="s">
        <v>3621</v>
      </c>
      <c r="N512" s="28" t="s">
        <v>499</v>
      </c>
      <c r="O512" s="39">
        <v>295</v>
      </c>
      <c r="P512" s="28" t="s">
        <v>65</v>
      </c>
      <c r="Q512" s="28" t="s">
        <v>49</v>
      </c>
      <c r="R512" s="28" t="s">
        <v>2431</v>
      </c>
      <c r="S512" s="28" t="s">
        <v>2430</v>
      </c>
      <c r="T512" s="28" t="s">
        <v>2429</v>
      </c>
    </row>
    <row r="513" spans="1:20" x14ac:dyDescent="0.2">
      <c r="A513" s="28">
        <v>6059160</v>
      </c>
      <c r="B513" s="28">
        <v>6059160</v>
      </c>
      <c r="C513" s="28" t="s">
        <v>3106</v>
      </c>
      <c r="D513" s="28" t="s">
        <v>189</v>
      </c>
      <c r="E513" s="28" t="s">
        <v>3104</v>
      </c>
      <c r="F513" s="28" t="s">
        <v>77</v>
      </c>
      <c r="G513" s="28" t="s">
        <v>200</v>
      </c>
      <c r="H513" s="40">
        <v>43909</v>
      </c>
      <c r="J513" s="40">
        <v>43950</v>
      </c>
      <c r="K513" s="39">
        <v>-12321682</v>
      </c>
      <c r="L513" s="28">
        <v>2000317637</v>
      </c>
      <c r="M513" s="28" t="s">
        <v>3620</v>
      </c>
      <c r="N513" s="28" t="s">
        <v>499</v>
      </c>
      <c r="O513" s="39">
        <v>-14</v>
      </c>
      <c r="P513" s="28" t="s">
        <v>83</v>
      </c>
      <c r="Q513" s="28" t="s">
        <v>3107</v>
      </c>
      <c r="R513" s="28" t="s">
        <v>2431</v>
      </c>
      <c r="S513" s="28" t="s">
        <v>2430</v>
      </c>
      <c r="T513" s="28" t="s">
        <v>2429</v>
      </c>
    </row>
    <row r="514" spans="1:20" x14ac:dyDescent="0.2">
      <c r="A514" s="28">
        <v>6059160</v>
      </c>
      <c r="B514" s="28">
        <v>6059160</v>
      </c>
      <c r="C514" s="28" t="s">
        <v>3106</v>
      </c>
      <c r="D514" s="28" t="s">
        <v>189</v>
      </c>
      <c r="E514" s="28" t="s">
        <v>3104</v>
      </c>
      <c r="F514" s="28" t="s">
        <v>77</v>
      </c>
      <c r="G514" s="28" t="s">
        <v>200</v>
      </c>
      <c r="H514" s="40">
        <v>43909</v>
      </c>
      <c r="J514" s="40">
        <v>43950</v>
      </c>
      <c r="K514" s="39">
        <v>-1966230</v>
      </c>
      <c r="L514" s="28">
        <v>2000317637</v>
      </c>
      <c r="M514" s="28" t="s">
        <v>3619</v>
      </c>
      <c r="N514" s="28" t="s">
        <v>499</v>
      </c>
      <c r="O514" s="39">
        <v>295</v>
      </c>
      <c r="P514" s="28" t="s">
        <v>83</v>
      </c>
      <c r="Q514" s="28" t="s">
        <v>3107</v>
      </c>
      <c r="R514" s="28" t="s">
        <v>2431</v>
      </c>
      <c r="S514" s="28" t="s">
        <v>2430</v>
      </c>
      <c r="T514" s="28" t="s">
        <v>2429</v>
      </c>
    </row>
    <row r="515" spans="1:20" x14ac:dyDescent="0.2">
      <c r="A515" s="28">
        <v>6023329</v>
      </c>
      <c r="B515" s="28">
        <v>6023329</v>
      </c>
      <c r="C515" s="28" t="s">
        <v>3618</v>
      </c>
      <c r="D515" s="28" t="s">
        <v>189</v>
      </c>
      <c r="E515" s="28" t="s">
        <v>3617</v>
      </c>
      <c r="F515" s="28" t="s">
        <v>35</v>
      </c>
      <c r="G515" s="28" t="s">
        <v>215</v>
      </c>
      <c r="H515" s="40">
        <v>43524</v>
      </c>
      <c r="J515" s="40">
        <v>43805</v>
      </c>
      <c r="K515" s="39">
        <v>-330016</v>
      </c>
      <c r="L515" s="28">
        <v>2000317637</v>
      </c>
      <c r="M515" s="28" t="s">
        <v>376</v>
      </c>
      <c r="N515" s="28" t="s">
        <v>499</v>
      </c>
      <c r="O515" s="39">
        <v>275</v>
      </c>
      <c r="P515" s="28" t="s">
        <v>37</v>
      </c>
      <c r="Q515" s="28" t="s">
        <v>38</v>
      </c>
      <c r="R515" s="28" t="s">
        <v>2431</v>
      </c>
      <c r="S515" s="28" t="s">
        <v>2430</v>
      </c>
      <c r="T515" s="28" t="s">
        <v>2429</v>
      </c>
    </row>
    <row r="516" spans="1:20" x14ac:dyDescent="0.2">
      <c r="A516" s="28">
        <v>6240424</v>
      </c>
      <c r="B516" s="28">
        <v>6240424</v>
      </c>
      <c r="C516" s="28" t="s">
        <v>2468</v>
      </c>
      <c r="D516" s="28" t="s">
        <v>189</v>
      </c>
      <c r="E516" s="28" t="s">
        <v>3188</v>
      </c>
      <c r="F516" s="28" t="s">
        <v>77</v>
      </c>
      <c r="G516" s="28" t="s">
        <v>200</v>
      </c>
      <c r="H516" s="40">
        <v>43705</v>
      </c>
      <c r="J516" s="40">
        <v>43861</v>
      </c>
      <c r="K516" s="39">
        <v>-4714818</v>
      </c>
      <c r="L516" s="28">
        <v>2000317637</v>
      </c>
      <c r="M516" s="28" t="s">
        <v>3616</v>
      </c>
      <c r="N516" s="28" t="s">
        <v>499</v>
      </c>
      <c r="O516" s="39">
        <v>207</v>
      </c>
      <c r="P516" s="28" t="s">
        <v>65</v>
      </c>
      <c r="Q516" s="28" t="s">
        <v>49</v>
      </c>
      <c r="R516" s="28" t="s">
        <v>2431</v>
      </c>
      <c r="S516" s="28" t="s">
        <v>2430</v>
      </c>
      <c r="T516" s="28" t="s">
        <v>2429</v>
      </c>
    </row>
    <row r="517" spans="1:20" x14ac:dyDescent="0.2">
      <c r="A517" s="28">
        <v>6242916</v>
      </c>
      <c r="B517" s="28">
        <v>6242916</v>
      </c>
      <c r="C517" s="28" t="s">
        <v>2468</v>
      </c>
      <c r="D517" s="28" t="s">
        <v>189</v>
      </c>
      <c r="E517" s="28" t="s">
        <v>2466</v>
      </c>
      <c r="F517" s="28" t="s">
        <v>35</v>
      </c>
      <c r="G517" s="28" t="s">
        <v>200</v>
      </c>
      <c r="H517" s="40">
        <v>43704</v>
      </c>
      <c r="J517" s="40">
        <v>43935</v>
      </c>
      <c r="K517" s="39">
        <v>-6383222</v>
      </c>
      <c r="L517" s="28">
        <v>2000317637</v>
      </c>
      <c r="M517" s="28" t="s">
        <v>3615</v>
      </c>
      <c r="N517" s="28" t="s">
        <v>499</v>
      </c>
      <c r="O517" s="39">
        <v>207</v>
      </c>
      <c r="P517" s="28" t="s">
        <v>65</v>
      </c>
      <c r="Q517" s="28" t="s">
        <v>49</v>
      </c>
      <c r="R517" s="28" t="s">
        <v>2431</v>
      </c>
      <c r="S517" s="28" t="s">
        <v>2430</v>
      </c>
      <c r="T517" s="28" t="s">
        <v>2429</v>
      </c>
    </row>
    <row r="518" spans="1:20" x14ac:dyDescent="0.2">
      <c r="A518" s="28" t="s">
        <v>3614</v>
      </c>
      <c r="B518" s="28" t="s">
        <v>3614</v>
      </c>
      <c r="C518" s="28" t="s">
        <v>3613</v>
      </c>
      <c r="D518" s="28" t="s">
        <v>189</v>
      </c>
      <c r="E518" s="28" t="s">
        <v>3612</v>
      </c>
      <c r="F518" s="28" t="s">
        <v>454</v>
      </c>
      <c r="G518" s="28" t="s">
        <v>3252</v>
      </c>
      <c r="H518" s="40">
        <v>43955</v>
      </c>
      <c r="J518" s="40">
        <v>43955</v>
      </c>
      <c r="K518" s="39">
        <v>753339506</v>
      </c>
      <c r="L518" s="28">
        <v>2000317637</v>
      </c>
      <c r="M518" s="28" t="s">
        <v>3610</v>
      </c>
      <c r="N518" s="28" t="s">
        <v>458</v>
      </c>
      <c r="O518" s="39">
        <v>4</v>
      </c>
      <c r="P518" s="28" t="s">
        <v>3358</v>
      </c>
      <c r="Q518" s="28" t="s">
        <v>3258</v>
      </c>
      <c r="R518" s="28" t="s">
        <v>2431</v>
      </c>
      <c r="S518" s="28" t="s">
        <v>2430</v>
      </c>
      <c r="T518" s="28" t="s">
        <v>2429</v>
      </c>
    </row>
    <row r="519" spans="1:20" x14ac:dyDescent="0.2">
      <c r="A519" s="28" t="s">
        <v>3456</v>
      </c>
      <c r="B519" s="28" t="s">
        <v>3456</v>
      </c>
      <c r="C519" s="28" t="s">
        <v>3102</v>
      </c>
      <c r="D519" s="28" t="s">
        <v>189</v>
      </c>
      <c r="E519" s="28" t="s">
        <v>4030</v>
      </c>
      <c r="F519" s="28" t="s">
        <v>3073</v>
      </c>
      <c r="G519" s="28" t="s">
        <v>3252</v>
      </c>
      <c r="H519" s="40">
        <v>43935</v>
      </c>
      <c r="J519" s="40">
        <v>43950</v>
      </c>
      <c r="K519" s="39">
        <v>0</v>
      </c>
      <c r="L519" s="28">
        <v>2000317504</v>
      </c>
      <c r="M519" s="28" t="s">
        <v>3086</v>
      </c>
      <c r="N519" s="28" t="s">
        <v>499</v>
      </c>
      <c r="O519" s="39">
        <v>15</v>
      </c>
      <c r="P519" s="28" t="s">
        <v>83</v>
      </c>
      <c r="Q519" s="28" t="s">
        <v>3086</v>
      </c>
      <c r="R519" s="28" t="s">
        <v>2431</v>
      </c>
      <c r="S519" s="28" t="s">
        <v>2430</v>
      </c>
      <c r="T519" s="28" t="s">
        <v>2429</v>
      </c>
    </row>
    <row r="520" spans="1:20" x14ac:dyDescent="0.2">
      <c r="A520" s="28" t="s">
        <v>3456</v>
      </c>
      <c r="B520" s="28" t="s">
        <v>3456</v>
      </c>
      <c r="C520" s="28" t="s">
        <v>3102</v>
      </c>
      <c r="D520" s="28" t="s">
        <v>189</v>
      </c>
      <c r="E520" s="28" t="s">
        <v>4029</v>
      </c>
      <c r="F520" s="28" t="s">
        <v>3073</v>
      </c>
      <c r="G520" s="28" t="s">
        <v>3252</v>
      </c>
      <c r="H520" s="40">
        <v>43935</v>
      </c>
      <c r="J520" s="40">
        <v>43950</v>
      </c>
      <c r="K520" s="39">
        <v>0</v>
      </c>
      <c r="L520" s="28">
        <v>2000317504</v>
      </c>
      <c r="M520" s="28" t="s">
        <v>3086</v>
      </c>
      <c r="N520" s="28" t="s">
        <v>458</v>
      </c>
      <c r="O520" s="39">
        <v>15</v>
      </c>
      <c r="P520" s="28" t="s">
        <v>4028</v>
      </c>
      <c r="Q520" s="28" t="s">
        <v>3086</v>
      </c>
      <c r="R520" s="28" t="s">
        <v>2431</v>
      </c>
      <c r="S520" s="28" t="s">
        <v>2430</v>
      </c>
      <c r="T520" s="28" t="s">
        <v>2429</v>
      </c>
    </row>
    <row r="521" spans="1:20" x14ac:dyDescent="0.2">
      <c r="A521" s="28" t="s">
        <v>3581</v>
      </c>
      <c r="B521" s="28" t="s">
        <v>3581</v>
      </c>
      <c r="C521" s="28" t="s">
        <v>3102</v>
      </c>
      <c r="D521" s="28" t="s">
        <v>189</v>
      </c>
      <c r="E521" s="28" t="s">
        <v>4032</v>
      </c>
      <c r="F521" s="28" t="s">
        <v>3073</v>
      </c>
      <c r="G521" s="28" t="s">
        <v>71</v>
      </c>
      <c r="H521" s="40">
        <v>43909</v>
      </c>
      <c r="J521" s="40">
        <v>43950</v>
      </c>
      <c r="K521" s="39">
        <v>100000000</v>
      </c>
      <c r="L521" s="28">
        <v>2000317503</v>
      </c>
      <c r="M521" s="28" t="s">
        <v>3086</v>
      </c>
      <c r="N521" s="28" t="s">
        <v>458</v>
      </c>
      <c r="O521" s="39">
        <v>41</v>
      </c>
      <c r="P521" s="28" t="s">
        <v>83</v>
      </c>
      <c r="Q521" s="28" t="s">
        <v>3086</v>
      </c>
      <c r="R521" s="28" t="s">
        <v>2431</v>
      </c>
      <c r="S521" s="28" t="s">
        <v>2430</v>
      </c>
      <c r="T521" s="28" t="s">
        <v>2429</v>
      </c>
    </row>
    <row r="522" spans="1:20" x14ac:dyDescent="0.2">
      <c r="A522" s="28" t="s">
        <v>3581</v>
      </c>
      <c r="B522" s="28" t="s">
        <v>3581</v>
      </c>
      <c r="C522" s="28" t="s">
        <v>3102</v>
      </c>
      <c r="D522" s="28" t="s">
        <v>189</v>
      </c>
      <c r="E522" s="28" t="s">
        <v>4032</v>
      </c>
      <c r="F522" s="28" t="s">
        <v>3073</v>
      </c>
      <c r="G522" s="28" t="s">
        <v>3252</v>
      </c>
      <c r="H522" s="40">
        <v>43909</v>
      </c>
      <c r="J522" s="40">
        <v>43950</v>
      </c>
      <c r="K522" s="39">
        <v>-100000000</v>
      </c>
      <c r="L522" s="28">
        <v>2000317503</v>
      </c>
      <c r="M522" s="28" t="s">
        <v>3086</v>
      </c>
      <c r="N522" s="28" t="s">
        <v>499</v>
      </c>
      <c r="O522" s="39">
        <v>41</v>
      </c>
      <c r="P522" s="28" t="s">
        <v>83</v>
      </c>
      <c r="Q522" s="28" t="s">
        <v>3086</v>
      </c>
      <c r="R522" s="28" t="s">
        <v>2431</v>
      </c>
      <c r="S522" s="28" t="s">
        <v>2430</v>
      </c>
      <c r="T522" s="28" t="s">
        <v>2429</v>
      </c>
    </row>
    <row r="523" spans="1:20" x14ac:dyDescent="0.2">
      <c r="A523" s="28" t="s">
        <v>3581</v>
      </c>
      <c r="B523" s="28" t="s">
        <v>3581</v>
      </c>
      <c r="C523" s="28" t="s">
        <v>3102</v>
      </c>
      <c r="D523" s="28" t="s">
        <v>189</v>
      </c>
      <c r="E523" s="28" t="s">
        <v>4031</v>
      </c>
      <c r="F523" s="28" t="s">
        <v>3073</v>
      </c>
      <c r="G523" s="28" t="s">
        <v>71</v>
      </c>
      <c r="H523" s="40">
        <v>43909</v>
      </c>
      <c r="J523" s="40">
        <v>43950</v>
      </c>
      <c r="K523" s="39">
        <v>-100000000</v>
      </c>
      <c r="L523" s="28">
        <v>2000317503</v>
      </c>
      <c r="M523" s="28" t="s">
        <v>3086</v>
      </c>
      <c r="N523" s="28" t="s">
        <v>499</v>
      </c>
      <c r="O523" s="39">
        <v>41</v>
      </c>
      <c r="P523" s="28" t="s">
        <v>4028</v>
      </c>
      <c r="Q523" s="28" t="s">
        <v>3086</v>
      </c>
      <c r="R523" s="28" t="s">
        <v>2431</v>
      </c>
      <c r="S523" s="28" t="s">
        <v>2430</v>
      </c>
      <c r="T523" s="28" t="s">
        <v>2429</v>
      </c>
    </row>
    <row r="524" spans="1:20" x14ac:dyDescent="0.2">
      <c r="A524" s="28" t="s">
        <v>3581</v>
      </c>
      <c r="B524" s="28" t="s">
        <v>3581</v>
      </c>
      <c r="C524" s="28" t="s">
        <v>3102</v>
      </c>
      <c r="D524" s="28" t="s">
        <v>189</v>
      </c>
      <c r="E524" s="28" t="s">
        <v>4031</v>
      </c>
      <c r="F524" s="28" t="s">
        <v>3073</v>
      </c>
      <c r="G524" s="28" t="s">
        <v>3252</v>
      </c>
      <c r="H524" s="40">
        <v>43909</v>
      </c>
      <c r="J524" s="40">
        <v>43950</v>
      </c>
      <c r="K524" s="39">
        <v>100000000</v>
      </c>
      <c r="L524" s="28">
        <v>2000317503</v>
      </c>
      <c r="M524" s="28" t="s">
        <v>3086</v>
      </c>
      <c r="N524" s="28" t="s">
        <v>458</v>
      </c>
      <c r="O524" s="39">
        <v>41</v>
      </c>
      <c r="P524" s="28" t="s">
        <v>4028</v>
      </c>
      <c r="Q524" s="28" t="s">
        <v>3086</v>
      </c>
      <c r="R524" s="28" t="s">
        <v>2431</v>
      </c>
      <c r="S524" s="28" t="s">
        <v>2430</v>
      </c>
      <c r="T524" s="28" t="s">
        <v>2429</v>
      </c>
    </row>
    <row r="525" spans="1:20" x14ac:dyDescent="0.2">
      <c r="A525" s="28" t="s">
        <v>3594</v>
      </c>
      <c r="B525" s="28" t="s">
        <v>3594</v>
      </c>
      <c r="C525" s="28" t="s">
        <v>3102</v>
      </c>
      <c r="D525" s="28" t="s">
        <v>226</v>
      </c>
      <c r="E525" s="28" t="s">
        <v>4034</v>
      </c>
      <c r="F525" s="28" t="s">
        <v>3073</v>
      </c>
      <c r="G525" s="28" t="s">
        <v>71</v>
      </c>
      <c r="H525" s="40">
        <v>43857</v>
      </c>
      <c r="J525" s="40">
        <v>43950</v>
      </c>
      <c r="K525" s="39">
        <v>4766632</v>
      </c>
      <c r="L525" s="28">
        <v>2000317502</v>
      </c>
      <c r="M525" s="28" t="s">
        <v>3086</v>
      </c>
      <c r="N525" s="28" t="s">
        <v>458</v>
      </c>
      <c r="O525" s="39">
        <v>93</v>
      </c>
      <c r="P525" s="28" t="s">
        <v>83</v>
      </c>
      <c r="Q525" s="28" t="s">
        <v>3086</v>
      </c>
      <c r="R525" s="28" t="s">
        <v>2431</v>
      </c>
      <c r="S525" s="28" t="s">
        <v>2430</v>
      </c>
      <c r="T525" s="28" t="s">
        <v>2429</v>
      </c>
    </row>
    <row r="526" spans="1:20" x14ac:dyDescent="0.2">
      <c r="A526" s="28" t="s">
        <v>3594</v>
      </c>
      <c r="B526" s="28" t="s">
        <v>3594</v>
      </c>
      <c r="C526" s="28" t="s">
        <v>3102</v>
      </c>
      <c r="D526" s="28" t="s">
        <v>189</v>
      </c>
      <c r="E526" s="28" t="s">
        <v>4034</v>
      </c>
      <c r="F526" s="28" t="s">
        <v>3073</v>
      </c>
      <c r="G526" s="28" t="s">
        <v>3252</v>
      </c>
      <c r="H526" s="40">
        <v>43857</v>
      </c>
      <c r="J526" s="40">
        <v>43950</v>
      </c>
      <c r="K526" s="39">
        <v>-4766632</v>
      </c>
      <c r="L526" s="28">
        <v>2000317502</v>
      </c>
      <c r="M526" s="28" t="s">
        <v>3086</v>
      </c>
      <c r="N526" s="28" t="s">
        <v>499</v>
      </c>
      <c r="O526" s="39">
        <v>93</v>
      </c>
      <c r="P526" s="28" t="s">
        <v>83</v>
      </c>
      <c r="Q526" s="28" t="s">
        <v>3086</v>
      </c>
      <c r="R526" s="28" t="s">
        <v>2431</v>
      </c>
      <c r="S526" s="28" t="s">
        <v>2430</v>
      </c>
      <c r="T526" s="28" t="s">
        <v>2429</v>
      </c>
    </row>
    <row r="527" spans="1:20" x14ac:dyDescent="0.2">
      <c r="A527" s="28" t="s">
        <v>3594</v>
      </c>
      <c r="B527" s="28" t="s">
        <v>3594</v>
      </c>
      <c r="C527" s="28" t="s">
        <v>3102</v>
      </c>
      <c r="D527" s="28" t="s">
        <v>226</v>
      </c>
      <c r="E527" s="28" t="s">
        <v>4033</v>
      </c>
      <c r="F527" s="28" t="s">
        <v>3073</v>
      </c>
      <c r="G527" s="28" t="s">
        <v>71</v>
      </c>
      <c r="H527" s="40">
        <v>43857</v>
      </c>
      <c r="J527" s="40">
        <v>43950</v>
      </c>
      <c r="K527" s="39">
        <v>-4766632</v>
      </c>
      <c r="L527" s="28">
        <v>2000317502</v>
      </c>
      <c r="M527" s="28" t="s">
        <v>3086</v>
      </c>
      <c r="N527" s="28" t="s">
        <v>499</v>
      </c>
      <c r="O527" s="39">
        <v>93</v>
      </c>
      <c r="P527" s="28" t="s">
        <v>4028</v>
      </c>
      <c r="Q527" s="28" t="s">
        <v>3086</v>
      </c>
      <c r="R527" s="28" t="s">
        <v>2431</v>
      </c>
      <c r="S527" s="28" t="s">
        <v>2430</v>
      </c>
      <c r="T527" s="28" t="s">
        <v>2429</v>
      </c>
    </row>
    <row r="528" spans="1:20" x14ac:dyDescent="0.2">
      <c r="A528" s="28" t="s">
        <v>3594</v>
      </c>
      <c r="B528" s="28" t="s">
        <v>3594</v>
      </c>
      <c r="C528" s="28" t="s">
        <v>3102</v>
      </c>
      <c r="D528" s="28" t="s">
        <v>189</v>
      </c>
      <c r="E528" s="28" t="s">
        <v>4033</v>
      </c>
      <c r="F528" s="28" t="s">
        <v>3073</v>
      </c>
      <c r="G528" s="28" t="s">
        <v>3252</v>
      </c>
      <c r="H528" s="40">
        <v>43857</v>
      </c>
      <c r="J528" s="40">
        <v>43950</v>
      </c>
      <c r="K528" s="39">
        <v>4766632</v>
      </c>
      <c r="L528" s="28">
        <v>2000317502</v>
      </c>
      <c r="M528" s="28" t="s">
        <v>3086</v>
      </c>
      <c r="N528" s="28" t="s">
        <v>458</v>
      </c>
      <c r="O528" s="39">
        <v>93</v>
      </c>
      <c r="P528" s="28" t="s">
        <v>4028</v>
      </c>
      <c r="Q528" s="28" t="s">
        <v>3086</v>
      </c>
      <c r="R528" s="28" t="s">
        <v>2431</v>
      </c>
      <c r="S528" s="28" t="s">
        <v>2430</v>
      </c>
      <c r="T528" s="28" t="s">
        <v>2429</v>
      </c>
    </row>
    <row r="529" spans="1:20" x14ac:dyDescent="0.2">
      <c r="A529" s="28" t="s">
        <v>3602</v>
      </c>
      <c r="B529" s="28" t="s">
        <v>3602</v>
      </c>
      <c r="C529" s="28" t="s">
        <v>4036</v>
      </c>
      <c r="D529" s="28" t="s">
        <v>3432</v>
      </c>
      <c r="E529" s="28" t="s">
        <v>4037</v>
      </c>
      <c r="F529" s="28" t="s">
        <v>3073</v>
      </c>
      <c r="G529" s="28" t="s">
        <v>2744</v>
      </c>
      <c r="H529" s="40">
        <v>43753</v>
      </c>
      <c r="J529" s="40">
        <v>43948</v>
      </c>
      <c r="K529" s="39">
        <v>642278</v>
      </c>
      <c r="L529" s="28">
        <v>2000317501</v>
      </c>
      <c r="M529" s="28" t="s">
        <v>3086</v>
      </c>
      <c r="N529" s="28" t="s">
        <v>458</v>
      </c>
      <c r="O529" s="39">
        <v>195</v>
      </c>
      <c r="P529" s="28" t="s">
        <v>83</v>
      </c>
      <c r="Q529" s="28" t="s">
        <v>3086</v>
      </c>
      <c r="R529" s="28" t="s">
        <v>2431</v>
      </c>
      <c r="S529" s="28" t="s">
        <v>2430</v>
      </c>
      <c r="T529" s="28" t="s">
        <v>2429</v>
      </c>
    </row>
    <row r="530" spans="1:20" x14ac:dyDescent="0.2">
      <c r="A530" s="28" t="s">
        <v>3602</v>
      </c>
      <c r="B530" s="28" t="s">
        <v>3602</v>
      </c>
      <c r="C530" s="28" t="s">
        <v>4036</v>
      </c>
      <c r="D530" s="28" t="s">
        <v>189</v>
      </c>
      <c r="E530" s="28" t="s">
        <v>4037</v>
      </c>
      <c r="F530" s="28" t="s">
        <v>3073</v>
      </c>
      <c r="G530" s="28" t="s">
        <v>215</v>
      </c>
      <c r="H530" s="40">
        <v>43753</v>
      </c>
      <c r="J530" s="40">
        <v>43948</v>
      </c>
      <c r="K530" s="39">
        <v>-1743831</v>
      </c>
      <c r="L530" s="28">
        <v>2000317501</v>
      </c>
      <c r="M530" s="28" t="s">
        <v>3086</v>
      </c>
      <c r="N530" s="28" t="s">
        <v>499</v>
      </c>
      <c r="O530" s="39">
        <v>195</v>
      </c>
      <c r="P530" s="28" t="s">
        <v>83</v>
      </c>
      <c r="Q530" s="28" t="s">
        <v>3086</v>
      </c>
      <c r="R530" s="28" t="s">
        <v>2431</v>
      </c>
      <c r="S530" s="28" t="s">
        <v>2430</v>
      </c>
      <c r="T530" s="28" t="s">
        <v>2429</v>
      </c>
    </row>
    <row r="531" spans="1:20" x14ac:dyDescent="0.2">
      <c r="A531" s="28" t="s">
        <v>3602</v>
      </c>
      <c r="B531" s="28" t="s">
        <v>3602</v>
      </c>
      <c r="C531" s="28" t="s">
        <v>4036</v>
      </c>
      <c r="D531" s="28" t="s">
        <v>198</v>
      </c>
      <c r="E531" s="28" t="s">
        <v>4037</v>
      </c>
      <c r="F531" s="28" t="s">
        <v>3073</v>
      </c>
      <c r="G531" s="28" t="s">
        <v>2744</v>
      </c>
      <c r="H531" s="40">
        <v>43753</v>
      </c>
      <c r="J531" s="40">
        <v>43948</v>
      </c>
      <c r="K531" s="39">
        <v>1101553</v>
      </c>
      <c r="L531" s="28">
        <v>2000317501</v>
      </c>
      <c r="M531" s="28" t="s">
        <v>3086</v>
      </c>
      <c r="N531" s="28" t="s">
        <v>458</v>
      </c>
      <c r="O531" s="39">
        <v>195</v>
      </c>
      <c r="P531" s="28" t="s">
        <v>83</v>
      </c>
      <c r="Q531" s="28" t="s">
        <v>3086</v>
      </c>
      <c r="R531" s="28" t="s">
        <v>2431</v>
      </c>
      <c r="S531" s="28" t="s">
        <v>2430</v>
      </c>
      <c r="T531" s="28" t="s">
        <v>2429</v>
      </c>
    </row>
    <row r="532" spans="1:20" x14ac:dyDescent="0.2">
      <c r="A532" s="28" t="s">
        <v>3602</v>
      </c>
      <c r="B532" s="28" t="s">
        <v>3602</v>
      </c>
      <c r="C532" s="28" t="s">
        <v>4036</v>
      </c>
      <c r="D532" s="28" t="s">
        <v>3432</v>
      </c>
      <c r="E532" s="28" t="s">
        <v>4035</v>
      </c>
      <c r="F532" s="28" t="s">
        <v>3073</v>
      </c>
      <c r="G532" s="28" t="s">
        <v>2744</v>
      </c>
      <c r="H532" s="40">
        <v>43753</v>
      </c>
      <c r="J532" s="40">
        <v>43948</v>
      </c>
      <c r="K532" s="39">
        <v>-642278</v>
      </c>
      <c r="L532" s="28">
        <v>2000317501</v>
      </c>
      <c r="M532" s="28" t="s">
        <v>3086</v>
      </c>
      <c r="N532" s="28" t="s">
        <v>499</v>
      </c>
      <c r="O532" s="39">
        <v>195</v>
      </c>
      <c r="P532" s="28" t="s">
        <v>4028</v>
      </c>
      <c r="Q532" s="28" t="s">
        <v>3086</v>
      </c>
      <c r="R532" s="28" t="s">
        <v>2431</v>
      </c>
      <c r="S532" s="28" t="s">
        <v>2430</v>
      </c>
      <c r="T532" s="28" t="s">
        <v>2429</v>
      </c>
    </row>
    <row r="533" spans="1:20" x14ac:dyDescent="0.2">
      <c r="A533" s="28" t="s">
        <v>3602</v>
      </c>
      <c r="B533" s="28" t="s">
        <v>3602</v>
      </c>
      <c r="C533" s="28" t="s">
        <v>4036</v>
      </c>
      <c r="D533" s="28" t="s">
        <v>189</v>
      </c>
      <c r="E533" s="28" t="s">
        <v>4035</v>
      </c>
      <c r="F533" s="28" t="s">
        <v>3073</v>
      </c>
      <c r="G533" s="28" t="s">
        <v>215</v>
      </c>
      <c r="H533" s="40">
        <v>43753</v>
      </c>
      <c r="J533" s="40">
        <v>43948</v>
      </c>
      <c r="K533" s="39">
        <v>1743831</v>
      </c>
      <c r="L533" s="28">
        <v>2000317501</v>
      </c>
      <c r="M533" s="28" t="s">
        <v>3086</v>
      </c>
      <c r="N533" s="28" t="s">
        <v>458</v>
      </c>
      <c r="O533" s="39">
        <v>195</v>
      </c>
      <c r="P533" s="28" t="s">
        <v>4028</v>
      </c>
      <c r="Q533" s="28" t="s">
        <v>3086</v>
      </c>
      <c r="R533" s="28" t="s">
        <v>2431</v>
      </c>
      <c r="S533" s="28" t="s">
        <v>2430</v>
      </c>
      <c r="T533" s="28" t="s">
        <v>2429</v>
      </c>
    </row>
    <row r="534" spans="1:20" x14ac:dyDescent="0.2">
      <c r="A534" s="28" t="s">
        <v>3602</v>
      </c>
      <c r="B534" s="28" t="s">
        <v>3602</v>
      </c>
      <c r="C534" s="28" t="s">
        <v>4036</v>
      </c>
      <c r="D534" s="28" t="s">
        <v>198</v>
      </c>
      <c r="E534" s="28" t="s">
        <v>4035</v>
      </c>
      <c r="F534" s="28" t="s">
        <v>3073</v>
      </c>
      <c r="G534" s="28" t="s">
        <v>2744</v>
      </c>
      <c r="H534" s="40">
        <v>43753</v>
      </c>
      <c r="J534" s="40">
        <v>43948</v>
      </c>
      <c r="K534" s="39">
        <v>-1101553</v>
      </c>
      <c r="L534" s="28">
        <v>2000317501</v>
      </c>
      <c r="M534" s="28" t="s">
        <v>3086</v>
      </c>
      <c r="N534" s="28" t="s">
        <v>499</v>
      </c>
      <c r="O534" s="39">
        <v>195</v>
      </c>
      <c r="P534" s="28" t="s">
        <v>4028</v>
      </c>
      <c r="Q534" s="28" t="s">
        <v>3086</v>
      </c>
      <c r="R534" s="28" t="s">
        <v>2431</v>
      </c>
      <c r="S534" s="28" t="s">
        <v>2430</v>
      </c>
      <c r="T534" s="28" t="s">
        <v>2429</v>
      </c>
    </row>
    <row r="535" spans="1:20" x14ac:dyDescent="0.2">
      <c r="A535" s="28" t="s">
        <v>4041</v>
      </c>
      <c r="B535" s="28" t="s">
        <v>4041</v>
      </c>
      <c r="C535" s="28" t="s">
        <v>3069</v>
      </c>
      <c r="D535" s="28" t="s">
        <v>189</v>
      </c>
      <c r="E535" s="28" t="s">
        <v>4039</v>
      </c>
      <c r="F535" s="28" t="s">
        <v>3073</v>
      </c>
      <c r="G535" s="28" t="s">
        <v>2559</v>
      </c>
      <c r="H535" s="40">
        <v>43866</v>
      </c>
      <c r="J535" s="40">
        <v>43866</v>
      </c>
      <c r="K535" s="39">
        <v>70000</v>
      </c>
      <c r="L535" s="28">
        <v>2000267304</v>
      </c>
      <c r="M535" s="28" t="s">
        <v>3077</v>
      </c>
      <c r="N535" s="28" t="s">
        <v>458</v>
      </c>
      <c r="O535" s="39">
        <v>0</v>
      </c>
      <c r="P535" s="28" t="s">
        <v>68</v>
      </c>
      <c r="Q535" s="28" t="s">
        <v>3077</v>
      </c>
      <c r="R535" s="28" t="s">
        <v>2431</v>
      </c>
      <c r="S535" s="28" t="s">
        <v>2430</v>
      </c>
      <c r="T535" s="28" t="s">
        <v>2429</v>
      </c>
    </row>
    <row r="536" spans="1:20" x14ac:dyDescent="0.2">
      <c r="A536" s="28" t="s">
        <v>4041</v>
      </c>
      <c r="B536" s="28" t="s">
        <v>4041</v>
      </c>
      <c r="C536" s="28" t="s">
        <v>3069</v>
      </c>
      <c r="D536" s="28" t="s">
        <v>452</v>
      </c>
      <c r="E536" s="28" t="s">
        <v>4039</v>
      </c>
      <c r="F536" s="28" t="s">
        <v>3073</v>
      </c>
      <c r="G536" s="28" t="s">
        <v>455</v>
      </c>
      <c r="H536" s="40">
        <v>43866</v>
      </c>
      <c r="I536" s="28" t="s">
        <v>456</v>
      </c>
      <c r="J536" s="40">
        <v>43866</v>
      </c>
      <c r="K536" s="39">
        <v>-70000</v>
      </c>
      <c r="L536" s="28">
        <v>2000267304</v>
      </c>
      <c r="M536" s="28" t="s">
        <v>3077</v>
      </c>
      <c r="N536" s="28" t="s">
        <v>499</v>
      </c>
      <c r="O536" s="39">
        <v>0</v>
      </c>
      <c r="P536" s="28" t="s">
        <v>68</v>
      </c>
      <c r="Q536" s="28" t="s">
        <v>3077</v>
      </c>
      <c r="R536" s="28" t="s">
        <v>2431</v>
      </c>
      <c r="S536" s="28" t="s">
        <v>2430</v>
      </c>
      <c r="T536" s="28" t="s">
        <v>2429</v>
      </c>
    </row>
    <row r="537" spans="1:20" x14ac:dyDescent="0.2">
      <c r="A537" s="28">
        <v>6219741</v>
      </c>
      <c r="B537" s="28">
        <v>6219741</v>
      </c>
      <c r="C537" s="28" t="s">
        <v>2561</v>
      </c>
      <c r="D537" s="28" t="s">
        <v>189</v>
      </c>
      <c r="E537" s="28" t="s">
        <v>3067</v>
      </c>
      <c r="F537" s="28" t="s">
        <v>35</v>
      </c>
      <c r="G537" s="28" t="s">
        <v>2559</v>
      </c>
      <c r="H537" s="40">
        <v>43683</v>
      </c>
      <c r="J537" s="40">
        <v>43866</v>
      </c>
      <c r="K537" s="39">
        <v>-70000</v>
      </c>
      <c r="L537" s="28">
        <v>2000267304</v>
      </c>
      <c r="M537" s="28" t="s">
        <v>4042</v>
      </c>
      <c r="N537" s="28" t="s">
        <v>499</v>
      </c>
      <c r="O537" s="39">
        <v>109</v>
      </c>
      <c r="P537" s="28" t="s">
        <v>68</v>
      </c>
      <c r="Q537" s="28" t="s">
        <v>43</v>
      </c>
      <c r="R537" s="28" t="s">
        <v>2431</v>
      </c>
      <c r="S537" s="28" t="s">
        <v>2430</v>
      </c>
      <c r="T537" s="28" t="s">
        <v>2429</v>
      </c>
    </row>
    <row r="538" spans="1:20" x14ac:dyDescent="0.2">
      <c r="A538" s="28" t="s">
        <v>4041</v>
      </c>
      <c r="B538" s="28" t="s">
        <v>4041</v>
      </c>
      <c r="C538" s="28" t="s">
        <v>451</v>
      </c>
      <c r="D538" s="28" t="s">
        <v>452</v>
      </c>
      <c r="E538" s="28" t="s">
        <v>4040</v>
      </c>
      <c r="F538" s="28" t="s">
        <v>454</v>
      </c>
      <c r="G538" s="28" t="s">
        <v>455</v>
      </c>
      <c r="H538" s="40">
        <v>43770</v>
      </c>
      <c r="I538" s="28" t="s">
        <v>456</v>
      </c>
      <c r="J538" s="40">
        <v>43770</v>
      </c>
      <c r="K538" s="39">
        <v>70000</v>
      </c>
      <c r="L538" s="28">
        <v>2000267304</v>
      </c>
      <c r="M538" s="28" t="s">
        <v>4038</v>
      </c>
      <c r="N538" s="28" t="s">
        <v>458</v>
      </c>
      <c r="O538" s="39">
        <v>0</v>
      </c>
      <c r="P538" s="28" t="s">
        <v>459</v>
      </c>
      <c r="Q538" s="28" t="s">
        <v>176</v>
      </c>
      <c r="R538" s="28" t="s">
        <v>2431</v>
      </c>
      <c r="S538" s="28" t="s">
        <v>2430</v>
      </c>
      <c r="T538" s="28" t="s">
        <v>2429</v>
      </c>
    </row>
    <row r="539" spans="1:20" x14ac:dyDescent="0.2">
      <c r="A539" s="28" t="s">
        <v>4046</v>
      </c>
      <c r="B539" s="28" t="s">
        <v>4046</v>
      </c>
      <c r="C539" s="28" t="s">
        <v>3190</v>
      </c>
      <c r="D539" s="28" t="s">
        <v>189</v>
      </c>
      <c r="E539" s="28" t="s">
        <v>4044</v>
      </c>
      <c r="F539" s="28" t="s">
        <v>3073</v>
      </c>
      <c r="G539" s="28" t="s">
        <v>71</v>
      </c>
      <c r="H539" s="40">
        <v>43852</v>
      </c>
      <c r="J539" s="40">
        <v>43861</v>
      </c>
      <c r="K539" s="39">
        <v>85384256</v>
      </c>
      <c r="L539" s="28">
        <v>2000265434</v>
      </c>
      <c r="M539" s="28" t="s">
        <v>3086</v>
      </c>
      <c r="N539" s="28" t="s">
        <v>458</v>
      </c>
      <c r="O539" s="39">
        <v>9</v>
      </c>
      <c r="P539" s="28" t="s">
        <v>65</v>
      </c>
      <c r="Q539" s="28" t="s">
        <v>3086</v>
      </c>
      <c r="R539" s="28" t="s">
        <v>2431</v>
      </c>
      <c r="S539" s="28" t="s">
        <v>2430</v>
      </c>
      <c r="T539" s="28" t="s">
        <v>2429</v>
      </c>
    </row>
    <row r="540" spans="1:20" x14ac:dyDescent="0.2">
      <c r="A540" s="28" t="s">
        <v>4046</v>
      </c>
      <c r="B540" s="28" t="s">
        <v>4046</v>
      </c>
      <c r="C540" s="28" t="s">
        <v>3190</v>
      </c>
      <c r="D540" s="28" t="s">
        <v>189</v>
      </c>
      <c r="E540" s="28" t="s">
        <v>4044</v>
      </c>
      <c r="F540" s="28" t="s">
        <v>3073</v>
      </c>
      <c r="G540" s="28" t="s">
        <v>3252</v>
      </c>
      <c r="H540" s="40">
        <v>43852</v>
      </c>
      <c r="J540" s="40">
        <v>43861</v>
      </c>
      <c r="K540" s="39">
        <v>-85384256</v>
      </c>
      <c r="L540" s="28">
        <v>2000265434</v>
      </c>
      <c r="M540" s="28" t="s">
        <v>3086</v>
      </c>
      <c r="N540" s="28" t="s">
        <v>499</v>
      </c>
      <c r="O540" s="39">
        <v>9</v>
      </c>
      <c r="P540" s="28" t="s">
        <v>65</v>
      </c>
      <c r="Q540" s="28" t="s">
        <v>3086</v>
      </c>
      <c r="R540" s="28" t="s">
        <v>2431</v>
      </c>
      <c r="S540" s="28" t="s">
        <v>2430</v>
      </c>
      <c r="T540" s="28" t="s">
        <v>2429</v>
      </c>
    </row>
    <row r="541" spans="1:20" x14ac:dyDescent="0.2">
      <c r="A541" s="28">
        <v>6244353</v>
      </c>
      <c r="B541" s="28">
        <v>6244353</v>
      </c>
      <c r="C541" s="28" t="s">
        <v>2520</v>
      </c>
      <c r="D541" s="28" t="s">
        <v>189</v>
      </c>
      <c r="E541" s="28" t="s">
        <v>2526</v>
      </c>
      <c r="F541" s="28" t="s">
        <v>35</v>
      </c>
      <c r="G541" s="28" t="s">
        <v>71</v>
      </c>
      <c r="H541" s="40">
        <v>43705</v>
      </c>
      <c r="J541" s="40">
        <v>43811</v>
      </c>
      <c r="K541" s="39">
        <v>-4646089</v>
      </c>
      <c r="L541" s="28">
        <v>2000265434</v>
      </c>
      <c r="M541" s="28" t="s">
        <v>4050</v>
      </c>
      <c r="N541" s="28" t="s">
        <v>499</v>
      </c>
      <c r="O541" s="39">
        <v>112</v>
      </c>
      <c r="P541" s="28" t="s">
        <v>65</v>
      </c>
      <c r="Q541" s="28" t="s">
        <v>49</v>
      </c>
      <c r="R541" s="28" t="s">
        <v>2431</v>
      </c>
      <c r="S541" s="28" t="s">
        <v>2430</v>
      </c>
      <c r="T541" s="28" t="s">
        <v>2429</v>
      </c>
    </row>
    <row r="542" spans="1:20" x14ac:dyDescent="0.2">
      <c r="A542" s="28">
        <v>6246306</v>
      </c>
      <c r="B542" s="28">
        <v>6246306</v>
      </c>
      <c r="C542" s="28" t="s">
        <v>2520</v>
      </c>
      <c r="D542" s="28" t="s">
        <v>189</v>
      </c>
      <c r="E542" s="28" t="s">
        <v>2523</v>
      </c>
      <c r="F542" s="28" t="s">
        <v>35</v>
      </c>
      <c r="G542" s="28" t="s">
        <v>200</v>
      </c>
      <c r="H542" s="40">
        <v>43706</v>
      </c>
      <c r="J542" s="40">
        <v>43811</v>
      </c>
      <c r="K542" s="39">
        <v>-26413800</v>
      </c>
      <c r="L542" s="28">
        <v>2000265434</v>
      </c>
      <c r="M542" s="28" t="s">
        <v>4049</v>
      </c>
      <c r="N542" s="28" t="s">
        <v>499</v>
      </c>
      <c r="O542" s="39">
        <v>112</v>
      </c>
      <c r="P542" s="28" t="s">
        <v>65</v>
      </c>
      <c r="Q542" s="28" t="s">
        <v>49</v>
      </c>
      <c r="R542" s="28" t="s">
        <v>2431</v>
      </c>
      <c r="S542" s="28" t="s">
        <v>2430</v>
      </c>
      <c r="T542" s="28" t="s">
        <v>2429</v>
      </c>
    </row>
    <row r="543" spans="1:20" x14ac:dyDescent="0.2">
      <c r="A543" s="28">
        <v>6202847</v>
      </c>
      <c r="B543" s="28">
        <v>6202847</v>
      </c>
      <c r="C543" s="28" t="s">
        <v>2479</v>
      </c>
      <c r="D543" s="28" t="s">
        <v>189</v>
      </c>
      <c r="E543" s="28" t="s">
        <v>2497</v>
      </c>
      <c r="F543" s="28" t="s">
        <v>35</v>
      </c>
      <c r="G543" s="28" t="s">
        <v>71</v>
      </c>
      <c r="H543" s="40">
        <v>43670</v>
      </c>
      <c r="J543" s="40">
        <v>43811</v>
      </c>
      <c r="K543" s="39">
        <v>-26481882</v>
      </c>
      <c r="L543" s="28">
        <v>2000265434</v>
      </c>
      <c r="M543" s="28" t="s">
        <v>4048</v>
      </c>
      <c r="N543" s="28" t="s">
        <v>499</v>
      </c>
      <c r="O543" s="39">
        <v>112</v>
      </c>
      <c r="P543" s="28" t="s">
        <v>37</v>
      </c>
      <c r="Q543" s="28" t="s">
        <v>49</v>
      </c>
      <c r="R543" s="28" t="s">
        <v>2431</v>
      </c>
      <c r="S543" s="28" t="s">
        <v>2430</v>
      </c>
      <c r="T543" s="28" t="s">
        <v>2429</v>
      </c>
    </row>
    <row r="544" spans="1:20" x14ac:dyDescent="0.2">
      <c r="A544" s="28">
        <v>6203797</v>
      </c>
      <c r="B544" s="28">
        <v>6203797</v>
      </c>
      <c r="C544" s="28" t="s">
        <v>2479</v>
      </c>
      <c r="D544" s="28" t="s">
        <v>189</v>
      </c>
      <c r="E544" s="28" t="s">
        <v>2494</v>
      </c>
      <c r="F544" s="28" t="s">
        <v>35</v>
      </c>
      <c r="G544" s="28" t="s">
        <v>200</v>
      </c>
      <c r="H544" s="40">
        <v>43671</v>
      </c>
      <c r="J544" s="40">
        <v>43811</v>
      </c>
      <c r="K544" s="39">
        <v>-22925147</v>
      </c>
      <c r="L544" s="28">
        <v>2000265434</v>
      </c>
      <c r="M544" s="28" t="s">
        <v>4047</v>
      </c>
      <c r="N544" s="28" t="s">
        <v>499</v>
      </c>
      <c r="O544" s="39">
        <v>112</v>
      </c>
      <c r="P544" s="28" t="s">
        <v>37</v>
      </c>
      <c r="Q544" s="28" t="s">
        <v>49</v>
      </c>
      <c r="R544" s="28" t="s">
        <v>2431</v>
      </c>
      <c r="S544" s="28" t="s">
        <v>2430</v>
      </c>
      <c r="T544" s="28" t="s">
        <v>2429</v>
      </c>
    </row>
    <row r="545" spans="1:20" x14ac:dyDescent="0.2">
      <c r="A545" s="28">
        <v>6240424</v>
      </c>
      <c r="B545" s="28">
        <v>6240424</v>
      </c>
      <c r="C545" s="28" t="s">
        <v>2468</v>
      </c>
      <c r="D545" s="28" t="s">
        <v>189</v>
      </c>
      <c r="E545" s="28" t="s">
        <v>3188</v>
      </c>
      <c r="F545" s="28" t="s">
        <v>77</v>
      </c>
      <c r="G545" s="28" t="s">
        <v>79</v>
      </c>
      <c r="H545" s="40">
        <v>43705</v>
      </c>
      <c r="J545" s="40">
        <v>43861</v>
      </c>
      <c r="K545" s="39">
        <v>-4917338</v>
      </c>
      <c r="L545" s="28">
        <v>2000265434</v>
      </c>
      <c r="M545" s="28" t="s">
        <v>3189</v>
      </c>
      <c r="N545" s="28" t="s">
        <v>499</v>
      </c>
      <c r="O545" s="39">
        <v>-60</v>
      </c>
      <c r="P545" s="28" t="s">
        <v>65</v>
      </c>
      <c r="Q545" s="28" t="s">
        <v>49</v>
      </c>
      <c r="R545" s="28" t="s">
        <v>2431</v>
      </c>
      <c r="S545" s="28" t="s">
        <v>2430</v>
      </c>
      <c r="T545" s="28" t="s">
        <v>2429</v>
      </c>
    </row>
    <row r="546" spans="1:20" x14ac:dyDescent="0.2">
      <c r="A546" s="28" t="s">
        <v>4046</v>
      </c>
      <c r="B546" s="28" t="s">
        <v>4046</v>
      </c>
      <c r="C546" s="28" t="s">
        <v>3258</v>
      </c>
      <c r="D546" s="28" t="s">
        <v>189</v>
      </c>
      <c r="E546" s="28" t="s">
        <v>4045</v>
      </c>
      <c r="F546" s="28" t="s">
        <v>454</v>
      </c>
      <c r="G546" s="28" t="s">
        <v>3252</v>
      </c>
      <c r="H546" s="40">
        <v>43852</v>
      </c>
      <c r="J546" s="40">
        <v>43852</v>
      </c>
      <c r="K546" s="39">
        <v>85384256</v>
      </c>
      <c r="L546" s="28">
        <v>2000265434</v>
      </c>
      <c r="M546" s="28" t="s">
        <v>4043</v>
      </c>
      <c r="N546" s="28" t="s">
        <v>458</v>
      </c>
      <c r="O546" s="39">
        <v>9</v>
      </c>
      <c r="P546" s="28" t="s">
        <v>3358</v>
      </c>
      <c r="Q546" s="28" t="s">
        <v>87</v>
      </c>
      <c r="R546" s="28" t="s">
        <v>2431</v>
      </c>
      <c r="S546" s="28" t="s">
        <v>2430</v>
      </c>
      <c r="T546" s="28" t="s">
        <v>2429</v>
      </c>
    </row>
    <row r="547" spans="1:20" x14ac:dyDescent="0.2">
      <c r="A547" s="28" t="s">
        <v>4054</v>
      </c>
      <c r="B547" s="28" t="s">
        <v>4054</v>
      </c>
      <c r="C547" s="28" t="s">
        <v>3190</v>
      </c>
      <c r="D547" s="28" t="s">
        <v>189</v>
      </c>
      <c r="E547" s="28" t="s">
        <v>4052</v>
      </c>
      <c r="F547" s="28" t="s">
        <v>3073</v>
      </c>
      <c r="G547" s="28" t="s">
        <v>71</v>
      </c>
      <c r="H547" s="40">
        <v>43816</v>
      </c>
      <c r="J547" s="40">
        <v>43861</v>
      </c>
      <c r="K547" s="39">
        <v>10000000</v>
      </c>
      <c r="L547" s="28">
        <v>2000265432</v>
      </c>
      <c r="M547" s="28" t="s">
        <v>3086</v>
      </c>
      <c r="N547" s="28" t="s">
        <v>458</v>
      </c>
      <c r="O547" s="39">
        <v>45</v>
      </c>
      <c r="P547" s="28" t="s">
        <v>65</v>
      </c>
      <c r="Q547" s="28" t="s">
        <v>3086</v>
      </c>
      <c r="R547" s="28" t="s">
        <v>2431</v>
      </c>
      <c r="S547" s="28" t="s">
        <v>2430</v>
      </c>
      <c r="T547" s="28" t="s">
        <v>2429</v>
      </c>
    </row>
    <row r="548" spans="1:20" x14ac:dyDescent="0.2">
      <c r="A548" s="28" t="s">
        <v>4054</v>
      </c>
      <c r="B548" s="28" t="s">
        <v>4054</v>
      </c>
      <c r="C548" s="28" t="s">
        <v>3190</v>
      </c>
      <c r="D548" s="28" t="s">
        <v>189</v>
      </c>
      <c r="E548" s="28" t="s">
        <v>4052</v>
      </c>
      <c r="F548" s="28" t="s">
        <v>3073</v>
      </c>
      <c r="G548" s="28" t="s">
        <v>3252</v>
      </c>
      <c r="H548" s="40">
        <v>43816</v>
      </c>
      <c r="J548" s="40">
        <v>43861</v>
      </c>
      <c r="K548" s="39">
        <v>-10000000</v>
      </c>
      <c r="L548" s="28">
        <v>2000265432</v>
      </c>
      <c r="M548" s="28" t="s">
        <v>3086</v>
      </c>
      <c r="N548" s="28" t="s">
        <v>499</v>
      </c>
      <c r="O548" s="39">
        <v>45</v>
      </c>
      <c r="P548" s="28" t="s">
        <v>65</v>
      </c>
      <c r="Q548" s="28" t="s">
        <v>3086</v>
      </c>
      <c r="R548" s="28" t="s">
        <v>2431</v>
      </c>
      <c r="S548" s="28" t="s">
        <v>2430</v>
      </c>
      <c r="T548" s="28" t="s">
        <v>2429</v>
      </c>
    </row>
    <row r="549" spans="1:20" x14ac:dyDescent="0.2">
      <c r="A549" s="28">
        <v>6244353</v>
      </c>
      <c r="B549" s="28">
        <v>6244353</v>
      </c>
      <c r="C549" s="28" t="s">
        <v>2520</v>
      </c>
      <c r="D549" s="28" t="s">
        <v>189</v>
      </c>
      <c r="E549" s="28" t="s">
        <v>2526</v>
      </c>
      <c r="F549" s="28" t="s">
        <v>35</v>
      </c>
      <c r="G549" s="28" t="s">
        <v>71</v>
      </c>
      <c r="H549" s="40">
        <v>43705</v>
      </c>
      <c r="J549" s="40">
        <v>43811</v>
      </c>
      <c r="K549" s="39">
        <v>-10000000</v>
      </c>
      <c r="L549" s="28">
        <v>2000265432</v>
      </c>
      <c r="M549" s="28" t="s">
        <v>4055</v>
      </c>
      <c r="N549" s="28" t="s">
        <v>499</v>
      </c>
      <c r="O549" s="39">
        <v>112</v>
      </c>
      <c r="P549" s="28" t="s">
        <v>65</v>
      </c>
      <c r="Q549" s="28" t="s">
        <v>49</v>
      </c>
      <c r="R549" s="28" t="s">
        <v>2431</v>
      </c>
      <c r="S549" s="28" t="s">
        <v>2430</v>
      </c>
      <c r="T549" s="28" t="s">
        <v>2429</v>
      </c>
    </row>
    <row r="550" spans="1:20" x14ac:dyDescent="0.2">
      <c r="A550" s="28" t="s">
        <v>4054</v>
      </c>
      <c r="B550" s="28" t="s">
        <v>4054</v>
      </c>
      <c r="C550" s="28" t="s">
        <v>3258</v>
      </c>
      <c r="D550" s="28" t="s">
        <v>189</v>
      </c>
      <c r="E550" s="28" t="s">
        <v>4053</v>
      </c>
      <c r="F550" s="28" t="s">
        <v>454</v>
      </c>
      <c r="G550" s="28" t="s">
        <v>3252</v>
      </c>
      <c r="H550" s="40">
        <v>43816</v>
      </c>
      <c r="J550" s="40">
        <v>43816</v>
      </c>
      <c r="K550" s="39">
        <v>10000000</v>
      </c>
      <c r="L550" s="28">
        <v>2000265432</v>
      </c>
      <c r="M550" s="28" t="s">
        <v>4051</v>
      </c>
      <c r="N550" s="28" t="s">
        <v>458</v>
      </c>
      <c r="O550" s="39">
        <v>45</v>
      </c>
      <c r="P550" s="28" t="s">
        <v>3358</v>
      </c>
      <c r="Q550" s="28" t="s">
        <v>3258</v>
      </c>
      <c r="R550" s="28" t="s">
        <v>2431</v>
      </c>
      <c r="S550" s="28" t="s">
        <v>2430</v>
      </c>
      <c r="T550" s="28" t="s">
        <v>2429</v>
      </c>
    </row>
    <row r="551" spans="1:20" x14ac:dyDescent="0.2">
      <c r="A551" s="28">
        <v>6363775</v>
      </c>
      <c r="B551" s="28">
        <v>6363775</v>
      </c>
      <c r="C551" s="28" t="s">
        <v>4063</v>
      </c>
      <c r="D551" s="28" t="s">
        <v>189</v>
      </c>
      <c r="E551" s="28" t="s">
        <v>4062</v>
      </c>
      <c r="F551" s="28" t="s">
        <v>35</v>
      </c>
      <c r="G551" s="28" t="s">
        <v>222</v>
      </c>
      <c r="H551" s="40">
        <v>43811</v>
      </c>
      <c r="J551" s="40">
        <v>43817</v>
      </c>
      <c r="K551" s="39">
        <v>-5401351</v>
      </c>
      <c r="L551" s="28">
        <v>2000265431</v>
      </c>
      <c r="M551" s="28" t="s">
        <v>4061</v>
      </c>
      <c r="N551" s="28" t="s">
        <v>499</v>
      </c>
      <c r="O551" s="39">
        <v>14</v>
      </c>
      <c r="P551" s="28" t="s">
        <v>65</v>
      </c>
      <c r="Q551" s="28" t="s">
        <v>4060</v>
      </c>
      <c r="R551" s="28" t="s">
        <v>2431</v>
      </c>
      <c r="S551" s="28" t="s">
        <v>2430</v>
      </c>
      <c r="T551" s="28" t="s">
        <v>2429</v>
      </c>
    </row>
    <row r="552" spans="1:20" x14ac:dyDescent="0.2">
      <c r="A552" s="28" t="s">
        <v>4059</v>
      </c>
      <c r="B552" s="28" t="s">
        <v>4059</v>
      </c>
      <c r="C552" s="28" t="s">
        <v>3190</v>
      </c>
      <c r="D552" s="28" t="s">
        <v>189</v>
      </c>
      <c r="E552" s="28" t="s">
        <v>4057</v>
      </c>
      <c r="F552" s="28" t="s">
        <v>3073</v>
      </c>
      <c r="G552" s="28" t="s">
        <v>222</v>
      </c>
      <c r="H552" s="40">
        <v>43816</v>
      </c>
      <c r="J552" s="40">
        <v>43861</v>
      </c>
      <c r="K552" s="39">
        <v>40000000</v>
      </c>
      <c r="L552" s="28">
        <v>2000265431</v>
      </c>
      <c r="M552" s="28" t="s">
        <v>3086</v>
      </c>
      <c r="N552" s="28" t="s">
        <v>458</v>
      </c>
      <c r="O552" s="39">
        <v>45</v>
      </c>
      <c r="P552" s="28" t="s">
        <v>65</v>
      </c>
      <c r="Q552" s="28" t="s">
        <v>3086</v>
      </c>
      <c r="R552" s="28" t="s">
        <v>2431</v>
      </c>
      <c r="S552" s="28" t="s">
        <v>2430</v>
      </c>
      <c r="T552" s="28" t="s">
        <v>2429</v>
      </c>
    </row>
    <row r="553" spans="1:20" x14ac:dyDescent="0.2">
      <c r="A553" s="28" t="s">
        <v>4059</v>
      </c>
      <c r="B553" s="28" t="s">
        <v>4059</v>
      </c>
      <c r="C553" s="28" t="s">
        <v>3190</v>
      </c>
      <c r="D553" s="28" t="s">
        <v>189</v>
      </c>
      <c r="E553" s="28" t="s">
        <v>4057</v>
      </c>
      <c r="F553" s="28" t="s">
        <v>3073</v>
      </c>
      <c r="G553" s="28" t="s">
        <v>3252</v>
      </c>
      <c r="H553" s="40">
        <v>43816</v>
      </c>
      <c r="J553" s="40">
        <v>43861</v>
      </c>
      <c r="K553" s="39">
        <v>-40000000</v>
      </c>
      <c r="L553" s="28">
        <v>2000265431</v>
      </c>
      <c r="M553" s="28" t="s">
        <v>3086</v>
      </c>
      <c r="N553" s="28" t="s">
        <v>499</v>
      </c>
      <c r="O553" s="39">
        <v>45</v>
      </c>
      <c r="P553" s="28" t="s">
        <v>65</v>
      </c>
      <c r="Q553" s="28" t="s">
        <v>3086</v>
      </c>
      <c r="R553" s="28" t="s">
        <v>2431</v>
      </c>
      <c r="S553" s="28" t="s">
        <v>2430</v>
      </c>
      <c r="T553" s="28" t="s">
        <v>2429</v>
      </c>
    </row>
    <row r="554" spans="1:20" x14ac:dyDescent="0.2">
      <c r="A554" s="28">
        <v>6244353</v>
      </c>
      <c r="B554" s="28">
        <v>6244353</v>
      </c>
      <c r="C554" s="28" t="s">
        <v>2520</v>
      </c>
      <c r="D554" s="28" t="s">
        <v>189</v>
      </c>
      <c r="E554" s="28" t="s">
        <v>2526</v>
      </c>
      <c r="F554" s="28" t="s">
        <v>35</v>
      </c>
      <c r="G554" s="28" t="s">
        <v>71</v>
      </c>
      <c r="H554" s="40">
        <v>43705</v>
      </c>
      <c r="J554" s="40">
        <v>43811</v>
      </c>
      <c r="K554" s="39">
        <v>-12056027</v>
      </c>
      <c r="L554" s="28">
        <v>2000265431</v>
      </c>
      <c r="M554" s="28" t="s">
        <v>4055</v>
      </c>
      <c r="N554" s="28" t="s">
        <v>499</v>
      </c>
      <c r="O554" s="39">
        <v>112</v>
      </c>
      <c r="P554" s="28" t="s">
        <v>65</v>
      </c>
      <c r="Q554" s="28" t="s">
        <v>49</v>
      </c>
      <c r="R554" s="28" t="s">
        <v>2431</v>
      </c>
      <c r="S554" s="28" t="s">
        <v>2430</v>
      </c>
      <c r="T554" s="28" t="s">
        <v>2429</v>
      </c>
    </row>
    <row r="555" spans="1:20" x14ac:dyDescent="0.2">
      <c r="A555" s="28">
        <v>6208325</v>
      </c>
      <c r="B555" s="28">
        <v>6208325</v>
      </c>
      <c r="C555" s="28" t="s">
        <v>2479</v>
      </c>
      <c r="D555" s="28" t="s">
        <v>189</v>
      </c>
      <c r="E555" s="28" t="s">
        <v>2488</v>
      </c>
      <c r="F555" s="28" t="s">
        <v>35</v>
      </c>
      <c r="G555" s="28" t="s">
        <v>200</v>
      </c>
      <c r="H555" s="40">
        <v>43675</v>
      </c>
      <c r="J555" s="40">
        <v>43811</v>
      </c>
      <c r="K555" s="39">
        <v>-22542622</v>
      </c>
      <c r="L555" s="28">
        <v>2000265431</v>
      </c>
      <c r="M555" s="28" t="s">
        <v>3187</v>
      </c>
      <c r="N555" s="28" t="s">
        <v>499</v>
      </c>
      <c r="O555" s="39">
        <v>112</v>
      </c>
      <c r="P555" s="28" t="s">
        <v>37</v>
      </c>
      <c r="Q555" s="28" t="s">
        <v>49</v>
      </c>
      <c r="R555" s="28" t="s">
        <v>2431</v>
      </c>
      <c r="S555" s="28" t="s">
        <v>2430</v>
      </c>
      <c r="T555" s="28" t="s">
        <v>2429</v>
      </c>
    </row>
    <row r="556" spans="1:20" x14ac:dyDescent="0.2">
      <c r="A556" s="28" t="s">
        <v>4059</v>
      </c>
      <c r="B556" s="28" t="s">
        <v>4059</v>
      </c>
      <c r="C556" s="28" t="s">
        <v>3258</v>
      </c>
      <c r="D556" s="28" t="s">
        <v>189</v>
      </c>
      <c r="E556" s="28" t="s">
        <v>4058</v>
      </c>
      <c r="F556" s="28" t="s">
        <v>454</v>
      </c>
      <c r="G556" s="28" t="s">
        <v>3252</v>
      </c>
      <c r="H556" s="40">
        <v>43816</v>
      </c>
      <c r="J556" s="40">
        <v>43816</v>
      </c>
      <c r="K556" s="39">
        <v>40000000</v>
      </c>
      <c r="L556" s="28">
        <v>2000265431</v>
      </c>
      <c r="M556" s="28" t="s">
        <v>4056</v>
      </c>
      <c r="N556" s="28" t="s">
        <v>458</v>
      </c>
      <c r="O556" s="39">
        <v>45</v>
      </c>
      <c r="P556" s="28" t="s">
        <v>3358</v>
      </c>
      <c r="Q556" s="28" t="s">
        <v>3258</v>
      </c>
      <c r="R556" s="28" t="s">
        <v>2431</v>
      </c>
      <c r="S556" s="28" t="s">
        <v>2430</v>
      </c>
      <c r="T556" s="28" t="s">
        <v>2429</v>
      </c>
    </row>
    <row r="557" spans="1:20" x14ac:dyDescent="0.2">
      <c r="A557" s="28">
        <v>6322456</v>
      </c>
      <c r="B557" s="28">
        <v>6322456</v>
      </c>
      <c r="C557" s="28" t="s">
        <v>4151</v>
      </c>
      <c r="D557" s="28" t="s">
        <v>189</v>
      </c>
      <c r="E557" s="28" t="s">
        <v>4168</v>
      </c>
      <c r="F557" s="28" t="s">
        <v>35</v>
      </c>
      <c r="G557" s="28" t="s">
        <v>200</v>
      </c>
      <c r="H557" s="40">
        <v>43769</v>
      </c>
      <c r="J557" s="40">
        <v>43800</v>
      </c>
      <c r="K557" s="39">
        <v>-221780</v>
      </c>
      <c r="L557" s="28">
        <v>2000265429</v>
      </c>
      <c r="M557" s="28" t="s">
        <v>4167</v>
      </c>
      <c r="N557" s="28" t="s">
        <v>499</v>
      </c>
      <c r="O557" s="39">
        <v>43</v>
      </c>
      <c r="P557" s="28" t="s">
        <v>65</v>
      </c>
      <c r="Q557" s="28" t="s">
        <v>49</v>
      </c>
      <c r="R557" s="28" t="s">
        <v>2431</v>
      </c>
      <c r="S557" s="28" t="s">
        <v>2430</v>
      </c>
      <c r="T557" s="28" t="s">
        <v>2429</v>
      </c>
    </row>
    <row r="558" spans="1:20" x14ac:dyDescent="0.2">
      <c r="A558" s="28">
        <v>6322474</v>
      </c>
      <c r="B558" s="28">
        <v>6322474</v>
      </c>
      <c r="C558" s="28" t="s">
        <v>4151</v>
      </c>
      <c r="D558" s="28" t="s">
        <v>189</v>
      </c>
      <c r="E558" s="28" t="s">
        <v>4166</v>
      </c>
      <c r="F558" s="28" t="s">
        <v>35</v>
      </c>
      <c r="G558" s="28" t="s">
        <v>200</v>
      </c>
      <c r="H558" s="40">
        <v>43769</v>
      </c>
      <c r="J558" s="40">
        <v>43800</v>
      </c>
      <c r="K558" s="39">
        <v>-55000</v>
      </c>
      <c r="L558" s="28">
        <v>2000265429</v>
      </c>
      <c r="M558" s="28" t="s">
        <v>3850</v>
      </c>
      <c r="N558" s="28" t="s">
        <v>499</v>
      </c>
      <c r="O558" s="39">
        <v>43</v>
      </c>
      <c r="P558" s="28" t="s">
        <v>65</v>
      </c>
      <c r="Q558" s="28" t="s">
        <v>49</v>
      </c>
      <c r="R558" s="28" t="s">
        <v>2431</v>
      </c>
      <c r="S558" s="28" t="s">
        <v>2430</v>
      </c>
      <c r="T558" s="28" t="s">
        <v>2429</v>
      </c>
    </row>
    <row r="559" spans="1:20" x14ac:dyDescent="0.2">
      <c r="A559" s="28">
        <v>6323218</v>
      </c>
      <c r="B559" s="28">
        <v>6323218</v>
      </c>
      <c r="C559" s="28" t="s">
        <v>4151</v>
      </c>
      <c r="D559" s="28" t="s">
        <v>189</v>
      </c>
      <c r="E559" s="28" t="s">
        <v>4165</v>
      </c>
      <c r="F559" s="28" t="s">
        <v>35</v>
      </c>
      <c r="G559" s="28" t="s">
        <v>200</v>
      </c>
      <c r="H559" s="40">
        <v>43770</v>
      </c>
      <c r="J559" s="40">
        <v>43800</v>
      </c>
      <c r="K559" s="39">
        <v>-55000</v>
      </c>
      <c r="L559" s="28">
        <v>2000265429</v>
      </c>
      <c r="M559" s="28" t="s">
        <v>3381</v>
      </c>
      <c r="N559" s="28" t="s">
        <v>499</v>
      </c>
      <c r="O559" s="39">
        <v>43</v>
      </c>
      <c r="P559" s="28" t="s">
        <v>65</v>
      </c>
      <c r="Q559" s="28" t="s">
        <v>49</v>
      </c>
      <c r="R559" s="28" t="s">
        <v>2431</v>
      </c>
      <c r="S559" s="28" t="s">
        <v>2430</v>
      </c>
      <c r="T559" s="28" t="s">
        <v>2429</v>
      </c>
    </row>
    <row r="560" spans="1:20" x14ac:dyDescent="0.2">
      <c r="A560" s="28">
        <v>6323628</v>
      </c>
      <c r="B560" s="28">
        <v>6323628</v>
      </c>
      <c r="C560" s="28" t="s">
        <v>4151</v>
      </c>
      <c r="D560" s="28" t="s">
        <v>189</v>
      </c>
      <c r="E560" s="28" t="s">
        <v>4164</v>
      </c>
      <c r="F560" s="28" t="s">
        <v>35</v>
      </c>
      <c r="G560" s="28" t="s">
        <v>200</v>
      </c>
      <c r="H560" s="40">
        <v>43770</v>
      </c>
      <c r="J560" s="40">
        <v>43800</v>
      </c>
      <c r="K560" s="39">
        <v>-55000</v>
      </c>
      <c r="L560" s="28">
        <v>2000265429</v>
      </c>
      <c r="M560" s="28" t="s">
        <v>3938</v>
      </c>
      <c r="N560" s="28" t="s">
        <v>499</v>
      </c>
      <c r="O560" s="39">
        <v>43</v>
      </c>
      <c r="P560" s="28" t="s">
        <v>65</v>
      </c>
      <c r="Q560" s="28" t="s">
        <v>49</v>
      </c>
      <c r="R560" s="28" t="s">
        <v>2431</v>
      </c>
      <c r="S560" s="28" t="s">
        <v>2430</v>
      </c>
      <c r="T560" s="28" t="s">
        <v>2429</v>
      </c>
    </row>
    <row r="561" spans="1:20" x14ac:dyDescent="0.2">
      <c r="A561" s="28">
        <v>6323938</v>
      </c>
      <c r="B561" s="28">
        <v>6323938</v>
      </c>
      <c r="C561" s="28" t="s">
        <v>4151</v>
      </c>
      <c r="D561" s="28" t="s">
        <v>189</v>
      </c>
      <c r="E561" s="28" t="s">
        <v>4163</v>
      </c>
      <c r="F561" s="28" t="s">
        <v>35</v>
      </c>
      <c r="G561" s="28" t="s">
        <v>200</v>
      </c>
      <c r="H561" s="40">
        <v>43770</v>
      </c>
      <c r="J561" s="40">
        <v>43800</v>
      </c>
      <c r="K561" s="39">
        <v>-281325</v>
      </c>
      <c r="L561" s="28">
        <v>2000265429</v>
      </c>
      <c r="M561" s="28" t="s">
        <v>3381</v>
      </c>
      <c r="N561" s="28" t="s">
        <v>499</v>
      </c>
      <c r="O561" s="39">
        <v>43</v>
      </c>
      <c r="P561" s="28" t="s">
        <v>65</v>
      </c>
      <c r="Q561" s="28" t="s">
        <v>49</v>
      </c>
      <c r="R561" s="28" t="s">
        <v>2431</v>
      </c>
      <c r="S561" s="28" t="s">
        <v>2430</v>
      </c>
      <c r="T561" s="28" t="s">
        <v>2429</v>
      </c>
    </row>
    <row r="562" spans="1:20" x14ac:dyDescent="0.2">
      <c r="A562" s="28">
        <v>6326004</v>
      </c>
      <c r="B562" s="28">
        <v>6326004</v>
      </c>
      <c r="C562" s="28" t="s">
        <v>4151</v>
      </c>
      <c r="D562" s="28" t="s">
        <v>189</v>
      </c>
      <c r="E562" s="28" t="s">
        <v>4162</v>
      </c>
      <c r="F562" s="28" t="s">
        <v>35</v>
      </c>
      <c r="G562" s="28" t="s">
        <v>71</v>
      </c>
      <c r="H562" s="40">
        <v>43774</v>
      </c>
      <c r="J562" s="40">
        <v>43800</v>
      </c>
      <c r="K562" s="39">
        <v>-55000</v>
      </c>
      <c r="L562" s="28">
        <v>2000265429</v>
      </c>
      <c r="M562" s="28" t="s">
        <v>3765</v>
      </c>
      <c r="N562" s="28" t="s">
        <v>499</v>
      </c>
      <c r="O562" s="39">
        <v>43</v>
      </c>
      <c r="P562" s="28" t="s">
        <v>65</v>
      </c>
      <c r="Q562" s="28" t="s">
        <v>49</v>
      </c>
      <c r="R562" s="28" t="s">
        <v>2431</v>
      </c>
      <c r="S562" s="28" t="s">
        <v>2430</v>
      </c>
      <c r="T562" s="28" t="s">
        <v>2429</v>
      </c>
    </row>
    <row r="563" spans="1:20" x14ac:dyDescent="0.2">
      <c r="A563" s="28">
        <v>6326008</v>
      </c>
      <c r="B563" s="28">
        <v>6326008</v>
      </c>
      <c r="C563" s="28" t="s">
        <v>4151</v>
      </c>
      <c r="D563" s="28" t="s">
        <v>189</v>
      </c>
      <c r="E563" s="28" t="s">
        <v>4161</v>
      </c>
      <c r="F563" s="28" t="s">
        <v>35</v>
      </c>
      <c r="G563" s="28" t="s">
        <v>71</v>
      </c>
      <c r="H563" s="40">
        <v>43774</v>
      </c>
      <c r="J563" s="40">
        <v>43800</v>
      </c>
      <c r="K563" s="39">
        <v>-55000</v>
      </c>
      <c r="L563" s="28">
        <v>2000265429</v>
      </c>
      <c r="M563" s="28" t="s">
        <v>4160</v>
      </c>
      <c r="N563" s="28" t="s">
        <v>499</v>
      </c>
      <c r="O563" s="39">
        <v>43</v>
      </c>
      <c r="P563" s="28" t="s">
        <v>65</v>
      </c>
      <c r="Q563" s="28" t="s">
        <v>49</v>
      </c>
      <c r="R563" s="28" t="s">
        <v>2431</v>
      </c>
      <c r="S563" s="28" t="s">
        <v>2430</v>
      </c>
      <c r="T563" s="28" t="s">
        <v>2429</v>
      </c>
    </row>
    <row r="564" spans="1:20" x14ac:dyDescent="0.2">
      <c r="A564" s="28">
        <v>6326038</v>
      </c>
      <c r="B564" s="28">
        <v>6326038</v>
      </c>
      <c r="C564" s="28" t="s">
        <v>4151</v>
      </c>
      <c r="D564" s="28" t="s">
        <v>189</v>
      </c>
      <c r="E564" s="28" t="s">
        <v>4159</v>
      </c>
      <c r="F564" s="28" t="s">
        <v>35</v>
      </c>
      <c r="G564" s="28" t="s">
        <v>200</v>
      </c>
      <c r="H564" s="40">
        <v>43774</v>
      </c>
      <c r="J564" s="40">
        <v>43800</v>
      </c>
      <c r="K564" s="39">
        <v>-465052</v>
      </c>
      <c r="L564" s="28">
        <v>2000265429</v>
      </c>
      <c r="M564" s="28" t="s">
        <v>3723</v>
      </c>
      <c r="N564" s="28" t="s">
        <v>499</v>
      </c>
      <c r="O564" s="39">
        <v>43</v>
      </c>
      <c r="P564" s="28" t="s">
        <v>65</v>
      </c>
      <c r="Q564" s="28" t="s">
        <v>49</v>
      </c>
      <c r="R564" s="28" t="s">
        <v>2431</v>
      </c>
      <c r="S564" s="28" t="s">
        <v>2430</v>
      </c>
      <c r="T564" s="28" t="s">
        <v>2429</v>
      </c>
    </row>
    <row r="565" spans="1:20" x14ac:dyDescent="0.2">
      <c r="A565" s="28">
        <v>6326409</v>
      </c>
      <c r="B565" s="28">
        <v>6326409</v>
      </c>
      <c r="C565" s="28" t="s">
        <v>4151</v>
      </c>
      <c r="D565" s="28" t="s">
        <v>189</v>
      </c>
      <c r="E565" s="28" t="s">
        <v>4158</v>
      </c>
      <c r="F565" s="28" t="s">
        <v>35</v>
      </c>
      <c r="G565" s="28" t="s">
        <v>200</v>
      </c>
      <c r="H565" s="40">
        <v>43774</v>
      </c>
      <c r="J565" s="40">
        <v>43800</v>
      </c>
      <c r="K565" s="39">
        <v>-55000</v>
      </c>
      <c r="L565" s="28">
        <v>2000265429</v>
      </c>
      <c r="M565" s="28" t="s">
        <v>3112</v>
      </c>
      <c r="N565" s="28" t="s">
        <v>499</v>
      </c>
      <c r="O565" s="39">
        <v>43</v>
      </c>
      <c r="P565" s="28" t="s">
        <v>65</v>
      </c>
      <c r="Q565" s="28" t="s">
        <v>49</v>
      </c>
      <c r="R565" s="28" t="s">
        <v>2431</v>
      </c>
      <c r="S565" s="28" t="s">
        <v>2430</v>
      </c>
      <c r="T565" s="28" t="s">
        <v>2429</v>
      </c>
    </row>
    <row r="566" spans="1:20" x14ac:dyDescent="0.2">
      <c r="A566" s="28">
        <v>6326688</v>
      </c>
      <c r="B566" s="28">
        <v>6326688</v>
      </c>
      <c r="C566" s="28" t="s">
        <v>4151</v>
      </c>
      <c r="D566" s="28" t="s">
        <v>189</v>
      </c>
      <c r="E566" s="28" t="s">
        <v>4157</v>
      </c>
      <c r="F566" s="28" t="s">
        <v>35</v>
      </c>
      <c r="G566" s="28" t="s">
        <v>200</v>
      </c>
      <c r="H566" s="40">
        <v>43775</v>
      </c>
      <c r="J566" s="40">
        <v>43800</v>
      </c>
      <c r="K566" s="39">
        <v>-55000</v>
      </c>
      <c r="L566" s="28">
        <v>2000265429</v>
      </c>
      <c r="M566" s="28" t="s">
        <v>3773</v>
      </c>
      <c r="N566" s="28" t="s">
        <v>499</v>
      </c>
      <c r="O566" s="39">
        <v>43</v>
      </c>
      <c r="P566" s="28" t="s">
        <v>65</v>
      </c>
      <c r="Q566" s="28" t="s">
        <v>49</v>
      </c>
      <c r="R566" s="28" t="s">
        <v>2431</v>
      </c>
      <c r="S566" s="28" t="s">
        <v>2430</v>
      </c>
      <c r="T566" s="28" t="s">
        <v>2429</v>
      </c>
    </row>
    <row r="567" spans="1:20" x14ac:dyDescent="0.2">
      <c r="A567" s="28">
        <v>6326978</v>
      </c>
      <c r="B567" s="28">
        <v>6326978</v>
      </c>
      <c r="C567" s="28" t="s">
        <v>4151</v>
      </c>
      <c r="D567" s="28" t="s">
        <v>198</v>
      </c>
      <c r="E567" s="28" t="s">
        <v>4156</v>
      </c>
      <c r="F567" s="28" t="s">
        <v>35</v>
      </c>
      <c r="G567" s="28" t="s">
        <v>222</v>
      </c>
      <c r="H567" s="40">
        <v>43775</v>
      </c>
      <c r="J567" s="40">
        <v>43800</v>
      </c>
      <c r="K567" s="39">
        <v>-90000</v>
      </c>
      <c r="L567" s="28">
        <v>2000265429</v>
      </c>
      <c r="M567" s="28" t="s">
        <v>3762</v>
      </c>
      <c r="N567" s="28" t="s">
        <v>499</v>
      </c>
      <c r="O567" s="39">
        <v>43</v>
      </c>
      <c r="P567" s="28" t="s">
        <v>65</v>
      </c>
      <c r="Q567" s="28" t="s">
        <v>49</v>
      </c>
      <c r="R567" s="28" t="s">
        <v>2431</v>
      </c>
      <c r="S567" s="28" t="s">
        <v>2430</v>
      </c>
      <c r="T567" s="28" t="s">
        <v>2429</v>
      </c>
    </row>
    <row r="568" spans="1:20" x14ac:dyDescent="0.2">
      <c r="A568" s="28">
        <v>6327272</v>
      </c>
      <c r="B568" s="28">
        <v>6327272</v>
      </c>
      <c r="C568" s="28" t="s">
        <v>4151</v>
      </c>
      <c r="D568" s="28" t="s">
        <v>189</v>
      </c>
      <c r="E568" s="28" t="s">
        <v>4155</v>
      </c>
      <c r="F568" s="28" t="s">
        <v>35</v>
      </c>
      <c r="G568" s="28" t="s">
        <v>200</v>
      </c>
      <c r="H568" s="40">
        <v>43775</v>
      </c>
      <c r="J568" s="40">
        <v>43800</v>
      </c>
      <c r="K568" s="39">
        <v>-55000</v>
      </c>
      <c r="L568" s="28">
        <v>2000265429</v>
      </c>
      <c r="M568" s="28" t="s">
        <v>3872</v>
      </c>
      <c r="N568" s="28" t="s">
        <v>499</v>
      </c>
      <c r="O568" s="39">
        <v>43</v>
      </c>
      <c r="P568" s="28" t="s">
        <v>65</v>
      </c>
      <c r="Q568" s="28" t="s">
        <v>49</v>
      </c>
      <c r="R568" s="28" t="s">
        <v>2431</v>
      </c>
      <c r="S568" s="28" t="s">
        <v>2430</v>
      </c>
      <c r="T568" s="28" t="s">
        <v>2429</v>
      </c>
    </row>
    <row r="569" spans="1:20" x14ac:dyDescent="0.2">
      <c r="A569" s="28">
        <v>6327684</v>
      </c>
      <c r="B569" s="28">
        <v>6327684</v>
      </c>
      <c r="C569" s="28" t="s">
        <v>4151</v>
      </c>
      <c r="D569" s="28" t="s">
        <v>189</v>
      </c>
      <c r="E569" s="28" t="s">
        <v>4154</v>
      </c>
      <c r="F569" s="28" t="s">
        <v>35</v>
      </c>
      <c r="G569" s="28" t="s">
        <v>200</v>
      </c>
      <c r="H569" s="40">
        <v>43775</v>
      </c>
      <c r="J569" s="40">
        <v>43800</v>
      </c>
      <c r="K569" s="39">
        <v>-55000</v>
      </c>
      <c r="L569" s="28">
        <v>2000265429</v>
      </c>
      <c r="M569" s="28" t="s">
        <v>3925</v>
      </c>
      <c r="N569" s="28" t="s">
        <v>499</v>
      </c>
      <c r="O569" s="39">
        <v>43</v>
      </c>
      <c r="P569" s="28" t="s">
        <v>65</v>
      </c>
      <c r="Q569" s="28" t="s">
        <v>49</v>
      </c>
      <c r="R569" s="28" t="s">
        <v>2431</v>
      </c>
      <c r="S569" s="28" t="s">
        <v>2430</v>
      </c>
      <c r="T569" s="28" t="s">
        <v>2429</v>
      </c>
    </row>
    <row r="570" spans="1:20" x14ac:dyDescent="0.2">
      <c r="A570" s="28">
        <v>6328261</v>
      </c>
      <c r="B570" s="28">
        <v>6328261</v>
      </c>
      <c r="C570" s="28" t="s">
        <v>4151</v>
      </c>
      <c r="D570" s="28" t="s">
        <v>189</v>
      </c>
      <c r="E570" s="28" t="s">
        <v>4153</v>
      </c>
      <c r="F570" s="28" t="s">
        <v>35</v>
      </c>
      <c r="G570" s="28" t="s">
        <v>71</v>
      </c>
      <c r="H570" s="40">
        <v>43776</v>
      </c>
      <c r="J570" s="40">
        <v>43800</v>
      </c>
      <c r="K570" s="39">
        <v>-55000</v>
      </c>
      <c r="L570" s="28">
        <v>2000265429</v>
      </c>
      <c r="M570" s="28" t="s">
        <v>3745</v>
      </c>
      <c r="N570" s="28" t="s">
        <v>499</v>
      </c>
      <c r="O570" s="39">
        <v>43</v>
      </c>
      <c r="P570" s="28" t="s">
        <v>65</v>
      </c>
      <c r="Q570" s="28" t="s">
        <v>49</v>
      </c>
      <c r="R570" s="28" t="s">
        <v>2431</v>
      </c>
      <c r="S570" s="28" t="s">
        <v>2430</v>
      </c>
      <c r="T570" s="28" t="s">
        <v>2429</v>
      </c>
    </row>
    <row r="571" spans="1:20" x14ac:dyDescent="0.2">
      <c r="A571" s="28">
        <v>6328582</v>
      </c>
      <c r="B571" s="28">
        <v>6328582</v>
      </c>
      <c r="C571" s="28" t="s">
        <v>4151</v>
      </c>
      <c r="D571" s="28" t="s">
        <v>189</v>
      </c>
      <c r="E571" s="28" t="s">
        <v>4152</v>
      </c>
      <c r="F571" s="28" t="s">
        <v>35</v>
      </c>
      <c r="G571" s="28" t="s">
        <v>200</v>
      </c>
      <c r="H571" s="40">
        <v>43776</v>
      </c>
      <c r="J571" s="40">
        <v>43800</v>
      </c>
      <c r="K571" s="39">
        <v>-55000</v>
      </c>
      <c r="L571" s="28">
        <v>2000265429</v>
      </c>
      <c r="M571" s="28" t="s">
        <v>3650</v>
      </c>
      <c r="N571" s="28" t="s">
        <v>499</v>
      </c>
      <c r="O571" s="39">
        <v>43</v>
      </c>
      <c r="P571" s="28" t="s">
        <v>65</v>
      </c>
      <c r="Q571" s="28" t="s">
        <v>49</v>
      </c>
      <c r="R571" s="28" t="s">
        <v>2431</v>
      </c>
      <c r="S571" s="28" t="s">
        <v>2430</v>
      </c>
      <c r="T571" s="28" t="s">
        <v>2429</v>
      </c>
    </row>
    <row r="572" spans="1:20" x14ac:dyDescent="0.2">
      <c r="A572" s="28">
        <v>6329156</v>
      </c>
      <c r="B572" s="28">
        <v>6329156</v>
      </c>
      <c r="C572" s="28" t="s">
        <v>4151</v>
      </c>
      <c r="D572" s="28" t="s">
        <v>189</v>
      </c>
      <c r="E572" s="28" t="s">
        <v>4150</v>
      </c>
      <c r="F572" s="28" t="s">
        <v>35</v>
      </c>
      <c r="G572" s="28" t="s">
        <v>200</v>
      </c>
      <c r="H572" s="40">
        <v>43776</v>
      </c>
      <c r="J572" s="40">
        <v>43800</v>
      </c>
      <c r="K572" s="39">
        <v>-55000</v>
      </c>
      <c r="L572" s="28">
        <v>2000265429</v>
      </c>
      <c r="M572" s="28" t="s">
        <v>3879</v>
      </c>
      <c r="N572" s="28" t="s">
        <v>499</v>
      </c>
      <c r="O572" s="39">
        <v>43</v>
      </c>
      <c r="P572" s="28" t="s">
        <v>65</v>
      </c>
      <c r="Q572" s="28" t="s">
        <v>49</v>
      </c>
      <c r="R572" s="28" t="s">
        <v>2431</v>
      </c>
      <c r="S572" s="28" t="s">
        <v>2430</v>
      </c>
      <c r="T572" s="28" t="s">
        <v>2429</v>
      </c>
    </row>
    <row r="573" spans="1:20" x14ac:dyDescent="0.2">
      <c r="A573" s="28">
        <v>6323941</v>
      </c>
      <c r="B573" s="28">
        <v>6323941</v>
      </c>
      <c r="C573" s="28" t="s">
        <v>4146</v>
      </c>
      <c r="D573" s="28" t="s">
        <v>189</v>
      </c>
      <c r="E573" s="28" t="s">
        <v>4149</v>
      </c>
      <c r="F573" s="28" t="s">
        <v>35</v>
      </c>
      <c r="G573" s="28" t="s">
        <v>222</v>
      </c>
      <c r="H573" s="40">
        <v>43770</v>
      </c>
      <c r="J573" s="40">
        <v>43818</v>
      </c>
      <c r="K573" s="39">
        <v>-38990</v>
      </c>
      <c r="L573" s="28">
        <v>2000265429</v>
      </c>
      <c r="M573" s="28" t="s">
        <v>4144</v>
      </c>
      <c r="N573" s="28" t="s">
        <v>499</v>
      </c>
      <c r="O573" s="39">
        <v>43</v>
      </c>
      <c r="P573" s="28" t="s">
        <v>65</v>
      </c>
      <c r="Q573" s="28" t="s">
        <v>300</v>
      </c>
      <c r="R573" s="28" t="s">
        <v>2431</v>
      </c>
      <c r="S573" s="28" t="s">
        <v>2430</v>
      </c>
      <c r="T573" s="28" t="s">
        <v>2429</v>
      </c>
    </row>
    <row r="574" spans="1:20" x14ac:dyDescent="0.2">
      <c r="A574" s="28">
        <v>6327201</v>
      </c>
      <c r="B574" s="28">
        <v>6327201</v>
      </c>
      <c r="C574" s="28" t="s">
        <v>4146</v>
      </c>
      <c r="D574" s="28" t="s">
        <v>189</v>
      </c>
      <c r="E574" s="28" t="s">
        <v>4148</v>
      </c>
      <c r="F574" s="28" t="s">
        <v>35</v>
      </c>
      <c r="G574" s="28" t="s">
        <v>222</v>
      </c>
      <c r="H574" s="40">
        <v>43775</v>
      </c>
      <c r="J574" s="40">
        <v>43818</v>
      </c>
      <c r="K574" s="39">
        <v>-1244520</v>
      </c>
      <c r="L574" s="28">
        <v>2000265429</v>
      </c>
      <c r="M574" s="28" t="s">
        <v>4144</v>
      </c>
      <c r="N574" s="28" t="s">
        <v>499</v>
      </c>
      <c r="O574" s="39">
        <v>43</v>
      </c>
      <c r="P574" s="28" t="s">
        <v>65</v>
      </c>
      <c r="Q574" s="28" t="s">
        <v>300</v>
      </c>
      <c r="R574" s="28" t="s">
        <v>2431</v>
      </c>
      <c r="S574" s="28" t="s">
        <v>2430</v>
      </c>
      <c r="T574" s="28" t="s">
        <v>2429</v>
      </c>
    </row>
    <row r="575" spans="1:20" x14ac:dyDescent="0.2">
      <c r="A575" s="28">
        <v>6332574</v>
      </c>
      <c r="B575" s="28">
        <v>6332574</v>
      </c>
      <c r="C575" s="28" t="s">
        <v>4146</v>
      </c>
      <c r="D575" s="28" t="s">
        <v>189</v>
      </c>
      <c r="E575" s="28" t="s">
        <v>4147</v>
      </c>
      <c r="F575" s="28" t="s">
        <v>35</v>
      </c>
      <c r="G575" s="28" t="s">
        <v>222</v>
      </c>
      <c r="H575" s="40">
        <v>43781</v>
      </c>
      <c r="J575" s="40">
        <v>43818</v>
      </c>
      <c r="K575" s="39">
        <v>-55000</v>
      </c>
      <c r="L575" s="28">
        <v>2000265429</v>
      </c>
      <c r="M575" s="28" t="s">
        <v>4144</v>
      </c>
      <c r="N575" s="28" t="s">
        <v>499</v>
      </c>
      <c r="O575" s="39">
        <v>43</v>
      </c>
      <c r="P575" s="28" t="s">
        <v>65</v>
      </c>
      <c r="Q575" s="28" t="s">
        <v>300</v>
      </c>
      <c r="R575" s="28" t="s">
        <v>2431</v>
      </c>
      <c r="S575" s="28" t="s">
        <v>2430</v>
      </c>
      <c r="T575" s="28" t="s">
        <v>2429</v>
      </c>
    </row>
    <row r="576" spans="1:20" x14ac:dyDescent="0.2">
      <c r="A576" s="28">
        <v>6335426</v>
      </c>
      <c r="B576" s="28">
        <v>6335426</v>
      </c>
      <c r="C576" s="28" t="s">
        <v>4146</v>
      </c>
      <c r="D576" s="28" t="s">
        <v>189</v>
      </c>
      <c r="E576" s="28" t="s">
        <v>4145</v>
      </c>
      <c r="F576" s="28" t="s">
        <v>35</v>
      </c>
      <c r="G576" s="28" t="s">
        <v>222</v>
      </c>
      <c r="H576" s="40">
        <v>43783</v>
      </c>
      <c r="J576" s="40">
        <v>43818</v>
      </c>
      <c r="K576" s="39">
        <v>-55000</v>
      </c>
      <c r="L576" s="28">
        <v>2000265429</v>
      </c>
      <c r="M576" s="28" t="s">
        <v>4144</v>
      </c>
      <c r="N576" s="28" t="s">
        <v>499</v>
      </c>
      <c r="O576" s="39">
        <v>43</v>
      </c>
      <c r="P576" s="28" t="s">
        <v>65</v>
      </c>
      <c r="Q576" s="28" t="s">
        <v>300</v>
      </c>
      <c r="R576" s="28" t="s">
        <v>2431</v>
      </c>
      <c r="S576" s="28" t="s">
        <v>2430</v>
      </c>
      <c r="T576" s="28" t="s">
        <v>2429</v>
      </c>
    </row>
    <row r="577" spans="1:20" x14ac:dyDescent="0.2">
      <c r="A577" s="28">
        <v>6346975</v>
      </c>
      <c r="B577" s="28">
        <v>6346975</v>
      </c>
      <c r="C577" s="28" t="s">
        <v>3549</v>
      </c>
      <c r="D577" s="28" t="s">
        <v>189</v>
      </c>
      <c r="E577" s="28" t="s">
        <v>4143</v>
      </c>
      <c r="F577" s="28" t="s">
        <v>35</v>
      </c>
      <c r="G577" s="28" t="s">
        <v>222</v>
      </c>
      <c r="H577" s="40">
        <v>43795</v>
      </c>
      <c r="J577" s="40">
        <v>43809</v>
      </c>
      <c r="K577" s="39">
        <v>-55000</v>
      </c>
      <c r="L577" s="28">
        <v>2000265429</v>
      </c>
      <c r="M577" s="28" t="s">
        <v>3762</v>
      </c>
      <c r="N577" s="28" t="s">
        <v>499</v>
      </c>
      <c r="O577" s="39">
        <v>22</v>
      </c>
      <c r="P577" s="28" t="s">
        <v>65</v>
      </c>
      <c r="Q577" s="28" t="s">
        <v>224</v>
      </c>
      <c r="R577" s="28" t="s">
        <v>2431</v>
      </c>
      <c r="S577" s="28" t="s">
        <v>2430</v>
      </c>
      <c r="T577" s="28" t="s">
        <v>2429</v>
      </c>
    </row>
    <row r="578" spans="1:20" x14ac:dyDescent="0.2">
      <c r="A578" s="28">
        <v>6344062</v>
      </c>
      <c r="B578" s="28">
        <v>6344062</v>
      </c>
      <c r="C578" s="28" t="s">
        <v>3549</v>
      </c>
      <c r="D578" s="28" t="s">
        <v>189</v>
      </c>
      <c r="E578" s="28" t="s">
        <v>4142</v>
      </c>
      <c r="F578" s="28" t="s">
        <v>35</v>
      </c>
      <c r="G578" s="28" t="s">
        <v>222</v>
      </c>
      <c r="H578" s="40">
        <v>43792</v>
      </c>
      <c r="J578" s="40">
        <v>43809</v>
      </c>
      <c r="K578" s="39">
        <v>-343165</v>
      </c>
      <c r="L578" s="28">
        <v>2000265429</v>
      </c>
      <c r="M578" s="28" t="s">
        <v>3762</v>
      </c>
      <c r="N578" s="28" t="s">
        <v>499</v>
      </c>
      <c r="O578" s="39">
        <v>22</v>
      </c>
      <c r="P578" s="28" t="s">
        <v>65</v>
      </c>
      <c r="Q578" s="28" t="s">
        <v>224</v>
      </c>
      <c r="R578" s="28" t="s">
        <v>2431</v>
      </c>
      <c r="S578" s="28" t="s">
        <v>2430</v>
      </c>
      <c r="T578" s="28" t="s">
        <v>2429</v>
      </c>
    </row>
    <row r="579" spans="1:20" x14ac:dyDescent="0.2">
      <c r="A579" s="28">
        <v>6342440</v>
      </c>
      <c r="B579" s="28">
        <v>6342440</v>
      </c>
      <c r="C579" s="28" t="s">
        <v>3549</v>
      </c>
      <c r="D579" s="28" t="s">
        <v>189</v>
      </c>
      <c r="E579" s="28" t="s">
        <v>4141</v>
      </c>
      <c r="F579" s="28" t="s">
        <v>35</v>
      </c>
      <c r="G579" s="28" t="s">
        <v>222</v>
      </c>
      <c r="H579" s="40">
        <v>43789</v>
      </c>
      <c r="J579" s="40">
        <v>43809</v>
      </c>
      <c r="K579" s="39">
        <v>-1147200</v>
      </c>
      <c r="L579" s="28">
        <v>2000265429</v>
      </c>
      <c r="M579" s="28" t="s">
        <v>3762</v>
      </c>
      <c r="N579" s="28" t="s">
        <v>499</v>
      </c>
      <c r="O579" s="39">
        <v>22</v>
      </c>
      <c r="P579" s="28" t="s">
        <v>65</v>
      </c>
      <c r="Q579" s="28" t="s">
        <v>224</v>
      </c>
      <c r="R579" s="28" t="s">
        <v>2431</v>
      </c>
      <c r="S579" s="28" t="s">
        <v>2430</v>
      </c>
      <c r="T579" s="28" t="s">
        <v>2429</v>
      </c>
    </row>
    <row r="580" spans="1:20" x14ac:dyDescent="0.2">
      <c r="A580" s="28">
        <v>6349883</v>
      </c>
      <c r="B580" s="28">
        <v>6349883</v>
      </c>
      <c r="C580" s="28" t="s">
        <v>4140</v>
      </c>
      <c r="D580" s="28" t="s">
        <v>189</v>
      </c>
      <c r="E580" s="28" t="s">
        <v>4139</v>
      </c>
      <c r="F580" s="28" t="s">
        <v>35</v>
      </c>
      <c r="G580" s="28" t="s">
        <v>222</v>
      </c>
      <c r="H580" s="40">
        <v>43797</v>
      </c>
      <c r="J580" s="40">
        <v>43809</v>
      </c>
      <c r="K580" s="39">
        <v>-55000</v>
      </c>
      <c r="L580" s="28">
        <v>2000265429</v>
      </c>
      <c r="M580" s="28" t="s">
        <v>3762</v>
      </c>
      <c r="N580" s="28" t="s">
        <v>499</v>
      </c>
      <c r="O580" s="39">
        <v>22</v>
      </c>
      <c r="P580" s="28" t="s">
        <v>65</v>
      </c>
      <c r="Q580" s="28" t="s">
        <v>300</v>
      </c>
      <c r="R580" s="28" t="s">
        <v>2431</v>
      </c>
      <c r="S580" s="28" t="s">
        <v>2430</v>
      </c>
      <c r="T580" s="28" t="s">
        <v>2429</v>
      </c>
    </row>
    <row r="581" spans="1:20" x14ac:dyDescent="0.2">
      <c r="A581" s="28">
        <v>6363775</v>
      </c>
      <c r="B581" s="28">
        <v>6363775</v>
      </c>
      <c r="C581" s="28" t="s">
        <v>4063</v>
      </c>
      <c r="D581" s="28" t="s">
        <v>189</v>
      </c>
      <c r="E581" s="28" t="s">
        <v>4062</v>
      </c>
      <c r="F581" s="28" t="s">
        <v>35</v>
      </c>
      <c r="G581" s="28" t="s">
        <v>222</v>
      </c>
      <c r="H581" s="40">
        <v>43811</v>
      </c>
      <c r="J581" s="40">
        <v>43817</v>
      </c>
      <c r="K581" s="39">
        <v>-4419532</v>
      </c>
      <c r="L581" s="28">
        <v>2000265429</v>
      </c>
      <c r="M581" s="28" t="s">
        <v>4138</v>
      </c>
      <c r="N581" s="28" t="s">
        <v>499</v>
      </c>
      <c r="O581" s="39">
        <v>14</v>
      </c>
      <c r="P581" s="28" t="s">
        <v>65</v>
      </c>
      <c r="Q581" s="28" t="s">
        <v>4060</v>
      </c>
      <c r="R581" s="28" t="s">
        <v>2431</v>
      </c>
      <c r="S581" s="28" t="s">
        <v>2430</v>
      </c>
      <c r="T581" s="28" t="s">
        <v>2429</v>
      </c>
    </row>
    <row r="582" spans="1:20" x14ac:dyDescent="0.2">
      <c r="A582" s="28" t="s">
        <v>4067</v>
      </c>
      <c r="B582" s="28" t="s">
        <v>4067</v>
      </c>
      <c r="C582" s="28" t="s">
        <v>3190</v>
      </c>
      <c r="D582" s="28" t="s">
        <v>226</v>
      </c>
      <c r="E582" s="28" t="s">
        <v>4065</v>
      </c>
      <c r="F582" s="28" t="s">
        <v>3073</v>
      </c>
      <c r="G582" s="28" t="s">
        <v>71</v>
      </c>
      <c r="H582" s="40">
        <v>43815</v>
      </c>
      <c r="J582" s="40">
        <v>43861</v>
      </c>
      <c r="K582" s="39">
        <v>1217587</v>
      </c>
      <c r="L582" s="28">
        <v>2000265429</v>
      </c>
      <c r="M582" s="28" t="s">
        <v>3086</v>
      </c>
      <c r="N582" s="28" t="s">
        <v>458</v>
      </c>
      <c r="O582" s="39">
        <v>46</v>
      </c>
      <c r="P582" s="28" t="s">
        <v>65</v>
      </c>
      <c r="Q582" s="28" t="s">
        <v>3086</v>
      </c>
      <c r="R582" s="28" t="s">
        <v>2431</v>
      </c>
      <c r="S582" s="28" t="s">
        <v>2430</v>
      </c>
      <c r="T582" s="28" t="s">
        <v>2429</v>
      </c>
    </row>
    <row r="583" spans="1:20" x14ac:dyDescent="0.2">
      <c r="A583" s="28" t="s">
        <v>4067</v>
      </c>
      <c r="B583" s="28" t="s">
        <v>4067</v>
      </c>
      <c r="C583" s="28" t="s">
        <v>3190</v>
      </c>
      <c r="D583" s="28" t="s">
        <v>189</v>
      </c>
      <c r="E583" s="28" t="s">
        <v>4065</v>
      </c>
      <c r="F583" s="28" t="s">
        <v>3073</v>
      </c>
      <c r="G583" s="28" t="s">
        <v>222</v>
      </c>
      <c r="H583" s="40">
        <v>43815</v>
      </c>
      <c r="J583" s="40">
        <v>43861</v>
      </c>
      <c r="K583" s="39">
        <v>-1307587</v>
      </c>
      <c r="L583" s="28">
        <v>2000265429</v>
      </c>
      <c r="M583" s="28" t="s">
        <v>3086</v>
      </c>
      <c r="N583" s="28" t="s">
        <v>499</v>
      </c>
      <c r="O583" s="39">
        <v>46</v>
      </c>
      <c r="P583" s="28" t="s">
        <v>65</v>
      </c>
      <c r="Q583" s="28" t="s">
        <v>3086</v>
      </c>
      <c r="R583" s="28" t="s">
        <v>2431</v>
      </c>
      <c r="S583" s="28" t="s">
        <v>2430</v>
      </c>
      <c r="T583" s="28" t="s">
        <v>2429</v>
      </c>
    </row>
    <row r="584" spans="1:20" x14ac:dyDescent="0.2">
      <c r="A584" s="28" t="s">
        <v>4067</v>
      </c>
      <c r="B584" s="28" t="s">
        <v>4067</v>
      </c>
      <c r="C584" s="28" t="s">
        <v>3190</v>
      </c>
      <c r="D584" s="28" t="s">
        <v>198</v>
      </c>
      <c r="E584" s="28" t="s">
        <v>4065</v>
      </c>
      <c r="F584" s="28" t="s">
        <v>3073</v>
      </c>
      <c r="G584" s="28" t="s">
        <v>222</v>
      </c>
      <c r="H584" s="40">
        <v>43815</v>
      </c>
      <c r="J584" s="40">
        <v>43861</v>
      </c>
      <c r="K584" s="39">
        <v>90000</v>
      </c>
      <c r="L584" s="28">
        <v>2000265429</v>
      </c>
      <c r="M584" s="28" t="s">
        <v>3086</v>
      </c>
      <c r="N584" s="28" t="s">
        <v>458</v>
      </c>
      <c r="O584" s="39">
        <v>46</v>
      </c>
      <c r="P584" s="28" t="s">
        <v>65</v>
      </c>
      <c r="Q584" s="28" t="s">
        <v>3086</v>
      </c>
      <c r="R584" s="28" t="s">
        <v>2431</v>
      </c>
      <c r="S584" s="28" t="s">
        <v>2430</v>
      </c>
      <c r="T584" s="28" t="s">
        <v>2429</v>
      </c>
    </row>
    <row r="585" spans="1:20" x14ac:dyDescent="0.2">
      <c r="A585" s="28">
        <v>6239169</v>
      </c>
      <c r="B585" s="28">
        <v>6239169</v>
      </c>
      <c r="C585" s="28" t="s">
        <v>2550</v>
      </c>
      <c r="D585" s="28" t="s">
        <v>189</v>
      </c>
      <c r="E585" s="28" t="s">
        <v>2556</v>
      </c>
      <c r="F585" s="28" t="s">
        <v>35</v>
      </c>
      <c r="G585" s="28" t="s">
        <v>200</v>
      </c>
      <c r="H585" s="40">
        <v>43702</v>
      </c>
      <c r="J585" s="40">
        <v>43811</v>
      </c>
      <c r="K585" s="39">
        <v>-12825110</v>
      </c>
      <c r="L585" s="28">
        <v>2000265429</v>
      </c>
      <c r="M585" s="28" t="s">
        <v>4137</v>
      </c>
      <c r="N585" s="28" t="s">
        <v>499</v>
      </c>
      <c r="O585" s="39">
        <v>112</v>
      </c>
      <c r="P585" s="28" t="s">
        <v>37</v>
      </c>
      <c r="Q585" s="28" t="s">
        <v>49</v>
      </c>
      <c r="R585" s="28" t="s">
        <v>2431</v>
      </c>
      <c r="S585" s="28" t="s">
        <v>2430</v>
      </c>
      <c r="T585" s="28" t="s">
        <v>2429</v>
      </c>
    </row>
    <row r="586" spans="1:20" x14ac:dyDescent="0.2">
      <c r="A586" s="28">
        <v>6242636</v>
      </c>
      <c r="B586" s="28">
        <v>6242636</v>
      </c>
      <c r="C586" s="28" t="s">
        <v>2550</v>
      </c>
      <c r="D586" s="28" t="s">
        <v>189</v>
      </c>
      <c r="E586" s="28" t="s">
        <v>4136</v>
      </c>
      <c r="F586" s="28" t="s">
        <v>35</v>
      </c>
      <c r="G586" s="28" t="s">
        <v>200</v>
      </c>
      <c r="H586" s="40">
        <v>43704</v>
      </c>
      <c r="J586" s="40">
        <v>43811</v>
      </c>
      <c r="K586" s="39">
        <v>-7298889</v>
      </c>
      <c r="L586" s="28">
        <v>2000265429</v>
      </c>
      <c r="M586" s="28" t="s">
        <v>4135</v>
      </c>
      <c r="N586" s="28" t="s">
        <v>499</v>
      </c>
      <c r="O586" s="39">
        <v>112</v>
      </c>
      <c r="P586" s="28" t="s">
        <v>37</v>
      </c>
      <c r="Q586" s="28" t="s">
        <v>49</v>
      </c>
      <c r="R586" s="28" t="s">
        <v>2431</v>
      </c>
      <c r="S586" s="28" t="s">
        <v>2430</v>
      </c>
      <c r="T586" s="28" t="s">
        <v>2429</v>
      </c>
    </row>
    <row r="587" spans="1:20" x14ac:dyDescent="0.2">
      <c r="A587" s="28">
        <v>6251849</v>
      </c>
      <c r="B587" s="28">
        <v>6251849</v>
      </c>
      <c r="C587" s="28" t="s">
        <v>2550</v>
      </c>
      <c r="D587" s="28" t="s">
        <v>189</v>
      </c>
      <c r="E587" s="28" t="s">
        <v>2553</v>
      </c>
      <c r="F587" s="28" t="s">
        <v>35</v>
      </c>
      <c r="G587" s="28" t="s">
        <v>71</v>
      </c>
      <c r="H587" s="40">
        <v>43711</v>
      </c>
      <c r="J587" s="40">
        <v>43811</v>
      </c>
      <c r="K587" s="39">
        <v>-6024454</v>
      </c>
      <c r="L587" s="28">
        <v>2000265429</v>
      </c>
      <c r="M587" s="28" t="s">
        <v>4111</v>
      </c>
      <c r="N587" s="28" t="s">
        <v>499</v>
      </c>
      <c r="O587" s="39">
        <v>112</v>
      </c>
      <c r="P587" s="28" t="s">
        <v>37</v>
      </c>
      <c r="Q587" s="28" t="s">
        <v>49</v>
      </c>
      <c r="R587" s="28" t="s">
        <v>2431</v>
      </c>
      <c r="S587" s="28" t="s">
        <v>2430</v>
      </c>
      <c r="T587" s="28" t="s">
        <v>2429</v>
      </c>
    </row>
    <row r="588" spans="1:20" x14ac:dyDescent="0.2">
      <c r="A588" s="28">
        <v>6253685</v>
      </c>
      <c r="B588" s="28">
        <v>6253685</v>
      </c>
      <c r="C588" s="28" t="s">
        <v>2550</v>
      </c>
      <c r="D588" s="28" t="s">
        <v>189</v>
      </c>
      <c r="E588" s="28" t="s">
        <v>2549</v>
      </c>
      <c r="F588" s="28" t="s">
        <v>35</v>
      </c>
      <c r="G588" s="28" t="s">
        <v>71</v>
      </c>
      <c r="H588" s="40">
        <v>43713</v>
      </c>
      <c r="J588" s="40">
        <v>43811</v>
      </c>
      <c r="K588" s="39">
        <v>-4939998</v>
      </c>
      <c r="L588" s="28">
        <v>2000265429</v>
      </c>
      <c r="M588" s="28" t="s">
        <v>4134</v>
      </c>
      <c r="N588" s="28" t="s">
        <v>499</v>
      </c>
      <c r="O588" s="39">
        <v>112</v>
      </c>
      <c r="P588" s="28" t="s">
        <v>37</v>
      </c>
      <c r="Q588" s="28" t="s">
        <v>49</v>
      </c>
      <c r="R588" s="28" t="s">
        <v>2431</v>
      </c>
      <c r="S588" s="28" t="s">
        <v>2430</v>
      </c>
      <c r="T588" s="28" t="s">
        <v>2429</v>
      </c>
    </row>
    <row r="589" spans="1:20" x14ac:dyDescent="0.2">
      <c r="A589" s="28">
        <v>6170913</v>
      </c>
      <c r="B589" s="28">
        <v>6170913</v>
      </c>
      <c r="C589" s="28" t="s">
        <v>2537</v>
      </c>
      <c r="D589" s="28" t="s">
        <v>189</v>
      </c>
      <c r="E589" s="28" t="s">
        <v>4133</v>
      </c>
      <c r="F589" s="28" t="s">
        <v>35</v>
      </c>
      <c r="G589" s="28" t="s">
        <v>200</v>
      </c>
      <c r="H589" s="40">
        <v>43704</v>
      </c>
      <c r="J589" s="40">
        <v>43811</v>
      </c>
      <c r="K589" s="39">
        <v>-262668</v>
      </c>
      <c r="L589" s="28">
        <v>2000265429</v>
      </c>
      <c r="M589" s="28" t="s">
        <v>4132</v>
      </c>
      <c r="N589" s="28" t="s">
        <v>499</v>
      </c>
      <c r="O589" s="39">
        <v>112</v>
      </c>
      <c r="P589" s="28" t="s">
        <v>37</v>
      </c>
      <c r="Q589" s="28" t="s">
        <v>49</v>
      </c>
      <c r="R589" s="28" t="s">
        <v>2431</v>
      </c>
      <c r="S589" s="28" t="s">
        <v>2430</v>
      </c>
      <c r="T589" s="28" t="s">
        <v>2429</v>
      </c>
    </row>
    <row r="590" spans="1:20" x14ac:dyDescent="0.2">
      <c r="A590" s="28">
        <v>6180980</v>
      </c>
      <c r="B590" s="28">
        <v>6180980</v>
      </c>
      <c r="C590" s="28" t="s">
        <v>2537</v>
      </c>
      <c r="D590" s="28" t="s">
        <v>189</v>
      </c>
      <c r="E590" s="28" t="s">
        <v>4131</v>
      </c>
      <c r="F590" s="28" t="s">
        <v>35</v>
      </c>
      <c r="G590" s="28" t="s">
        <v>200</v>
      </c>
      <c r="H590" s="40">
        <v>43654</v>
      </c>
      <c r="J590" s="40">
        <v>43811</v>
      </c>
      <c r="K590" s="39">
        <v>-55000</v>
      </c>
      <c r="L590" s="28">
        <v>2000265429</v>
      </c>
      <c r="M590" s="28" t="s">
        <v>4115</v>
      </c>
      <c r="N590" s="28" t="s">
        <v>499</v>
      </c>
      <c r="O590" s="39">
        <v>112</v>
      </c>
      <c r="P590" s="28" t="s">
        <v>37</v>
      </c>
      <c r="Q590" s="28" t="s">
        <v>49</v>
      </c>
      <c r="R590" s="28" t="s">
        <v>2431</v>
      </c>
      <c r="S590" s="28" t="s">
        <v>2430</v>
      </c>
      <c r="T590" s="28" t="s">
        <v>2429</v>
      </c>
    </row>
    <row r="591" spans="1:20" x14ac:dyDescent="0.2">
      <c r="A591" s="28">
        <v>6185190</v>
      </c>
      <c r="B591" s="28">
        <v>6185190</v>
      </c>
      <c r="C591" s="28" t="s">
        <v>2537</v>
      </c>
      <c r="D591" s="28" t="s">
        <v>189</v>
      </c>
      <c r="E591" s="28" t="s">
        <v>4130</v>
      </c>
      <c r="F591" s="28" t="s">
        <v>35</v>
      </c>
      <c r="G591" s="28" t="s">
        <v>200</v>
      </c>
      <c r="H591" s="40">
        <v>43657</v>
      </c>
      <c r="J591" s="40">
        <v>43811</v>
      </c>
      <c r="K591" s="39">
        <v>-55000</v>
      </c>
      <c r="L591" s="28">
        <v>2000265429</v>
      </c>
      <c r="M591" s="28" t="s">
        <v>4075</v>
      </c>
      <c r="N591" s="28" t="s">
        <v>499</v>
      </c>
      <c r="O591" s="39">
        <v>112</v>
      </c>
      <c r="P591" s="28" t="s">
        <v>37</v>
      </c>
      <c r="Q591" s="28" t="s">
        <v>49</v>
      </c>
      <c r="R591" s="28" t="s">
        <v>2431</v>
      </c>
      <c r="S591" s="28" t="s">
        <v>2430</v>
      </c>
      <c r="T591" s="28" t="s">
        <v>2429</v>
      </c>
    </row>
    <row r="592" spans="1:20" x14ac:dyDescent="0.2">
      <c r="A592" s="28">
        <v>6186454</v>
      </c>
      <c r="B592" s="28">
        <v>6186454</v>
      </c>
      <c r="C592" s="28" t="s">
        <v>2537</v>
      </c>
      <c r="D592" s="28" t="s">
        <v>189</v>
      </c>
      <c r="E592" s="28" t="s">
        <v>4129</v>
      </c>
      <c r="F592" s="28" t="s">
        <v>35</v>
      </c>
      <c r="G592" s="28" t="s">
        <v>71</v>
      </c>
      <c r="H592" s="40">
        <v>43657</v>
      </c>
      <c r="J592" s="40">
        <v>43811</v>
      </c>
      <c r="K592" s="39">
        <v>-55000</v>
      </c>
      <c r="L592" s="28">
        <v>2000265429</v>
      </c>
      <c r="M592" s="28" t="s">
        <v>4124</v>
      </c>
      <c r="N592" s="28" t="s">
        <v>499</v>
      </c>
      <c r="O592" s="39">
        <v>112</v>
      </c>
      <c r="P592" s="28" t="s">
        <v>37</v>
      </c>
      <c r="Q592" s="28" t="s">
        <v>49</v>
      </c>
      <c r="R592" s="28" t="s">
        <v>2431</v>
      </c>
      <c r="S592" s="28" t="s">
        <v>2430</v>
      </c>
      <c r="T592" s="28" t="s">
        <v>2429</v>
      </c>
    </row>
    <row r="593" spans="1:20" x14ac:dyDescent="0.2">
      <c r="A593" s="28">
        <v>6198314</v>
      </c>
      <c r="B593" s="28">
        <v>6198314</v>
      </c>
      <c r="C593" s="28" t="s">
        <v>2537</v>
      </c>
      <c r="D593" s="28" t="s">
        <v>189</v>
      </c>
      <c r="E593" s="28" t="s">
        <v>2546</v>
      </c>
      <c r="F593" s="28" t="s">
        <v>35</v>
      </c>
      <c r="G593" s="28" t="s">
        <v>71</v>
      </c>
      <c r="H593" s="40">
        <v>43668</v>
      </c>
      <c r="J593" s="40">
        <v>43811</v>
      </c>
      <c r="K593" s="39">
        <v>-4980062</v>
      </c>
      <c r="L593" s="28">
        <v>2000265429</v>
      </c>
      <c r="M593" s="28" t="s">
        <v>4128</v>
      </c>
      <c r="N593" s="28" t="s">
        <v>499</v>
      </c>
      <c r="O593" s="39">
        <v>112</v>
      </c>
      <c r="P593" s="28" t="s">
        <v>37</v>
      </c>
      <c r="Q593" s="28" t="s">
        <v>49</v>
      </c>
      <c r="R593" s="28" t="s">
        <v>2431</v>
      </c>
      <c r="S593" s="28" t="s">
        <v>2430</v>
      </c>
      <c r="T593" s="28" t="s">
        <v>2429</v>
      </c>
    </row>
    <row r="594" spans="1:20" x14ac:dyDescent="0.2">
      <c r="A594" s="28">
        <v>6200284</v>
      </c>
      <c r="B594" s="28">
        <v>6200284</v>
      </c>
      <c r="C594" s="28" t="s">
        <v>2537</v>
      </c>
      <c r="D594" s="28" t="s">
        <v>189</v>
      </c>
      <c r="E594" s="28" t="s">
        <v>4127</v>
      </c>
      <c r="F594" s="28" t="s">
        <v>35</v>
      </c>
      <c r="G594" s="28" t="s">
        <v>200</v>
      </c>
      <c r="H594" s="40">
        <v>43669</v>
      </c>
      <c r="J594" s="40">
        <v>43811</v>
      </c>
      <c r="K594" s="39">
        <v>-55000</v>
      </c>
      <c r="L594" s="28">
        <v>2000265429</v>
      </c>
      <c r="M594" s="28" t="s">
        <v>4073</v>
      </c>
      <c r="N594" s="28" t="s">
        <v>499</v>
      </c>
      <c r="O594" s="39">
        <v>112</v>
      </c>
      <c r="P594" s="28" t="s">
        <v>37</v>
      </c>
      <c r="Q594" s="28" t="s">
        <v>49</v>
      </c>
      <c r="R594" s="28" t="s">
        <v>2431</v>
      </c>
      <c r="S594" s="28" t="s">
        <v>2430</v>
      </c>
      <c r="T594" s="28" t="s">
        <v>2429</v>
      </c>
    </row>
    <row r="595" spans="1:20" x14ac:dyDescent="0.2">
      <c r="A595" s="28">
        <v>6202393</v>
      </c>
      <c r="B595" s="28">
        <v>6202393</v>
      </c>
      <c r="C595" s="28" t="s">
        <v>2537</v>
      </c>
      <c r="D595" s="28" t="s">
        <v>189</v>
      </c>
      <c r="E595" s="28" t="s">
        <v>4126</v>
      </c>
      <c r="F595" s="28" t="s">
        <v>35</v>
      </c>
      <c r="G595" s="28" t="s">
        <v>200</v>
      </c>
      <c r="H595" s="40">
        <v>43670</v>
      </c>
      <c r="J595" s="40">
        <v>43811</v>
      </c>
      <c r="K595" s="39">
        <v>-1990200</v>
      </c>
      <c r="L595" s="28">
        <v>2000265429</v>
      </c>
      <c r="M595" s="28" t="s">
        <v>4120</v>
      </c>
      <c r="N595" s="28" t="s">
        <v>499</v>
      </c>
      <c r="O595" s="39">
        <v>112</v>
      </c>
      <c r="P595" s="28" t="s">
        <v>37</v>
      </c>
      <c r="Q595" s="28" t="s">
        <v>49</v>
      </c>
      <c r="R595" s="28" t="s">
        <v>2431</v>
      </c>
      <c r="S595" s="28" t="s">
        <v>2430</v>
      </c>
      <c r="T595" s="28" t="s">
        <v>2429</v>
      </c>
    </row>
    <row r="596" spans="1:20" x14ac:dyDescent="0.2">
      <c r="A596" s="28">
        <v>6207132</v>
      </c>
      <c r="B596" s="28">
        <v>6207132</v>
      </c>
      <c r="C596" s="28" t="s">
        <v>2537</v>
      </c>
      <c r="D596" s="28" t="s">
        <v>189</v>
      </c>
      <c r="E596" s="28" t="s">
        <v>4125</v>
      </c>
      <c r="F596" s="28" t="s">
        <v>35</v>
      </c>
      <c r="G596" s="28" t="s">
        <v>71</v>
      </c>
      <c r="H596" s="40">
        <v>43675</v>
      </c>
      <c r="J596" s="40">
        <v>43811</v>
      </c>
      <c r="K596" s="39">
        <v>-182700</v>
      </c>
      <c r="L596" s="28">
        <v>2000265429</v>
      </c>
      <c r="M596" s="28" t="s">
        <v>4124</v>
      </c>
      <c r="N596" s="28" t="s">
        <v>499</v>
      </c>
      <c r="O596" s="39">
        <v>112</v>
      </c>
      <c r="P596" s="28" t="s">
        <v>37</v>
      </c>
      <c r="Q596" s="28" t="s">
        <v>49</v>
      </c>
      <c r="R596" s="28" t="s">
        <v>2431</v>
      </c>
      <c r="S596" s="28" t="s">
        <v>2430</v>
      </c>
      <c r="T596" s="28" t="s">
        <v>2429</v>
      </c>
    </row>
    <row r="597" spans="1:20" x14ac:dyDescent="0.2">
      <c r="A597" s="28">
        <v>6207164</v>
      </c>
      <c r="B597" s="28">
        <v>6207164</v>
      </c>
      <c r="C597" s="28" t="s">
        <v>2537</v>
      </c>
      <c r="D597" s="28" t="s">
        <v>189</v>
      </c>
      <c r="E597" s="28" t="s">
        <v>4123</v>
      </c>
      <c r="F597" s="28" t="s">
        <v>35</v>
      </c>
      <c r="G597" s="28" t="s">
        <v>200</v>
      </c>
      <c r="H597" s="40">
        <v>43675</v>
      </c>
      <c r="J597" s="40">
        <v>43811</v>
      </c>
      <c r="K597" s="39">
        <v>-55000</v>
      </c>
      <c r="L597" s="28">
        <v>2000265429</v>
      </c>
      <c r="M597" s="28" t="s">
        <v>4122</v>
      </c>
      <c r="N597" s="28" t="s">
        <v>499</v>
      </c>
      <c r="O597" s="39">
        <v>112</v>
      </c>
      <c r="P597" s="28" t="s">
        <v>37</v>
      </c>
      <c r="Q597" s="28" t="s">
        <v>49</v>
      </c>
      <c r="R597" s="28" t="s">
        <v>2431</v>
      </c>
      <c r="S597" s="28" t="s">
        <v>2430</v>
      </c>
      <c r="T597" s="28" t="s">
        <v>2429</v>
      </c>
    </row>
    <row r="598" spans="1:20" x14ac:dyDescent="0.2">
      <c r="A598" s="28">
        <v>6208166</v>
      </c>
      <c r="B598" s="28">
        <v>6208166</v>
      </c>
      <c r="C598" s="28" t="s">
        <v>2537</v>
      </c>
      <c r="D598" s="28" t="s">
        <v>189</v>
      </c>
      <c r="E598" s="28" t="s">
        <v>4121</v>
      </c>
      <c r="F598" s="28" t="s">
        <v>35</v>
      </c>
      <c r="G598" s="28" t="s">
        <v>200</v>
      </c>
      <c r="H598" s="40">
        <v>43675</v>
      </c>
      <c r="J598" s="40">
        <v>43811</v>
      </c>
      <c r="K598" s="39">
        <v>-55000</v>
      </c>
      <c r="L598" s="28">
        <v>2000265429</v>
      </c>
      <c r="M598" s="28" t="s">
        <v>4120</v>
      </c>
      <c r="N598" s="28" t="s">
        <v>499</v>
      </c>
      <c r="O598" s="39">
        <v>112</v>
      </c>
      <c r="P598" s="28" t="s">
        <v>37</v>
      </c>
      <c r="Q598" s="28" t="s">
        <v>49</v>
      </c>
      <c r="R598" s="28" t="s">
        <v>2431</v>
      </c>
      <c r="S598" s="28" t="s">
        <v>2430</v>
      </c>
      <c r="T598" s="28" t="s">
        <v>2429</v>
      </c>
    </row>
    <row r="599" spans="1:20" x14ac:dyDescent="0.2">
      <c r="A599" s="28">
        <v>6210160</v>
      </c>
      <c r="B599" s="28">
        <v>6210160</v>
      </c>
      <c r="C599" s="28" t="s">
        <v>2537</v>
      </c>
      <c r="D599" s="28" t="s">
        <v>189</v>
      </c>
      <c r="E599" s="28" t="s">
        <v>2543</v>
      </c>
      <c r="F599" s="28" t="s">
        <v>35</v>
      </c>
      <c r="G599" s="28" t="s">
        <v>200</v>
      </c>
      <c r="H599" s="40">
        <v>43676</v>
      </c>
      <c r="J599" s="40">
        <v>43811</v>
      </c>
      <c r="K599" s="39">
        <v>-7367159</v>
      </c>
      <c r="L599" s="28">
        <v>2000265429</v>
      </c>
      <c r="M599" s="28" t="s">
        <v>4075</v>
      </c>
      <c r="N599" s="28" t="s">
        <v>499</v>
      </c>
      <c r="O599" s="39">
        <v>112</v>
      </c>
      <c r="P599" s="28" t="s">
        <v>37</v>
      </c>
      <c r="Q599" s="28" t="s">
        <v>49</v>
      </c>
      <c r="R599" s="28" t="s">
        <v>2431</v>
      </c>
      <c r="S599" s="28" t="s">
        <v>2430</v>
      </c>
      <c r="T599" s="28" t="s">
        <v>2429</v>
      </c>
    </row>
    <row r="600" spans="1:20" x14ac:dyDescent="0.2">
      <c r="A600" s="28">
        <v>6212219</v>
      </c>
      <c r="B600" s="28">
        <v>6212219</v>
      </c>
      <c r="C600" s="28" t="s">
        <v>2537</v>
      </c>
      <c r="D600" s="28" t="s">
        <v>189</v>
      </c>
      <c r="E600" s="28" t="s">
        <v>4119</v>
      </c>
      <c r="F600" s="28" t="s">
        <v>35</v>
      </c>
      <c r="G600" s="28" t="s">
        <v>200</v>
      </c>
      <c r="H600" s="40">
        <v>43677</v>
      </c>
      <c r="J600" s="40">
        <v>43811</v>
      </c>
      <c r="K600" s="39">
        <v>-28924</v>
      </c>
      <c r="L600" s="28">
        <v>2000265429</v>
      </c>
      <c r="M600" s="28" t="s">
        <v>4118</v>
      </c>
      <c r="N600" s="28" t="s">
        <v>499</v>
      </c>
      <c r="O600" s="39">
        <v>112</v>
      </c>
      <c r="P600" s="28" t="s">
        <v>37</v>
      </c>
      <c r="Q600" s="28" t="s">
        <v>49</v>
      </c>
      <c r="R600" s="28" t="s">
        <v>2431</v>
      </c>
      <c r="S600" s="28" t="s">
        <v>2430</v>
      </c>
      <c r="T600" s="28" t="s">
        <v>2429</v>
      </c>
    </row>
    <row r="601" spans="1:20" x14ac:dyDescent="0.2">
      <c r="A601" s="28">
        <v>6215076</v>
      </c>
      <c r="B601" s="28">
        <v>6215076</v>
      </c>
      <c r="C601" s="28" t="s">
        <v>2537</v>
      </c>
      <c r="D601" s="28" t="s">
        <v>189</v>
      </c>
      <c r="E601" s="28" t="s">
        <v>4117</v>
      </c>
      <c r="F601" s="28" t="s">
        <v>35</v>
      </c>
      <c r="G601" s="28" t="s">
        <v>71</v>
      </c>
      <c r="H601" s="40">
        <v>43679</v>
      </c>
      <c r="J601" s="40">
        <v>43811</v>
      </c>
      <c r="K601" s="39">
        <v>-55000</v>
      </c>
      <c r="L601" s="28">
        <v>2000265429</v>
      </c>
      <c r="M601" s="28" t="s">
        <v>4107</v>
      </c>
      <c r="N601" s="28" t="s">
        <v>499</v>
      </c>
      <c r="O601" s="39">
        <v>112</v>
      </c>
      <c r="P601" s="28" t="s">
        <v>37</v>
      </c>
      <c r="Q601" s="28" t="s">
        <v>49</v>
      </c>
      <c r="R601" s="28" t="s">
        <v>2431</v>
      </c>
      <c r="S601" s="28" t="s">
        <v>2430</v>
      </c>
      <c r="T601" s="28" t="s">
        <v>2429</v>
      </c>
    </row>
    <row r="602" spans="1:20" x14ac:dyDescent="0.2">
      <c r="A602" s="28">
        <v>6217344</v>
      </c>
      <c r="B602" s="28">
        <v>6217344</v>
      </c>
      <c r="C602" s="28" t="s">
        <v>2537</v>
      </c>
      <c r="D602" s="28" t="s">
        <v>189</v>
      </c>
      <c r="E602" s="28" t="s">
        <v>4116</v>
      </c>
      <c r="F602" s="28" t="s">
        <v>35</v>
      </c>
      <c r="G602" s="28" t="s">
        <v>200</v>
      </c>
      <c r="H602" s="40">
        <v>43682</v>
      </c>
      <c r="J602" s="40">
        <v>43811</v>
      </c>
      <c r="K602" s="39">
        <v>-55000</v>
      </c>
      <c r="L602" s="28">
        <v>2000265429</v>
      </c>
      <c r="M602" s="28" t="s">
        <v>4115</v>
      </c>
      <c r="N602" s="28" t="s">
        <v>499</v>
      </c>
      <c r="O602" s="39">
        <v>112</v>
      </c>
      <c r="P602" s="28" t="s">
        <v>37</v>
      </c>
      <c r="Q602" s="28" t="s">
        <v>49</v>
      </c>
      <c r="R602" s="28" t="s">
        <v>2431</v>
      </c>
      <c r="S602" s="28" t="s">
        <v>2430</v>
      </c>
      <c r="T602" s="28" t="s">
        <v>2429</v>
      </c>
    </row>
    <row r="603" spans="1:20" x14ac:dyDescent="0.2">
      <c r="A603" s="28">
        <v>6219895</v>
      </c>
      <c r="B603" s="28">
        <v>6219895</v>
      </c>
      <c r="C603" s="28" t="s">
        <v>2537</v>
      </c>
      <c r="D603" s="28" t="s">
        <v>189</v>
      </c>
      <c r="E603" s="28" t="s">
        <v>2540</v>
      </c>
      <c r="F603" s="28" t="s">
        <v>35</v>
      </c>
      <c r="G603" s="28" t="s">
        <v>200</v>
      </c>
      <c r="H603" s="40">
        <v>43684</v>
      </c>
      <c r="J603" s="40">
        <v>43811</v>
      </c>
      <c r="K603" s="39">
        <v>-2778667</v>
      </c>
      <c r="L603" s="28">
        <v>2000265429</v>
      </c>
      <c r="M603" s="28" t="s">
        <v>4075</v>
      </c>
      <c r="N603" s="28" t="s">
        <v>499</v>
      </c>
      <c r="O603" s="39">
        <v>112</v>
      </c>
      <c r="P603" s="28" t="s">
        <v>37</v>
      </c>
      <c r="Q603" s="28" t="s">
        <v>49</v>
      </c>
      <c r="R603" s="28" t="s">
        <v>2431</v>
      </c>
      <c r="S603" s="28" t="s">
        <v>2430</v>
      </c>
      <c r="T603" s="28" t="s">
        <v>2429</v>
      </c>
    </row>
    <row r="604" spans="1:20" x14ac:dyDescent="0.2">
      <c r="A604" s="28">
        <v>6221107</v>
      </c>
      <c r="B604" s="28">
        <v>6221107</v>
      </c>
      <c r="C604" s="28" t="s">
        <v>2537</v>
      </c>
      <c r="D604" s="28" t="s">
        <v>189</v>
      </c>
      <c r="E604" s="28" t="s">
        <v>4114</v>
      </c>
      <c r="F604" s="28" t="s">
        <v>35</v>
      </c>
      <c r="G604" s="28" t="s">
        <v>200</v>
      </c>
      <c r="H604" s="40">
        <v>43685</v>
      </c>
      <c r="J604" s="40">
        <v>43811</v>
      </c>
      <c r="K604" s="39">
        <v>-43414</v>
      </c>
      <c r="L604" s="28">
        <v>2000265429</v>
      </c>
      <c r="M604" s="28" t="s">
        <v>4068</v>
      </c>
      <c r="N604" s="28" t="s">
        <v>499</v>
      </c>
      <c r="O604" s="39">
        <v>112</v>
      </c>
      <c r="P604" s="28" t="s">
        <v>37</v>
      </c>
      <c r="Q604" s="28" t="s">
        <v>49</v>
      </c>
      <c r="R604" s="28" t="s">
        <v>2431</v>
      </c>
      <c r="S604" s="28" t="s">
        <v>2430</v>
      </c>
      <c r="T604" s="28" t="s">
        <v>2429</v>
      </c>
    </row>
    <row r="605" spans="1:20" x14ac:dyDescent="0.2">
      <c r="A605" s="28">
        <v>6221454</v>
      </c>
      <c r="B605" s="28">
        <v>6221454</v>
      </c>
      <c r="C605" s="28" t="s">
        <v>2537</v>
      </c>
      <c r="D605" s="28" t="s">
        <v>189</v>
      </c>
      <c r="E605" s="28" t="s">
        <v>4113</v>
      </c>
      <c r="F605" s="28" t="s">
        <v>35</v>
      </c>
      <c r="G605" s="28" t="s">
        <v>200</v>
      </c>
      <c r="H605" s="40">
        <v>43685</v>
      </c>
      <c r="J605" s="40">
        <v>43811</v>
      </c>
      <c r="K605" s="39">
        <v>-50450</v>
      </c>
      <c r="L605" s="28">
        <v>2000265429</v>
      </c>
      <c r="M605" s="28" t="s">
        <v>4073</v>
      </c>
      <c r="N605" s="28" t="s">
        <v>499</v>
      </c>
      <c r="O605" s="39">
        <v>112</v>
      </c>
      <c r="P605" s="28" t="s">
        <v>37</v>
      </c>
      <c r="Q605" s="28" t="s">
        <v>49</v>
      </c>
      <c r="R605" s="28" t="s">
        <v>2431</v>
      </c>
      <c r="S605" s="28" t="s">
        <v>2430</v>
      </c>
      <c r="T605" s="28" t="s">
        <v>2429</v>
      </c>
    </row>
    <row r="606" spans="1:20" x14ac:dyDescent="0.2">
      <c r="A606" s="28">
        <v>6223093</v>
      </c>
      <c r="B606" s="28">
        <v>6223093</v>
      </c>
      <c r="C606" s="28" t="s">
        <v>2537</v>
      </c>
      <c r="D606" s="28" t="s">
        <v>189</v>
      </c>
      <c r="E606" s="28" t="s">
        <v>2536</v>
      </c>
      <c r="F606" s="28" t="s">
        <v>35</v>
      </c>
      <c r="G606" s="28" t="s">
        <v>71</v>
      </c>
      <c r="H606" s="40">
        <v>43686</v>
      </c>
      <c r="J606" s="40">
        <v>43811</v>
      </c>
      <c r="K606" s="39">
        <v>-4260970</v>
      </c>
      <c r="L606" s="28">
        <v>2000265429</v>
      </c>
      <c r="M606" s="28" t="s">
        <v>4112</v>
      </c>
      <c r="N606" s="28" t="s">
        <v>499</v>
      </c>
      <c r="O606" s="39">
        <v>112</v>
      </c>
      <c r="P606" s="28" t="s">
        <v>37</v>
      </c>
      <c r="Q606" s="28" t="s">
        <v>49</v>
      </c>
      <c r="R606" s="28" t="s">
        <v>2431</v>
      </c>
      <c r="S606" s="28" t="s">
        <v>2430</v>
      </c>
      <c r="T606" s="28" t="s">
        <v>2429</v>
      </c>
    </row>
    <row r="607" spans="1:20" x14ac:dyDescent="0.2">
      <c r="A607" s="28">
        <v>6204339</v>
      </c>
      <c r="B607" s="28">
        <v>6204339</v>
      </c>
      <c r="C607" s="28" t="s">
        <v>2530</v>
      </c>
      <c r="D607" s="28" t="s">
        <v>189</v>
      </c>
      <c r="E607" s="28" t="s">
        <v>2533</v>
      </c>
      <c r="F607" s="28" t="s">
        <v>35</v>
      </c>
      <c r="G607" s="28" t="s">
        <v>71</v>
      </c>
      <c r="H607" s="40">
        <v>43671</v>
      </c>
      <c r="J607" s="40">
        <v>43811</v>
      </c>
      <c r="K607" s="39">
        <v>-3381557</v>
      </c>
      <c r="L607" s="28">
        <v>2000265429</v>
      </c>
      <c r="M607" s="28" t="s">
        <v>4111</v>
      </c>
      <c r="N607" s="28" t="s">
        <v>499</v>
      </c>
      <c r="O607" s="39">
        <v>112</v>
      </c>
      <c r="P607" s="28" t="s">
        <v>37</v>
      </c>
      <c r="Q607" s="28" t="s">
        <v>49</v>
      </c>
      <c r="R607" s="28" t="s">
        <v>2431</v>
      </c>
      <c r="S607" s="28" t="s">
        <v>2430</v>
      </c>
      <c r="T607" s="28" t="s">
        <v>2429</v>
      </c>
    </row>
    <row r="608" spans="1:20" x14ac:dyDescent="0.2">
      <c r="A608" s="28">
        <v>6217650</v>
      </c>
      <c r="B608" s="28">
        <v>6217650</v>
      </c>
      <c r="C608" s="28" t="s">
        <v>2530</v>
      </c>
      <c r="D608" s="28" t="s">
        <v>189</v>
      </c>
      <c r="E608" s="28" t="s">
        <v>4110</v>
      </c>
      <c r="F608" s="28" t="s">
        <v>35</v>
      </c>
      <c r="G608" s="28" t="s">
        <v>200</v>
      </c>
      <c r="H608" s="40">
        <v>43682</v>
      </c>
      <c r="J608" s="40">
        <v>43811</v>
      </c>
      <c r="K608" s="39">
        <v>-467527</v>
      </c>
      <c r="L608" s="28">
        <v>2000265429</v>
      </c>
      <c r="M608" s="28" t="s">
        <v>4075</v>
      </c>
      <c r="N608" s="28" t="s">
        <v>499</v>
      </c>
      <c r="O608" s="39">
        <v>112</v>
      </c>
      <c r="P608" s="28" t="s">
        <v>37</v>
      </c>
      <c r="Q608" s="28" t="s">
        <v>49</v>
      </c>
      <c r="R608" s="28" t="s">
        <v>2431</v>
      </c>
      <c r="S608" s="28" t="s">
        <v>2430</v>
      </c>
      <c r="T608" s="28" t="s">
        <v>2429</v>
      </c>
    </row>
    <row r="609" spans="1:20" x14ac:dyDescent="0.2">
      <c r="A609" s="28">
        <v>6233408</v>
      </c>
      <c r="B609" s="28">
        <v>6233408</v>
      </c>
      <c r="C609" s="28" t="s">
        <v>2530</v>
      </c>
      <c r="D609" s="28" t="s">
        <v>189</v>
      </c>
      <c r="E609" s="28" t="s">
        <v>2529</v>
      </c>
      <c r="F609" s="28" t="s">
        <v>35</v>
      </c>
      <c r="G609" s="28" t="s">
        <v>71</v>
      </c>
      <c r="H609" s="40">
        <v>43697</v>
      </c>
      <c r="J609" s="40">
        <v>43811</v>
      </c>
      <c r="K609" s="39">
        <v>-1584341</v>
      </c>
      <c r="L609" s="28">
        <v>2000265429</v>
      </c>
      <c r="M609" s="28" t="s">
        <v>4109</v>
      </c>
      <c r="N609" s="28" t="s">
        <v>499</v>
      </c>
      <c r="O609" s="39">
        <v>112</v>
      </c>
      <c r="P609" s="28" t="s">
        <v>37</v>
      </c>
      <c r="Q609" s="28" t="s">
        <v>49</v>
      </c>
      <c r="R609" s="28" t="s">
        <v>2431</v>
      </c>
      <c r="S609" s="28" t="s">
        <v>2430</v>
      </c>
      <c r="T609" s="28" t="s">
        <v>2429</v>
      </c>
    </row>
    <row r="610" spans="1:20" x14ac:dyDescent="0.2">
      <c r="A610" s="28">
        <v>6251202</v>
      </c>
      <c r="B610" s="28">
        <v>6251202</v>
      </c>
      <c r="C610" s="28" t="s">
        <v>2520</v>
      </c>
      <c r="D610" s="28" t="s">
        <v>226</v>
      </c>
      <c r="E610" s="28" t="s">
        <v>4108</v>
      </c>
      <c r="F610" s="28" t="s">
        <v>35</v>
      </c>
      <c r="G610" s="28" t="s">
        <v>71</v>
      </c>
      <c r="H610" s="40">
        <v>43711</v>
      </c>
      <c r="J610" s="40">
        <v>43811</v>
      </c>
      <c r="K610" s="39">
        <v>-55000</v>
      </c>
      <c r="L610" s="28">
        <v>2000265429</v>
      </c>
      <c r="M610" s="28" t="s">
        <v>4107</v>
      </c>
      <c r="N610" s="28" t="s">
        <v>499</v>
      </c>
      <c r="O610" s="39">
        <v>112</v>
      </c>
      <c r="P610" s="28" t="s">
        <v>65</v>
      </c>
      <c r="Q610" s="28" t="s">
        <v>49</v>
      </c>
      <c r="R610" s="28" t="s">
        <v>2431</v>
      </c>
      <c r="S610" s="28" t="s">
        <v>2430</v>
      </c>
      <c r="T610" s="28" t="s">
        <v>2429</v>
      </c>
    </row>
    <row r="611" spans="1:20" x14ac:dyDescent="0.2">
      <c r="A611" s="28">
        <v>6253652</v>
      </c>
      <c r="B611" s="28">
        <v>6253652</v>
      </c>
      <c r="C611" s="28" t="s">
        <v>2520</v>
      </c>
      <c r="D611" s="28" t="s">
        <v>189</v>
      </c>
      <c r="E611" s="28" t="s">
        <v>2519</v>
      </c>
      <c r="F611" s="28" t="s">
        <v>35</v>
      </c>
      <c r="G611" s="28" t="s">
        <v>71</v>
      </c>
      <c r="H611" s="40">
        <v>43712</v>
      </c>
      <c r="J611" s="40">
        <v>43811</v>
      </c>
      <c r="K611" s="39">
        <v>-1396325</v>
      </c>
      <c r="L611" s="28">
        <v>2000265429</v>
      </c>
      <c r="M611" s="28" t="s">
        <v>4082</v>
      </c>
      <c r="N611" s="28" t="s">
        <v>499</v>
      </c>
      <c r="O611" s="39">
        <v>112</v>
      </c>
      <c r="P611" s="28" t="s">
        <v>37</v>
      </c>
      <c r="Q611" s="28" t="s">
        <v>49</v>
      </c>
      <c r="R611" s="28" t="s">
        <v>2431</v>
      </c>
      <c r="S611" s="28" t="s">
        <v>2430</v>
      </c>
      <c r="T611" s="28" t="s">
        <v>2429</v>
      </c>
    </row>
    <row r="612" spans="1:20" x14ac:dyDescent="0.2">
      <c r="A612" s="28">
        <v>6238753</v>
      </c>
      <c r="B612" s="28">
        <v>6238753</v>
      </c>
      <c r="C612" s="28" t="s">
        <v>2513</v>
      </c>
      <c r="D612" s="28" t="s">
        <v>226</v>
      </c>
      <c r="E612" s="28" t="s">
        <v>4106</v>
      </c>
      <c r="F612" s="28" t="s">
        <v>35</v>
      </c>
      <c r="G612" s="28" t="s">
        <v>200</v>
      </c>
      <c r="H612" s="40">
        <v>43700</v>
      </c>
      <c r="J612" s="40">
        <v>43811</v>
      </c>
      <c r="K612" s="39">
        <v>-20622</v>
      </c>
      <c r="L612" s="28">
        <v>2000265429</v>
      </c>
      <c r="M612" s="28" t="s">
        <v>4105</v>
      </c>
      <c r="N612" s="28" t="s">
        <v>499</v>
      </c>
      <c r="O612" s="39">
        <v>112</v>
      </c>
      <c r="P612" s="28" t="s">
        <v>65</v>
      </c>
      <c r="Q612" s="28" t="s">
        <v>49</v>
      </c>
      <c r="R612" s="28" t="s">
        <v>2431</v>
      </c>
      <c r="S612" s="28" t="s">
        <v>2430</v>
      </c>
      <c r="T612" s="28" t="s">
        <v>2429</v>
      </c>
    </row>
    <row r="613" spans="1:20" x14ac:dyDescent="0.2">
      <c r="A613" s="28">
        <v>6240920</v>
      </c>
      <c r="B613" s="28">
        <v>6240920</v>
      </c>
      <c r="C613" s="28" t="s">
        <v>2513</v>
      </c>
      <c r="D613" s="28" t="s">
        <v>189</v>
      </c>
      <c r="E613" s="28" t="s">
        <v>2516</v>
      </c>
      <c r="F613" s="28" t="s">
        <v>35</v>
      </c>
      <c r="G613" s="28" t="s">
        <v>200</v>
      </c>
      <c r="H613" s="40">
        <v>43702</v>
      </c>
      <c r="J613" s="40">
        <v>43811</v>
      </c>
      <c r="K613" s="39">
        <v>-7491410</v>
      </c>
      <c r="L613" s="28">
        <v>2000265429</v>
      </c>
      <c r="M613" s="28" t="s">
        <v>4083</v>
      </c>
      <c r="N613" s="28" t="s">
        <v>499</v>
      </c>
      <c r="O613" s="39">
        <v>112</v>
      </c>
      <c r="P613" s="28" t="s">
        <v>37</v>
      </c>
      <c r="Q613" s="28" t="s">
        <v>49</v>
      </c>
      <c r="R613" s="28" t="s">
        <v>2431</v>
      </c>
      <c r="S613" s="28" t="s">
        <v>2430</v>
      </c>
      <c r="T613" s="28" t="s">
        <v>2429</v>
      </c>
    </row>
    <row r="614" spans="1:20" x14ac:dyDescent="0.2">
      <c r="A614" s="28">
        <v>6243407</v>
      </c>
      <c r="B614" s="28">
        <v>6243407</v>
      </c>
      <c r="C614" s="28" t="s">
        <v>2513</v>
      </c>
      <c r="D614" s="28" t="s">
        <v>226</v>
      </c>
      <c r="E614" s="28" t="s">
        <v>4104</v>
      </c>
      <c r="F614" s="28" t="s">
        <v>35</v>
      </c>
      <c r="G614" s="28" t="s">
        <v>71</v>
      </c>
      <c r="H614" s="40">
        <v>43705</v>
      </c>
      <c r="J614" s="40">
        <v>43811</v>
      </c>
      <c r="K614" s="39">
        <v>-858993</v>
      </c>
      <c r="L614" s="28">
        <v>2000265429</v>
      </c>
      <c r="M614" s="28" t="s">
        <v>4100</v>
      </c>
      <c r="N614" s="28" t="s">
        <v>499</v>
      </c>
      <c r="O614" s="39">
        <v>112</v>
      </c>
      <c r="P614" s="28" t="s">
        <v>65</v>
      </c>
      <c r="Q614" s="28" t="s">
        <v>49</v>
      </c>
      <c r="R614" s="28" t="s">
        <v>2431</v>
      </c>
      <c r="S614" s="28" t="s">
        <v>2430</v>
      </c>
      <c r="T614" s="28" t="s">
        <v>2429</v>
      </c>
    </row>
    <row r="615" spans="1:20" x14ac:dyDescent="0.2">
      <c r="A615" s="28">
        <v>6244205</v>
      </c>
      <c r="B615" s="28">
        <v>6244205</v>
      </c>
      <c r="C615" s="28" t="s">
        <v>2513</v>
      </c>
      <c r="D615" s="28" t="s">
        <v>226</v>
      </c>
      <c r="E615" s="28" t="s">
        <v>4103</v>
      </c>
      <c r="F615" s="28" t="s">
        <v>35</v>
      </c>
      <c r="G615" s="28" t="s">
        <v>71</v>
      </c>
      <c r="H615" s="40">
        <v>43705</v>
      </c>
      <c r="J615" s="40">
        <v>43811</v>
      </c>
      <c r="K615" s="39">
        <v>-135863</v>
      </c>
      <c r="L615" s="28">
        <v>2000265429</v>
      </c>
      <c r="M615" s="28" t="s">
        <v>4100</v>
      </c>
      <c r="N615" s="28" t="s">
        <v>499</v>
      </c>
      <c r="O615" s="39">
        <v>112</v>
      </c>
      <c r="P615" s="28" t="s">
        <v>65</v>
      </c>
      <c r="Q615" s="28" t="s">
        <v>49</v>
      </c>
      <c r="R615" s="28" t="s">
        <v>2431</v>
      </c>
      <c r="S615" s="28" t="s">
        <v>2430</v>
      </c>
      <c r="T615" s="28" t="s">
        <v>2429</v>
      </c>
    </row>
    <row r="616" spans="1:20" x14ac:dyDescent="0.2">
      <c r="A616" s="28">
        <v>6244814</v>
      </c>
      <c r="B616" s="28">
        <v>6244814</v>
      </c>
      <c r="C616" s="28" t="s">
        <v>2513</v>
      </c>
      <c r="D616" s="28" t="s">
        <v>226</v>
      </c>
      <c r="E616" s="28" t="s">
        <v>4102</v>
      </c>
      <c r="F616" s="28" t="s">
        <v>35</v>
      </c>
      <c r="G616" s="28" t="s">
        <v>71</v>
      </c>
      <c r="H616" s="40">
        <v>43706</v>
      </c>
      <c r="J616" s="40">
        <v>43811</v>
      </c>
      <c r="K616" s="39">
        <v>-60000</v>
      </c>
      <c r="L616" s="28">
        <v>2000265429</v>
      </c>
      <c r="M616" s="28" t="s">
        <v>4100</v>
      </c>
      <c r="N616" s="28" t="s">
        <v>499</v>
      </c>
      <c r="O616" s="39">
        <v>112</v>
      </c>
      <c r="P616" s="28" t="s">
        <v>65</v>
      </c>
      <c r="Q616" s="28" t="s">
        <v>49</v>
      </c>
      <c r="R616" s="28" t="s">
        <v>2431</v>
      </c>
      <c r="S616" s="28" t="s">
        <v>2430</v>
      </c>
      <c r="T616" s="28" t="s">
        <v>2429</v>
      </c>
    </row>
    <row r="617" spans="1:20" x14ac:dyDescent="0.2">
      <c r="A617" s="28">
        <v>6245647</v>
      </c>
      <c r="B617" s="28">
        <v>6245647</v>
      </c>
      <c r="C617" s="28" t="s">
        <v>2513</v>
      </c>
      <c r="D617" s="28" t="s">
        <v>226</v>
      </c>
      <c r="E617" s="28" t="s">
        <v>4101</v>
      </c>
      <c r="F617" s="28" t="s">
        <v>35</v>
      </c>
      <c r="G617" s="28" t="s">
        <v>71</v>
      </c>
      <c r="H617" s="40">
        <v>43706</v>
      </c>
      <c r="J617" s="40">
        <v>43811</v>
      </c>
      <c r="K617" s="39">
        <v>-32109</v>
      </c>
      <c r="L617" s="28">
        <v>2000265429</v>
      </c>
      <c r="M617" s="28" t="s">
        <v>4100</v>
      </c>
      <c r="N617" s="28" t="s">
        <v>499</v>
      </c>
      <c r="O617" s="39">
        <v>112</v>
      </c>
      <c r="P617" s="28" t="s">
        <v>65</v>
      </c>
      <c r="Q617" s="28" t="s">
        <v>49</v>
      </c>
      <c r="R617" s="28" t="s">
        <v>2431</v>
      </c>
      <c r="S617" s="28" t="s">
        <v>2430</v>
      </c>
      <c r="T617" s="28" t="s">
        <v>2429</v>
      </c>
    </row>
    <row r="618" spans="1:20" x14ac:dyDescent="0.2">
      <c r="A618" s="28">
        <v>6247189</v>
      </c>
      <c r="B618" s="28">
        <v>6247189</v>
      </c>
      <c r="C618" s="28" t="s">
        <v>2513</v>
      </c>
      <c r="D618" s="28" t="s">
        <v>189</v>
      </c>
      <c r="E618" s="28" t="s">
        <v>2512</v>
      </c>
      <c r="F618" s="28" t="s">
        <v>35</v>
      </c>
      <c r="G618" s="28" t="s">
        <v>71</v>
      </c>
      <c r="H618" s="40">
        <v>43707</v>
      </c>
      <c r="J618" s="40">
        <v>43811</v>
      </c>
      <c r="K618" s="39">
        <v>-773993</v>
      </c>
      <c r="L618" s="28">
        <v>2000265429</v>
      </c>
      <c r="M618" s="28" t="s">
        <v>4099</v>
      </c>
      <c r="N618" s="28" t="s">
        <v>499</v>
      </c>
      <c r="O618" s="39">
        <v>112</v>
      </c>
      <c r="P618" s="28" t="s">
        <v>37</v>
      </c>
      <c r="Q618" s="28" t="s">
        <v>49</v>
      </c>
      <c r="R618" s="28" t="s">
        <v>2431</v>
      </c>
      <c r="S618" s="28" t="s">
        <v>2430</v>
      </c>
      <c r="T618" s="28" t="s">
        <v>2429</v>
      </c>
    </row>
    <row r="619" spans="1:20" x14ac:dyDescent="0.2">
      <c r="A619" s="28">
        <v>6249040</v>
      </c>
      <c r="B619" s="28">
        <v>6249040</v>
      </c>
      <c r="C619" s="28" t="s">
        <v>2513</v>
      </c>
      <c r="D619" s="28" t="s">
        <v>189</v>
      </c>
      <c r="E619" s="28" t="s">
        <v>4098</v>
      </c>
      <c r="F619" s="28" t="s">
        <v>35</v>
      </c>
      <c r="G619" s="28" t="s">
        <v>200</v>
      </c>
      <c r="H619" s="40">
        <v>43710</v>
      </c>
      <c r="J619" s="40">
        <v>43811</v>
      </c>
      <c r="K619" s="39">
        <v>-55000</v>
      </c>
      <c r="L619" s="28">
        <v>2000265429</v>
      </c>
      <c r="M619" s="28" t="s">
        <v>4097</v>
      </c>
      <c r="N619" s="28" t="s">
        <v>499</v>
      </c>
      <c r="O619" s="39">
        <v>112</v>
      </c>
      <c r="P619" s="28" t="s">
        <v>37</v>
      </c>
      <c r="Q619" s="28" t="s">
        <v>49</v>
      </c>
      <c r="R619" s="28" t="s">
        <v>2431</v>
      </c>
      <c r="S619" s="28" t="s">
        <v>2430</v>
      </c>
      <c r="T619" s="28" t="s">
        <v>2429</v>
      </c>
    </row>
    <row r="620" spans="1:20" x14ac:dyDescent="0.2">
      <c r="A620" s="28">
        <v>6249154</v>
      </c>
      <c r="B620" s="28">
        <v>6249154</v>
      </c>
      <c r="C620" s="28" t="s">
        <v>2513</v>
      </c>
      <c r="D620" s="28" t="s">
        <v>226</v>
      </c>
      <c r="E620" s="28" t="s">
        <v>4096</v>
      </c>
      <c r="F620" s="28" t="s">
        <v>35</v>
      </c>
      <c r="G620" s="28" t="s">
        <v>200</v>
      </c>
      <c r="H620" s="40">
        <v>43710</v>
      </c>
      <c r="J620" s="40">
        <v>43811</v>
      </c>
      <c r="K620" s="39">
        <v>-55000</v>
      </c>
      <c r="L620" s="28">
        <v>2000265429</v>
      </c>
      <c r="M620" s="28" t="s">
        <v>4095</v>
      </c>
      <c r="N620" s="28" t="s">
        <v>499</v>
      </c>
      <c r="O620" s="39">
        <v>112</v>
      </c>
      <c r="P620" s="28" t="s">
        <v>65</v>
      </c>
      <c r="Q620" s="28" t="s">
        <v>49</v>
      </c>
      <c r="R620" s="28" t="s">
        <v>2431</v>
      </c>
      <c r="S620" s="28" t="s">
        <v>2430</v>
      </c>
      <c r="T620" s="28" t="s">
        <v>2429</v>
      </c>
    </row>
    <row r="621" spans="1:20" x14ac:dyDescent="0.2">
      <c r="A621" s="28">
        <v>6244511</v>
      </c>
      <c r="B621" s="28">
        <v>6244511</v>
      </c>
      <c r="C621" s="28" t="s">
        <v>2509</v>
      </c>
      <c r="D621" s="28" t="s">
        <v>189</v>
      </c>
      <c r="E621" s="28" t="s">
        <v>2508</v>
      </c>
      <c r="F621" s="28" t="s">
        <v>35</v>
      </c>
      <c r="G621" s="28" t="s">
        <v>71</v>
      </c>
      <c r="H621" s="40">
        <v>43705</v>
      </c>
      <c r="J621" s="40">
        <v>43811</v>
      </c>
      <c r="K621" s="39">
        <v>-2428138</v>
      </c>
      <c r="L621" s="28">
        <v>2000265429</v>
      </c>
      <c r="M621" s="28" t="s">
        <v>4094</v>
      </c>
      <c r="N621" s="28" t="s">
        <v>499</v>
      </c>
      <c r="O621" s="39">
        <v>112</v>
      </c>
      <c r="P621" s="28" t="s">
        <v>37</v>
      </c>
      <c r="Q621" s="28" t="s">
        <v>49</v>
      </c>
      <c r="R621" s="28" t="s">
        <v>2431</v>
      </c>
      <c r="S621" s="28" t="s">
        <v>2430</v>
      </c>
      <c r="T621" s="28" t="s">
        <v>2429</v>
      </c>
    </row>
    <row r="622" spans="1:20" x14ac:dyDescent="0.2">
      <c r="A622" s="28">
        <v>6245758</v>
      </c>
      <c r="B622" s="28">
        <v>6245758</v>
      </c>
      <c r="C622" s="28" t="s">
        <v>2509</v>
      </c>
      <c r="D622" s="28" t="s">
        <v>189</v>
      </c>
      <c r="E622" s="28" t="s">
        <v>4093</v>
      </c>
      <c r="F622" s="28" t="s">
        <v>35</v>
      </c>
      <c r="G622" s="28" t="s">
        <v>71</v>
      </c>
      <c r="H622" s="40">
        <v>43706</v>
      </c>
      <c r="J622" s="40">
        <v>43811</v>
      </c>
      <c r="K622" s="39">
        <v>-47800</v>
      </c>
      <c r="L622" s="28">
        <v>2000265429</v>
      </c>
      <c r="M622" s="28" t="s">
        <v>4092</v>
      </c>
      <c r="N622" s="28" t="s">
        <v>499</v>
      </c>
      <c r="O622" s="39">
        <v>112</v>
      </c>
      <c r="P622" s="28" t="s">
        <v>37</v>
      </c>
      <c r="Q622" s="28" t="s">
        <v>49</v>
      </c>
      <c r="R622" s="28" t="s">
        <v>2431</v>
      </c>
      <c r="S622" s="28" t="s">
        <v>2430</v>
      </c>
      <c r="T622" s="28" t="s">
        <v>2429</v>
      </c>
    </row>
    <row r="623" spans="1:20" x14ac:dyDescent="0.2">
      <c r="A623" s="28">
        <v>6176555</v>
      </c>
      <c r="B623" s="28">
        <v>6176555</v>
      </c>
      <c r="C623" s="28" t="s">
        <v>2479</v>
      </c>
      <c r="D623" s="28" t="s">
        <v>189</v>
      </c>
      <c r="E623" s="28" t="s">
        <v>4091</v>
      </c>
      <c r="F623" s="28" t="s">
        <v>35</v>
      </c>
      <c r="G623" s="28" t="s">
        <v>200</v>
      </c>
      <c r="H623" s="40">
        <v>43650</v>
      </c>
      <c r="J623" s="40">
        <v>43811</v>
      </c>
      <c r="K623" s="39">
        <v>-131334</v>
      </c>
      <c r="L623" s="28">
        <v>2000265429</v>
      </c>
      <c r="M623" s="28" t="s">
        <v>62</v>
      </c>
      <c r="N623" s="28" t="s">
        <v>499</v>
      </c>
      <c r="O623" s="39">
        <v>112</v>
      </c>
      <c r="P623" s="28" t="s">
        <v>37</v>
      </c>
      <c r="Q623" s="28" t="s">
        <v>49</v>
      </c>
      <c r="R623" s="28" t="s">
        <v>2431</v>
      </c>
      <c r="S623" s="28" t="s">
        <v>2430</v>
      </c>
      <c r="T623" s="28" t="s">
        <v>2429</v>
      </c>
    </row>
    <row r="624" spans="1:20" x14ac:dyDescent="0.2">
      <c r="A624" s="28">
        <v>6189853</v>
      </c>
      <c r="B624" s="28">
        <v>6189853</v>
      </c>
      <c r="C624" s="28" t="s">
        <v>2479</v>
      </c>
      <c r="D624" s="28" t="s">
        <v>189</v>
      </c>
      <c r="E624" s="28" t="s">
        <v>4090</v>
      </c>
      <c r="F624" s="28" t="s">
        <v>35</v>
      </c>
      <c r="G624" s="28" t="s">
        <v>200</v>
      </c>
      <c r="H624" s="40">
        <v>43661</v>
      </c>
      <c r="J624" s="40">
        <v>43811</v>
      </c>
      <c r="K624" s="39">
        <v>-178710</v>
      </c>
      <c r="L624" s="28">
        <v>2000265429</v>
      </c>
      <c r="M624" s="28" t="s">
        <v>4073</v>
      </c>
      <c r="N624" s="28" t="s">
        <v>499</v>
      </c>
      <c r="O624" s="39">
        <v>112</v>
      </c>
      <c r="P624" s="28" t="s">
        <v>37</v>
      </c>
      <c r="Q624" s="28" t="s">
        <v>49</v>
      </c>
      <c r="R624" s="28" t="s">
        <v>2431</v>
      </c>
      <c r="S624" s="28" t="s">
        <v>2430</v>
      </c>
      <c r="T624" s="28" t="s">
        <v>2429</v>
      </c>
    </row>
    <row r="625" spans="1:20" x14ac:dyDescent="0.2">
      <c r="A625" s="28">
        <v>6195404</v>
      </c>
      <c r="B625" s="28">
        <v>6195404</v>
      </c>
      <c r="C625" s="28" t="s">
        <v>2479</v>
      </c>
      <c r="D625" s="28" t="s">
        <v>189</v>
      </c>
      <c r="E625" s="28" t="s">
        <v>4089</v>
      </c>
      <c r="F625" s="28" t="s">
        <v>35</v>
      </c>
      <c r="G625" s="28" t="s">
        <v>200</v>
      </c>
      <c r="H625" s="40">
        <v>43664</v>
      </c>
      <c r="J625" s="40">
        <v>43811</v>
      </c>
      <c r="K625" s="39">
        <v>-439329</v>
      </c>
      <c r="L625" s="28">
        <v>2000265429</v>
      </c>
      <c r="M625" s="28" t="s">
        <v>4088</v>
      </c>
      <c r="N625" s="28" t="s">
        <v>499</v>
      </c>
      <c r="O625" s="39">
        <v>112</v>
      </c>
      <c r="P625" s="28" t="s">
        <v>37</v>
      </c>
      <c r="Q625" s="28" t="s">
        <v>49</v>
      </c>
      <c r="R625" s="28" t="s">
        <v>2431</v>
      </c>
      <c r="S625" s="28" t="s">
        <v>2430</v>
      </c>
      <c r="T625" s="28" t="s">
        <v>2429</v>
      </c>
    </row>
    <row r="626" spans="1:20" x14ac:dyDescent="0.2">
      <c r="A626" s="28">
        <v>6201191</v>
      </c>
      <c r="B626" s="28">
        <v>6201191</v>
      </c>
      <c r="C626" s="28" t="s">
        <v>2479</v>
      </c>
      <c r="D626" s="28" t="s">
        <v>189</v>
      </c>
      <c r="E626" s="28" t="s">
        <v>2500</v>
      </c>
      <c r="F626" s="28" t="s">
        <v>35</v>
      </c>
      <c r="G626" s="28" t="s">
        <v>200</v>
      </c>
      <c r="H626" s="40">
        <v>43669</v>
      </c>
      <c r="J626" s="40">
        <v>43811</v>
      </c>
      <c r="K626" s="39">
        <v>-6432822</v>
      </c>
      <c r="L626" s="28">
        <v>2000265429</v>
      </c>
      <c r="M626" s="28" t="s">
        <v>4087</v>
      </c>
      <c r="N626" s="28" t="s">
        <v>499</v>
      </c>
      <c r="O626" s="39">
        <v>112</v>
      </c>
      <c r="P626" s="28" t="s">
        <v>37</v>
      </c>
      <c r="Q626" s="28" t="s">
        <v>49</v>
      </c>
      <c r="R626" s="28" t="s">
        <v>2431</v>
      </c>
      <c r="S626" s="28" t="s">
        <v>2430</v>
      </c>
      <c r="T626" s="28" t="s">
        <v>2429</v>
      </c>
    </row>
    <row r="627" spans="1:20" x14ac:dyDescent="0.2">
      <c r="A627" s="28">
        <v>6204700</v>
      </c>
      <c r="B627" s="28">
        <v>6204700</v>
      </c>
      <c r="C627" s="28" t="s">
        <v>2479</v>
      </c>
      <c r="D627" s="28" t="s">
        <v>189</v>
      </c>
      <c r="E627" s="28" t="s">
        <v>4086</v>
      </c>
      <c r="F627" s="28" t="s">
        <v>35</v>
      </c>
      <c r="G627" s="28" t="s">
        <v>200</v>
      </c>
      <c r="H627" s="40">
        <v>43671</v>
      </c>
      <c r="J627" s="40">
        <v>43811</v>
      </c>
      <c r="K627" s="39">
        <v>-30923</v>
      </c>
      <c r="L627" s="28">
        <v>2000265429</v>
      </c>
      <c r="M627" s="28" t="s">
        <v>4085</v>
      </c>
      <c r="N627" s="28" t="s">
        <v>499</v>
      </c>
      <c r="O627" s="39">
        <v>112</v>
      </c>
      <c r="P627" s="28" t="s">
        <v>37</v>
      </c>
      <c r="Q627" s="28" t="s">
        <v>49</v>
      </c>
      <c r="R627" s="28" t="s">
        <v>2431</v>
      </c>
      <c r="S627" s="28" t="s">
        <v>2430</v>
      </c>
      <c r="T627" s="28" t="s">
        <v>2429</v>
      </c>
    </row>
    <row r="628" spans="1:20" x14ac:dyDescent="0.2">
      <c r="A628" s="28">
        <v>6206602</v>
      </c>
      <c r="B628" s="28">
        <v>6206602</v>
      </c>
      <c r="C628" s="28" t="s">
        <v>2479</v>
      </c>
      <c r="D628" s="28" t="s">
        <v>189</v>
      </c>
      <c r="E628" s="28" t="s">
        <v>2491</v>
      </c>
      <c r="F628" s="28" t="s">
        <v>35</v>
      </c>
      <c r="G628" s="28" t="s">
        <v>200</v>
      </c>
      <c r="H628" s="40">
        <v>43674</v>
      </c>
      <c r="J628" s="40">
        <v>43811</v>
      </c>
      <c r="K628" s="39">
        <v>-5392209</v>
      </c>
      <c r="L628" s="28">
        <v>2000265429</v>
      </c>
      <c r="M628" s="28" t="s">
        <v>4084</v>
      </c>
      <c r="N628" s="28" t="s">
        <v>499</v>
      </c>
      <c r="O628" s="39">
        <v>112</v>
      </c>
      <c r="P628" s="28" t="s">
        <v>37</v>
      </c>
      <c r="Q628" s="28" t="s">
        <v>49</v>
      </c>
      <c r="R628" s="28" t="s">
        <v>2431</v>
      </c>
      <c r="S628" s="28" t="s">
        <v>2430</v>
      </c>
      <c r="T628" s="28" t="s">
        <v>2429</v>
      </c>
    </row>
    <row r="629" spans="1:20" x14ac:dyDescent="0.2">
      <c r="A629" s="28">
        <v>6210902</v>
      </c>
      <c r="B629" s="28">
        <v>6210902</v>
      </c>
      <c r="C629" s="28" t="s">
        <v>2479</v>
      </c>
      <c r="D629" s="28" t="s">
        <v>189</v>
      </c>
      <c r="E629" s="28" t="s">
        <v>2485</v>
      </c>
      <c r="F629" s="28" t="s">
        <v>35</v>
      </c>
      <c r="G629" s="28" t="s">
        <v>200</v>
      </c>
      <c r="H629" s="40">
        <v>43677</v>
      </c>
      <c r="J629" s="40">
        <v>43811</v>
      </c>
      <c r="K629" s="39">
        <v>-16726669</v>
      </c>
      <c r="L629" s="28">
        <v>2000265429</v>
      </c>
      <c r="M629" s="28" t="s">
        <v>4083</v>
      </c>
      <c r="N629" s="28" t="s">
        <v>499</v>
      </c>
      <c r="O629" s="39">
        <v>112</v>
      </c>
      <c r="P629" s="28" t="s">
        <v>37</v>
      </c>
      <c r="Q629" s="28" t="s">
        <v>49</v>
      </c>
      <c r="R629" s="28" t="s">
        <v>2431</v>
      </c>
      <c r="S629" s="28" t="s">
        <v>2430</v>
      </c>
      <c r="T629" s="28" t="s">
        <v>2429</v>
      </c>
    </row>
    <row r="630" spans="1:20" x14ac:dyDescent="0.2">
      <c r="A630" s="28">
        <v>6211256</v>
      </c>
      <c r="B630" s="28">
        <v>6211256</v>
      </c>
      <c r="C630" s="28" t="s">
        <v>2479</v>
      </c>
      <c r="D630" s="28" t="s">
        <v>189</v>
      </c>
      <c r="E630" s="28" t="s">
        <v>2482</v>
      </c>
      <c r="F630" s="28" t="s">
        <v>35</v>
      </c>
      <c r="G630" s="28" t="s">
        <v>71</v>
      </c>
      <c r="H630" s="40">
        <v>43677</v>
      </c>
      <c r="J630" s="40">
        <v>43811</v>
      </c>
      <c r="K630" s="39">
        <v>-1854159</v>
      </c>
      <c r="L630" s="28">
        <v>2000265429</v>
      </c>
      <c r="M630" s="28" t="s">
        <v>4082</v>
      </c>
      <c r="N630" s="28" t="s">
        <v>499</v>
      </c>
      <c r="O630" s="39">
        <v>112</v>
      </c>
      <c r="P630" s="28" t="s">
        <v>37</v>
      </c>
      <c r="Q630" s="28" t="s">
        <v>49</v>
      </c>
      <c r="R630" s="28" t="s">
        <v>2431</v>
      </c>
      <c r="S630" s="28" t="s">
        <v>2430</v>
      </c>
      <c r="T630" s="28" t="s">
        <v>2429</v>
      </c>
    </row>
    <row r="631" spans="1:20" x14ac:dyDescent="0.2">
      <c r="A631" s="28">
        <v>6215769</v>
      </c>
      <c r="B631" s="28">
        <v>6215769</v>
      </c>
      <c r="C631" s="28" t="s">
        <v>2479</v>
      </c>
      <c r="D631" s="28" t="s">
        <v>189</v>
      </c>
      <c r="E631" s="28" t="s">
        <v>4081</v>
      </c>
      <c r="F631" s="28" t="s">
        <v>35</v>
      </c>
      <c r="G631" s="28" t="s">
        <v>71</v>
      </c>
      <c r="H631" s="40">
        <v>43680</v>
      </c>
      <c r="J631" s="40">
        <v>43811</v>
      </c>
      <c r="K631" s="39">
        <v>-1295469</v>
      </c>
      <c r="L631" s="28">
        <v>2000265429</v>
      </c>
      <c r="M631" s="28" t="s">
        <v>4080</v>
      </c>
      <c r="N631" s="28" t="s">
        <v>499</v>
      </c>
      <c r="O631" s="39">
        <v>112</v>
      </c>
      <c r="P631" s="28" t="s">
        <v>37</v>
      </c>
      <c r="Q631" s="28" t="s">
        <v>49</v>
      </c>
      <c r="R631" s="28" t="s">
        <v>2431</v>
      </c>
      <c r="S631" s="28" t="s">
        <v>2430</v>
      </c>
      <c r="T631" s="28" t="s">
        <v>2429</v>
      </c>
    </row>
    <row r="632" spans="1:20" x14ac:dyDescent="0.2">
      <c r="A632" s="28">
        <v>6217684</v>
      </c>
      <c r="B632" s="28">
        <v>6217684</v>
      </c>
      <c r="C632" s="28" t="s">
        <v>2479</v>
      </c>
      <c r="D632" s="28" t="s">
        <v>189</v>
      </c>
      <c r="E632" s="28" t="s">
        <v>2478</v>
      </c>
      <c r="F632" s="28" t="s">
        <v>35</v>
      </c>
      <c r="G632" s="28" t="s">
        <v>200</v>
      </c>
      <c r="H632" s="40">
        <v>43682</v>
      </c>
      <c r="J632" s="40">
        <v>43811</v>
      </c>
      <c r="K632" s="39">
        <v>-10464879</v>
      </c>
      <c r="L632" s="28">
        <v>2000265429</v>
      </c>
      <c r="M632" s="28" t="s">
        <v>4079</v>
      </c>
      <c r="N632" s="28" t="s">
        <v>499</v>
      </c>
      <c r="O632" s="39">
        <v>112</v>
      </c>
      <c r="P632" s="28" t="s">
        <v>37</v>
      </c>
      <c r="Q632" s="28" t="s">
        <v>49</v>
      </c>
      <c r="R632" s="28" t="s">
        <v>2431</v>
      </c>
      <c r="S632" s="28" t="s">
        <v>2430</v>
      </c>
      <c r="T632" s="28" t="s">
        <v>2429</v>
      </c>
    </row>
    <row r="633" spans="1:20" x14ac:dyDescent="0.2">
      <c r="A633" s="28">
        <v>6165422</v>
      </c>
      <c r="B633" s="28">
        <v>6165422</v>
      </c>
      <c r="C633" s="28" t="s">
        <v>2475</v>
      </c>
      <c r="D633" s="28" t="s">
        <v>189</v>
      </c>
      <c r="E633" s="28" t="s">
        <v>2474</v>
      </c>
      <c r="F633" s="28" t="s">
        <v>35</v>
      </c>
      <c r="G633" s="28" t="s">
        <v>200</v>
      </c>
      <c r="H633" s="40">
        <v>43638</v>
      </c>
      <c r="J633" s="40">
        <v>43813</v>
      </c>
      <c r="K633" s="39">
        <v>-79510</v>
      </c>
      <c r="L633" s="28">
        <v>2000265429</v>
      </c>
      <c r="M633" s="28" t="s">
        <v>4078</v>
      </c>
      <c r="N633" s="28" t="s">
        <v>499</v>
      </c>
      <c r="O633" s="39">
        <v>109</v>
      </c>
      <c r="P633" s="28" t="s">
        <v>65</v>
      </c>
      <c r="Q633" s="28" t="s">
        <v>49</v>
      </c>
      <c r="R633" s="28" t="s">
        <v>2431</v>
      </c>
      <c r="S633" s="28" t="s">
        <v>2430</v>
      </c>
      <c r="T633" s="28" t="s">
        <v>2429</v>
      </c>
    </row>
    <row r="634" spans="1:20" x14ac:dyDescent="0.2">
      <c r="A634" s="28">
        <v>6241785</v>
      </c>
      <c r="B634" s="28">
        <v>6241785</v>
      </c>
      <c r="C634" s="28" t="s">
        <v>4077</v>
      </c>
      <c r="D634" s="28" t="s">
        <v>189</v>
      </c>
      <c r="E634" s="28" t="s">
        <v>4076</v>
      </c>
      <c r="F634" s="28" t="s">
        <v>35</v>
      </c>
      <c r="G634" s="28" t="s">
        <v>200</v>
      </c>
      <c r="H634" s="40">
        <v>43704</v>
      </c>
      <c r="J634" s="40">
        <v>43813</v>
      </c>
      <c r="K634" s="39">
        <v>-55000</v>
      </c>
      <c r="L634" s="28">
        <v>2000265429</v>
      </c>
      <c r="M634" s="28" t="s">
        <v>4075</v>
      </c>
      <c r="N634" s="28" t="s">
        <v>499</v>
      </c>
      <c r="O634" s="39">
        <v>109</v>
      </c>
      <c r="P634" s="28" t="s">
        <v>65</v>
      </c>
      <c r="Q634" s="28" t="s">
        <v>49</v>
      </c>
      <c r="R634" s="28" t="s">
        <v>2431</v>
      </c>
      <c r="S634" s="28" t="s">
        <v>2430</v>
      </c>
      <c r="T634" s="28" t="s">
        <v>2429</v>
      </c>
    </row>
    <row r="635" spans="1:20" x14ac:dyDescent="0.2">
      <c r="A635" s="28">
        <v>6250431</v>
      </c>
      <c r="B635" s="28">
        <v>6250431</v>
      </c>
      <c r="C635" s="28" t="s">
        <v>4070</v>
      </c>
      <c r="D635" s="28" t="s">
        <v>189</v>
      </c>
      <c r="E635" s="28" t="s">
        <v>4074</v>
      </c>
      <c r="F635" s="28" t="s">
        <v>35</v>
      </c>
      <c r="G635" s="28" t="s">
        <v>200</v>
      </c>
      <c r="H635" s="40">
        <v>43711</v>
      </c>
      <c r="J635" s="40">
        <v>43813</v>
      </c>
      <c r="K635" s="39">
        <v>-55000</v>
      </c>
      <c r="L635" s="28">
        <v>2000265429</v>
      </c>
      <c r="M635" s="28" t="s">
        <v>4073</v>
      </c>
      <c r="N635" s="28" t="s">
        <v>499</v>
      </c>
      <c r="O635" s="39">
        <v>109</v>
      </c>
      <c r="P635" s="28" t="s">
        <v>65</v>
      </c>
      <c r="Q635" s="28" t="s">
        <v>49</v>
      </c>
      <c r="R635" s="28" t="s">
        <v>2431</v>
      </c>
      <c r="S635" s="28" t="s">
        <v>2430</v>
      </c>
      <c r="T635" s="28" t="s">
        <v>2429</v>
      </c>
    </row>
    <row r="636" spans="1:20" x14ac:dyDescent="0.2">
      <c r="A636" s="28">
        <v>6254578</v>
      </c>
      <c r="B636" s="28">
        <v>6254578</v>
      </c>
      <c r="C636" s="28" t="s">
        <v>4070</v>
      </c>
      <c r="D636" s="28" t="s">
        <v>189</v>
      </c>
      <c r="E636" s="28" t="s">
        <v>4072</v>
      </c>
      <c r="F636" s="28" t="s">
        <v>35</v>
      </c>
      <c r="G636" s="28" t="s">
        <v>200</v>
      </c>
      <c r="H636" s="40">
        <v>43713</v>
      </c>
      <c r="J636" s="40">
        <v>43813</v>
      </c>
      <c r="K636" s="39">
        <v>-367280</v>
      </c>
      <c r="L636" s="28">
        <v>2000265429</v>
      </c>
      <c r="M636" s="28" t="s">
        <v>4071</v>
      </c>
      <c r="N636" s="28" t="s">
        <v>499</v>
      </c>
      <c r="O636" s="39">
        <v>109</v>
      </c>
      <c r="P636" s="28" t="s">
        <v>65</v>
      </c>
      <c r="Q636" s="28" t="s">
        <v>49</v>
      </c>
      <c r="R636" s="28" t="s">
        <v>2431</v>
      </c>
      <c r="S636" s="28" t="s">
        <v>2430</v>
      </c>
      <c r="T636" s="28" t="s">
        <v>2429</v>
      </c>
    </row>
    <row r="637" spans="1:20" x14ac:dyDescent="0.2">
      <c r="A637" s="28">
        <v>6257663</v>
      </c>
      <c r="B637" s="28">
        <v>6257663</v>
      </c>
      <c r="C637" s="28" t="s">
        <v>4070</v>
      </c>
      <c r="D637" s="28" t="s">
        <v>189</v>
      </c>
      <c r="E637" s="28" t="s">
        <v>4069</v>
      </c>
      <c r="F637" s="28" t="s">
        <v>35</v>
      </c>
      <c r="G637" s="28" t="s">
        <v>200</v>
      </c>
      <c r="H637" s="40">
        <v>43717</v>
      </c>
      <c r="J637" s="40">
        <v>43813</v>
      </c>
      <c r="K637" s="39">
        <v>-47800</v>
      </c>
      <c r="L637" s="28">
        <v>2000265429</v>
      </c>
      <c r="M637" s="28" t="s">
        <v>4068</v>
      </c>
      <c r="N637" s="28" t="s">
        <v>499</v>
      </c>
      <c r="O637" s="39">
        <v>109</v>
      </c>
      <c r="P637" s="28" t="s">
        <v>65</v>
      </c>
      <c r="Q637" s="28" t="s">
        <v>49</v>
      </c>
      <c r="R637" s="28" t="s">
        <v>2431</v>
      </c>
      <c r="S637" s="28" t="s">
        <v>2430</v>
      </c>
      <c r="T637" s="28" t="s">
        <v>2429</v>
      </c>
    </row>
    <row r="638" spans="1:20" x14ac:dyDescent="0.2">
      <c r="A638" s="28" t="s">
        <v>4067</v>
      </c>
      <c r="B638" s="28" t="s">
        <v>4067</v>
      </c>
      <c r="C638" s="28" t="s">
        <v>3258</v>
      </c>
      <c r="D638" s="28" t="s">
        <v>189</v>
      </c>
      <c r="E638" s="28" t="s">
        <v>4066</v>
      </c>
      <c r="F638" s="28" t="s">
        <v>454</v>
      </c>
      <c r="G638" s="28" t="s">
        <v>3252</v>
      </c>
      <c r="H638" s="40">
        <v>43815</v>
      </c>
      <c r="J638" s="40">
        <v>43815</v>
      </c>
      <c r="K638" s="39">
        <v>125000000</v>
      </c>
      <c r="L638" s="28">
        <v>2000265429</v>
      </c>
      <c r="M638" s="28" t="s">
        <v>4064</v>
      </c>
      <c r="N638" s="28" t="s">
        <v>458</v>
      </c>
      <c r="O638" s="39">
        <v>46</v>
      </c>
      <c r="P638" s="28" t="s">
        <v>3358</v>
      </c>
      <c r="Q638" s="28" t="s">
        <v>3258</v>
      </c>
      <c r="R638" s="28" t="s">
        <v>2431</v>
      </c>
      <c r="S638" s="28" t="s">
        <v>2430</v>
      </c>
      <c r="T638" s="28" t="s">
        <v>2429</v>
      </c>
    </row>
    <row r="639" spans="1:20" x14ac:dyDescent="0.2">
      <c r="A639" s="28">
        <v>6311340</v>
      </c>
      <c r="B639" s="28">
        <v>6311340</v>
      </c>
      <c r="C639" s="28" t="s">
        <v>4151</v>
      </c>
      <c r="D639" s="28" t="s">
        <v>189</v>
      </c>
      <c r="E639" s="28" t="s">
        <v>4187</v>
      </c>
      <c r="F639" s="28" t="s">
        <v>35</v>
      </c>
      <c r="G639" s="28" t="s">
        <v>200</v>
      </c>
      <c r="H639" s="40">
        <v>43761</v>
      </c>
      <c r="J639" s="40">
        <v>43800</v>
      </c>
      <c r="K639" s="39">
        <v>-55000</v>
      </c>
      <c r="L639" s="28">
        <v>2000265428</v>
      </c>
      <c r="M639" s="28" t="s">
        <v>3725</v>
      </c>
      <c r="N639" s="28" t="s">
        <v>499</v>
      </c>
      <c r="O639" s="39">
        <v>43</v>
      </c>
      <c r="P639" s="28" t="s">
        <v>65</v>
      </c>
      <c r="Q639" s="28" t="s">
        <v>49</v>
      </c>
      <c r="R639" s="28" t="s">
        <v>2431</v>
      </c>
      <c r="S639" s="28" t="s">
        <v>2430</v>
      </c>
      <c r="T639" s="28" t="s">
        <v>2429</v>
      </c>
    </row>
    <row r="640" spans="1:20" x14ac:dyDescent="0.2">
      <c r="A640" s="28">
        <v>6313628</v>
      </c>
      <c r="B640" s="28">
        <v>6313628</v>
      </c>
      <c r="C640" s="28" t="s">
        <v>4151</v>
      </c>
      <c r="D640" s="28" t="s">
        <v>189</v>
      </c>
      <c r="E640" s="28" t="s">
        <v>4186</v>
      </c>
      <c r="F640" s="28" t="s">
        <v>35</v>
      </c>
      <c r="G640" s="28" t="s">
        <v>200</v>
      </c>
      <c r="H640" s="40">
        <v>43762</v>
      </c>
      <c r="J640" s="40">
        <v>43800</v>
      </c>
      <c r="K640" s="39">
        <v>-55000</v>
      </c>
      <c r="L640" s="28">
        <v>2000265428</v>
      </c>
      <c r="M640" s="28" t="s">
        <v>3668</v>
      </c>
      <c r="N640" s="28" t="s">
        <v>499</v>
      </c>
      <c r="O640" s="39">
        <v>43</v>
      </c>
      <c r="P640" s="28" t="s">
        <v>65</v>
      </c>
      <c r="Q640" s="28" t="s">
        <v>49</v>
      </c>
      <c r="R640" s="28" t="s">
        <v>2431</v>
      </c>
      <c r="S640" s="28" t="s">
        <v>2430</v>
      </c>
      <c r="T640" s="28" t="s">
        <v>2429</v>
      </c>
    </row>
    <row r="641" spans="1:20" x14ac:dyDescent="0.2">
      <c r="A641" s="28">
        <v>6316856</v>
      </c>
      <c r="B641" s="28">
        <v>6316856</v>
      </c>
      <c r="C641" s="28" t="s">
        <v>4151</v>
      </c>
      <c r="D641" s="28" t="s">
        <v>189</v>
      </c>
      <c r="E641" s="28" t="s">
        <v>4185</v>
      </c>
      <c r="F641" s="28" t="s">
        <v>35</v>
      </c>
      <c r="G641" s="28" t="s">
        <v>200</v>
      </c>
      <c r="H641" s="40">
        <v>43766</v>
      </c>
      <c r="J641" s="40">
        <v>43800</v>
      </c>
      <c r="K641" s="39">
        <v>-55000</v>
      </c>
      <c r="L641" s="28">
        <v>2000265428</v>
      </c>
      <c r="M641" s="28" t="s">
        <v>3112</v>
      </c>
      <c r="N641" s="28" t="s">
        <v>499</v>
      </c>
      <c r="O641" s="39">
        <v>43</v>
      </c>
      <c r="P641" s="28" t="s">
        <v>65</v>
      </c>
      <c r="Q641" s="28" t="s">
        <v>49</v>
      </c>
      <c r="R641" s="28" t="s">
        <v>2431</v>
      </c>
      <c r="S641" s="28" t="s">
        <v>2430</v>
      </c>
      <c r="T641" s="28" t="s">
        <v>2429</v>
      </c>
    </row>
    <row r="642" spans="1:20" x14ac:dyDescent="0.2">
      <c r="A642" s="28">
        <v>6317139</v>
      </c>
      <c r="B642" s="28">
        <v>6317139</v>
      </c>
      <c r="C642" s="28" t="s">
        <v>4151</v>
      </c>
      <c r="D642" s="28" t="s">
        <v>189</v>
      </c>
      <c r="E642" s="28" t="s">
        <v>4184</v>
      </c>
      <c r="F642" s="28" t="s">
        <v>35</v>
      </c>
      <c r="G642" s="28" t="s">
        <v>71</v>
      </c>
      <c r="H642" s="40">
        <v>43766</v>
      </c>
      <c r="J642" s="40">
        <v>43800</v>
      </c>
      <c r="K642" s="39">
        <v>-60000</v>
      </c>
      <c r="L642" s="28">
        <v>2000265428</v>
      </c>
      <c r="M642" s="28" t="s">
        <v>3652</v>
      </c>
      <c r="N642" s="28" t="s">
        <v>499</v>
      </c>
      <c r="O642" s="39">
        <v>43</v>
      </c>
      <c r="P642" s="28" t="s">
        <v>65</v>
      </c>
      <c r="Q642" s="28" t="s">
        <v>49</v>
      </c>
      <c r="R642" s="28" t="s">
        <v>2431</v>
      </c>
      <c r="S642" s="28" t="s">
        <v>2430</v>
      </c>
      <c r="T642" s="28" t="s">
        <v>2429</v>
      </c>
    </row>
    <row r="643" spans="1:20" x14ac:dyDescent="0.2">
      <c r="A643" s="28">
        <v>6317555</v>
      </c>
      <c r="B643" s="28">
        <v>6317555</v>
      </c>
      <c r="C643" s="28" t="s">
        <v>4151</v>
      </c>
      <c r="D643" s="28" t="s">
        <v>189</v>
      </c>
      <c r="E643" s="28" t="s">
        <v>4183</v>
      </c>
      <c r="F643" s="28" t="s">
        <v>35</v>
      </c>
      <c r="G643" s="28" t="s">
        <v>200</v>
      </c>
      <c r="H643" s="40">
        <v>43766</v>
      </c>
      <c r="J643" s="40">
        <v>43800</v>
      </c>
      <c r="K643" s="39">
        <v>-55000</v>
      </c>
      <c r="L643" s="28">
        <v>2000265428</v>
      </c>
      <c r="M643" s="28" t="s">
        <v>4182</v>
      </c>
      <c r="N643" s="28" t="s">
        <v>499</v>
      </c>
      <c r="O643" s="39">
        <v>43</v>
      </c>
      <c r="P643" s="28" t="s">
        <v>65</v>
      </c>
      <c r="Q643" s="28" t="s">
        <v>49</v>
      </c>
      <c r="R643" s="28" t="s">
        <v>2431</v>
      </c>
      <c r="S643" s="28" t="s">
        <v>2430</v>
      </c>
      <c r="T643" s="28" t="s">
        <v>2429</v>
      </c>
    </row>
    <row r="644" spans="1:20" x14ac:dyDescent="0.2">
      <c r="A644" s="28">
        <v>6319044</v>
      </c>
      <c r="B644" s="28">
        <v>6319044</v>
      </c>
      <c r="C644" s="28" t="s">
        <v>4151</v>
      </c>
      <c r="D644" s="28" t="s">
        <v>189</v>
      </c>
      <c r="E644" s="28" t="s">
        <v>4181</v>
      </c>
      <c r="F644" s="28" t="s">
        <v>35</v>
      </c>
      <c r="G644" s="28" t="s">
        <v>200</v>
      </c>
      <c r="H644" s="40">
        <v>43767</v>
      </c>
      <c r="J644" s="40">
        <v>43800</v>
      </c>
      <c r="K644" s="39">
        <v>-55000</v>
      </c>
      <c r="L644" s="28">
        <v>2000265428</v>
      </c>
      <c r="M644" s="28" t="s">
        <v>3401</v>
      </c>
      <c r="N644" s="28" t="s">
        <v>499</v>
      </c>
      <c r="O644" s="39">
        <v>43</v>
      </c>
      <c r="P644" s="28" t="s">
        <v>65</v>
      </c>
      <c r="Q644" s="28" t="s">
        <v>49</v>
      </c>
      <c r="R644" s="28" t="s">
        <v>2431</v>
      </c>
      <c r="S644" s="28" t="s">
        <v>2430</v>
      </c>
      <c r="T644" s="28" t="s">
        <v>2429</v>
      </c>
    </row>
    <row r="645" spans="1:20" x14ac:dyDescent="0.2">
      <c r="A645" s="28">
        <v>6319445</v>
      </c>
      <c r="B645" s="28">
        <v>6319445</v>
      </c>
      <c r="C645" s="28" t="s">
        <v>4151</v>
      </c>
      <c r="D645" s="28" t="s">
        <v>189</v>
      </c>
      <c r="E645" s="28" t="s">
        <v>4180</v>
      </c>
      <c r="F645" s="28" t="s">
        <v>35</v>
      </c>
      <c r="G645" s="28" t="s">
        <v>200</v>
      </c>
      <c r="H645" s="40">
        <v>43767</v>
      </c>
      <c r="J645" s="40">
        <v>43800</v>
      </c>
      <c r="K645" s="39">
        <v>-55000</v>
      </c>
      <c r="L645" s="28">
        <v>2000265428</v>
      </c>
      <c r="M645" s="28" t="s">
        <v>3872</v>
      </c>
      <c r="N645" s="28" t="s">
        <v>499</v>
      </c>
      <c r="O645" s="39">
        <v>43</v>
      </c>
      <c r="P645" s="28" t="s">
        <v>65</v>
      </c>
      <c r="Q645" s="28" t="s">
        <v>49</v>
      </c>
      <c r="R645" s="28" t="s">
        <v>2431</v>
      </c>
      <c r="S645" s="28" t="s">
        <v>2430</v>
      </c>
      <c r="T645" s="28" t="s">
        <v>2429</v>
      </c>
    </row>
    <row r="646" spans="1:20" x14ac:dyDescent="0.2">
      <c r="A646" s="28">
        <v>6319951</v>
      </c>
      <c r="B646" s="28">
        <v>6319951</v>
      </c>
      <c r="C646" s="28" t="s">
        <v>4151</v>
      </c>
      <c r="D646" s="28" t="s">
        <v>189</v>
      </c>
      <c r="E646" s="28" t="s">
        <v>4179</v>
      </c>
      <c r="F646" s="28" t="s">
        <v>35</v>
      </c>
      <c r="G646" s="28" t="s">
        <v>200</v>
      </c>
      <c r="H646" s="40">
        <v>43768</v>
      </c>
      <c r="J646" s="40">
        <v>43800</v>
      </c>
      <c r="K646" s="39">
        <v>-55000</v>
      </c>
      <c r="L646" s="28">
        <v>2000265428</v>
      </c>
      <c r="M646" s="28" t="s">
        <v>3674</v>
      </c>
      <c r="N646" s="28" t="s">
        <v>499</v>
      </c>
      <c r="O646" s="39">
        <v>43</v>
      </c>
      <c r="P646" s="28" t="s">
        <v>65</v>
      </c>
      <c r="Q646" s="28" t="s">
        <v>49</v>
      </c>
      <c r="R646" s="28" t="s">
        <v>2431</v>
      </c>
      <c r="S646" s="28" t="s">
        <v>2430</v>
      </c>
      <c r="T646" s="28" t="s">
        <v>2429</v>
      </c>
    </row>
    <row r="647" spans="1:20" x14ac:dyDescent="0.2">
      <c r="A647" s="28">
        <v>6320379</v>
      </c>
      <c r="B647" s="28">
        <v>6320379</v>
      </c>
      <c r="C647" s="28" t="s">
        <v>4151</v>
      </c>
      <c r="D647" s="28" t="s">
        <v>198</v>
      </c>
      <c r="E647" s="28" t="s">
        <v>4178</v>
      </c>
      <c r="F647" s="28" t="s">
        <v>35</v>
      </c>
      <c r="G647" s="28" t="s">
        <v>71</v>
      </c>
      <c r="H647" s="40">
        <v>43768</v>
      </c>
      <c r="J647" s="40">
        <v>43800</v>
      </c>
      <c r="K647" s="39">
        <v>-60000</v>
      </c>
      <c r="L647" s="28">
        <v>2000265428</v>
      </c>
      <c r="M647" s="28" t="s">
        <v>3951</v>
      </c>
      <c r="N647" s="28" t="s">
        <v>499</v>
      </c>
      <c r="O647" s="39">
        <v>43</v>
      </c>
      <c r="P647" s="28" t="s">
        <v>65</v>
      </c>
      <c r="Q647" s="28" t="s">
        <v>49</v>
      </c>
      <c r="R647" s="28" t="s">
        <v>2431</v>
      </c>
      <c r="S647" s="28" t="s">
        <v>2430</v>
      </c>
      <c r="T647" s="28" t="s">
        <v>2429</v>
      </c>
    </row>
    <row r="648" spans="1:20" x14ac:dyDescent="0.2">
      <c r="A648" s="28">
        <v>6321353</v>
      </c>
      <c r="B648" s="28">
        <v>6321353</v>
      </c>
      <c r="C648" s="28" t="s">
        <v>4151</v>
      </c>
      <c r="D648" s="28" t="s">
        <v>189</v>
      </c>
      <c r="E648" s="28" t="s">
        <v>4177</v>
      </c>
      <c r="F648" s="28" t="s">
        <v>35</v>
      </c>
      <c r="G648" s="28" t="s">
        <v>200</v>
      </c>
      <c r="H648" s="40">
        <v>43768</v>
      </c>
      <c r="J648" s="40">
        <v>43800</v>
      </c>
      <c r="K648" s="39">
        <v>-55000</v>
      </c>
      <c r="L648" s="28">
        <v>2000265428</v>
      </c>
      <c r="M648" s="28" t="s">
        <v>4176</v>
      </c>
      <c r="N648" s="28" t="s">
        <v>499</v>
      </c>
      <c r="O648" s="39">
        <v>43</v>
      </c>
      <c r="P648" s="28" t="s">
        <v>65</v>
      </c>
      <c r="Q648" s="28" t="s">
        <v>49</v>
      </c>
      <c r="R648" s="28" t="s">
        <v>2431</v>
      </c>
      <c r="S648" s="28" t="s">
        <v>2430</v>
      </c>
      <c r="T648" s="28" t="s">
        <v>2429</v>
      </c>
    </row>
    <row r="649" spans="1:20" x14ac:dyDescent="0.2">
      <c r="A649" s="28">
        <v>6321786</v>
      </c>
      <c r="B649" s="28">
        <v>6321786</v>
      </c>
      <c r="C649" s="28" t="s">
        <v>4151</v>
      </c>
      <c r="D649" s="28" t="s">
        <v>189</v>
      </c>
      <c r="E649" s="28" t="s">
        <v>4175</v>
      </c>
      <c r="F649" s="28" t="s">
        <v>35</v>
      </c>
      <c r="G649" s="28" t="s">
        <v>71</v>
      </c>
      <c r="H649" s="40">
        <v>43769</v>
      </c>
      <c r="J649" s="40">
        <v>43800</v>
      </c>
      <c r="K649" s="39">
        <v>-11015</v>
      </c>
      <c r="L649" s="28">
        <v>2000265428</v>
      </c>
      <c r="M649" s="28" t="s">
        <v>3659</v>
      </c>
      <c r="N649" s="28" t="s">
        <v>499</v>
      </c>
      <c r="O649" s="39">
        <v>43</v>
      </c>
      <c r="P649" s="28" t="s">
        <v>65</v>
      </c>
      <c r="Q649" s="28" t="s">
        <v>49</v>
      </c>
      <c r="R649" s="28" t="s">
        <v>2431</v>
      </c>
      <c r="S649" s="28" t="s">
        <v>2430</v>
      </c>
      <c r="T649" s="28" t="s">
        <v>2429</v>
      </c>
    </row>
    <row r="650" spans="1:20" x14ac:dyDescent="0.2">
      <c r="A650" s="28">
        <v>6322456</v>
      </c>
      <c r="B650" s="28">
        <v>6322456</v>
      </c>
      <c r="C650" s="28" t="s">
        <v>4151</v>
      </c>
      <c r="D650" s="28" t="s">
        <v>189</v>
      </c>
      <c r="E650" s="28" t="s">
        <v>4168</v>
      </c>
      <c r="F650" s="28" t="s">
        <v>35</v>
      </c>
      <c r="G650" s="28" t="s">
        <v>200</v>
      </c>
      <c r="H650" s="40">
        <v>43769</v>
      </c>
      <c r="J650" s="40">
        <v>43800</v>
      </c>
      <c r="K650" s="39">
        <v>-59545</v>
      </c>
      <c r="L650" s="28">
        <v>2000265428</v>
      </c>
      <c r="M650" s="28" t="s">
        <v>4174</v>
      </c>
      <c r="N650" s="28" t="s">
        <v>499</v>
      </c>
      <c r="O650" s="39">
        <v>43</v>
      </c>
      <c r="P650" s="28" t="s">
        <v>65</v>
      </c>
      <c r="Q650" s="28" t="s">
        <v>49</v>
      </c>
      <c r="R650" s="28" t="s">
        <v>2431</v>
      </c>
      <c r="S650" s="28" t="s">
        <v>2430</v>
      </c>
      <c r="T650" s="28" t="s">
        <v>2429</v>
      </c>
    </row>
    <row r="651" spans="1:20" x14ac:dyDescent="0.2">
      <c r="A651" s="28" t="s">
        <v>4172</v>
      </c>
      <c r="B651" s="28" t="s">
        <v>4172</v>
      </c>
      <c r="C651" s="28" t="s">
        <v>3190</v>
      </c>
      <c r="D651" s="28" t="s">
        <v>189</v>
      </c>
      <c r="E651" s="28" t="s">
        <v>4170</v>
      </c>
      <c r="F651" s="28" t="s">
        <v>3073</v>
      </c>
      <c r="G651" s="28" t="s">
        <v>3252</v>
      </c>
      <c r="H651" s="40">
        <v>43735</v>
      </c>
      <c r="J651" s="40">
        <v>43861</v>
      </c>
      <c r="K651" s="39">
        <v>-60000</v>
      </c>
      <c r="L651" s="28">
        <v>2000265428</v>
      </c>
      <c r="M651" s="28" t="s">
        <v>3086</v>
      </c>
      <c r="N651" s="28" t="s">
        <v>499</v>
      </c>
      <c r="O651" s="39">
        <v>126</v>
      </c>
      <c r="P651" s="28" t="s">
        <v>65</v>
      </c>
      <c r="Q651" s="28" t="s">
        <v>3086</v>
      </c>
      <c r="R651" s="28" t="s">
        <v>2431</v>
      </c>
      <c r="S651" s="28" t="s">
        <v>2430</v>
      </c>
      <c r="T651" s="28" t="s">
        <v>2429</v>
      </c>
    </row>
    <row r="652" spans="1:20" x14ac:dyDescent="0.2">
      <c r="A652" s="28" t="s">
        <v>4172</v>
      </c>
      <c r="B652" s="28" t="s">
        <v>4172</v>
      </c>
      <c r="C652" s="28" t="s">
        <v>3190</v>
      </c>
      <c r="D652" s="28" t="s">
        <v>198</v>
      </c>
      <c r="E652" s="28" t="s">
        <v>4170</v>
      </c>
      <c r="F652" s="28" t="s">
        <v>3073</v>
      </c>
      <c r="G652" s="28" t="s">
        <v>71</v>
      </c>
      <c r="H652" s="40">
        <v>43735</v>
      </c>
      <c r="J652" s="40">
        <v>43861</v>
      </c>
      <c r="K652" s="39">
        <v>60000</v>
      </c>
      <c r="L652" s="28">
        <v>2000265428</v>
      </c>
      <c r="M652" s="28" t="s">
        <v>3086</v>
      </c>
      <c r="N652" s="28" t="s">
        <v>458</v>
      </c>
      <c r="O652" s="39">
        <v>126</v>
      </c>
      <c r="P652" s="28" t="s">
        <v>65</v>
      </c>
      <c r="Q652" s="28" t="s">
        <v>3086</v>
      </c>
      <c r="R652" s="28" t="s">
        <v>2431</v>
      </c>
      <c r="S652" s="28" t="s">
        <v>2430</v>
      </c>
      <c r="T652" s="28" t="s">
        <v>2429</v>
      </c>
    </row>
    <row r="653" spans="1:20" x14ac:dyDescent="0.2">
      <c r="A653" s="28">
        <v>6184552</v>
      </c>
      <c r="B653" s="28">
        <v>6184552</v>
      </c>
      <c r="C653" s="28" t="s">
        <v>2565</v>
      </c>
      <c r="D653" s="28" t="s">
        <v>189</v>
      </c>
      <c r="E653" s="28" t="s">
        <v>3184</v>
      </c>
      <c r="F653" s="28" t="s">
        <v>35</v>
      </c>
      <c r="G653" s="28" t="s">
        <v>200</v>
      </c>
      <c r="H653" s="40">
        <v>43656</v>
      </c>
      <c r="J653" s="40">
        <v>43695</v>
      </c>
      <c r="K653" s="39">
        <v>-28369440</v>
      </c>
      <c r="L653" s="28">
        <v>2000265428</v>
      </c>
      <c r="M653" s="28" t="s">
        <v>4173</v>
      </c>
      <c r="N653" s="28" t="s">
        <v>499</v>
      </c>
      <c r="O653" s="39">
        <v>167</v>
      </c>
      <c r="P653" s="28" t="s">
        <v>65</v>
      </c>
      <c r="Q653" s="28" t="s">
        <v>49</v>
      </c>
      <c r="R653" s="28" t="s">
        <v>2431</v>
      </c>
      <c r="S653" s="28" t="s">
        <v>2430</v>
      </c>
      <c r="T653" s="28" t="s">
        <v>2429</v>
      </c>
    </row>
    <row r="654" spans="1:20" x14ac:dyDescent="0.2">
      <c r="A654" s="28" t="s">
        <v>4172</v>
      </c>
      <c r="B654" s="28" t="s">
        <v>4172</v>
      </c>
      <c r="C654" s="28" t="s">
        <v>3258</v>
      </c>
      <c r="D654" s="28" t="s">
        <v>189</v>
      </c>
      <c r="E654" s="28" t="s">
        <v>4171</v>
      </c>
      <c r="F654" s="28" t="s">
        <v>454</v>
      </c>
      <c r="G654" s="28" t="s">
        <v>3252</v>
      </c>
      <c r="H654" s="40">
        <v>43735</v>
      </c>
      <c r="J654" s="40">
        <v>43735</v>
      </c>
      <c r="K654" s="39">
        <v>29000000</v>
      </c>
      <c r="L654" s="28">
        <v>2000265428</v>
      </c>
      <c r="M654" s="28" t="s">
        <v>4169</v>
      </c>
      <c r="N654" s="28" t="s">
        <v>458</v>
      </c>
      <c r="O654" s="39">
        <v>126</v>
      </c>
      <c r="P654" s="28" t="s">
        <v>459</v>
      </c>
      <c r="Q654" s="28" t="s">
        <v>87</v>
      </c>
      <c r="R654" s="28" t="s">
        <v>2431</v>
      </c>
      <c r="S654" s="28" t="s">
        <v>2430</v>
      </c>
      <c r="T654" s="28" t="s">
        <v>2429</v>
      </c>
    </row>
    <row r="655" spans="1:20" x14ac:dyDescent="0.2">
      <c r="A655" s="28">
        <v>6282067</v>
      </c>
      <c r="B655" s="28">
        <v>6282067</v>
      </c>
      <c r="C655" s="28" t="s">
        <v>4195</v>
      </c>
      <c r="D655" s="28" t="s">
        <v>189</v>
      </c>
      <c r="E655" s="28" t="s">
        <v>4194</v>
      </c>
      <c r="F655" s="28" t="s">
        <v>35</v>
      </c>
      <c r="G655" s="28" t="s">
        <v>2503</v>
      </c>
      <c r="H655" s="40">
        <v>43734</v>
      </c>
      <c r="J655" s="40">
        <v>43795</v>
      </c>
      <c r="K655" s="39">
        <v>-105453</v>
      </c>
      <c r="L655" s="28">
        <v>2000236281</v>
      </c>
      <c r="M655" s="28" t="s">
        <v>4193</v>
      </c>
      <c r="N655" s="28" t="s">
        <v>499</v>
      </c>
      <c r="O655" s="39">
        <v>11</v>
      </c>
      <c r="P655" s="28" t="s">
        <v>65</v>
      </c>
      <c r="Q655" s="28" t="s">
        <v>2442</v>
      </c>
      <c r="R655" s="28" t="s">
        <v>2431</v>
      </c>
      <c r="S655" s="28" t="s">
        <v>2430</v>
      </c>
      <c r="T655" s="28" t="s">
        <v>2429</v>
      </c>
    </row>
    <row r="656" spans="1:20" x14ac:dyDescent="0.2">
      <c r="A656" s="28" t="s">
        <v>3602</v>
      </c>
      <c r="B656" s="28" t="s">
        <v>3602</v>
      </c>
      <c r="C656" s="28" t="s">
        <v>4192</v>
      </c>
      <c r="D656" s="28" t="s">
        <v>189</v>
      </c>
      <c r="E656" s="28" t="s">
        <v>3601</v>
      </c>
      <c r="F656" s="28" t="s">
        <v>3073</v>
      </c>
      <c r="G656" s="28" t="s">
        <v>3364</v>
      </c>
      <c r="H656" s="40">
        <v>43753</v>
      </c>
      <c r="J656" s="40">
        <v>43795</v>
      </c>
      <c r="K656" s="39">
        <v>-2333035</v>
      </c>
      <c r="L656" s="28">
        <v>2000236281</v>
      </c>
      <c r="M656" s="28" t="s">
        <v>3086</v>
      </c>
      <c r="N656" s="28" t="s">
        <v>499</v>
      </c>
      <c r="O656" s="39">
        <v>42</v>
      </c>
      <c r="P656" s="28" t="s">
        <v>65</v>
      </c>
      <c r="Q656" s="28" t="s">
        <v>3086</v>
      </c>
      <c r="R656" s="28" t="s">
        <v>2431</v>
      </c>
      <c r="S656" s="28" t="s">
        <v>2430</v>
      </c>
      <c r="T656" s="28" t="s">
        <v>2429</v>
      </c>
    </row>
    <row r="657" spans="1:20" x14ac:dyDescent="0.2">
      <c r="A657" s="28">
        <v>6248855</v>
      </c>
      <c r="B657" s="28">
        <v>6248855</v>
      </c>
      <c r="C657" s="28" t="s">
        <v>2505</v>
      </c>
      <c r="D657" s="28" t="s">
        <v>189</v>
      </c>
      <c r="E657" s="28" t="s">
        <v>2504</v>
      </c>
      <c r="F657" s="28" t="s">
        <v>35</v>
      </c>
      <c r="G657" s="28" t="s">
        <v>2503</v>
      </c>
      <c r="H657" s="40">
        <v>43710</v>
      </c>
      <c r="J657" s="40">
        <v>43749</v>
      </c>
      <c r="K657" s="39">
        <v>-1554640</v>
      </c>
      <c r="L657" s="28">
        <v>2000236281</v>
      </c>
      <c r="M657" s="28" t="s">
        <v>4191</v>
      </c>
      <c r="N657" s="28" t="s">
        <v>499</v>
      </c>
      <c r="O657" s="39">
        <v>46</v>
      </c>
      <c r="P657" s="28" t="s">
        <v>65</v>
      </c>
      <c r="Q657" s="28" t="s">
        <v>38</v>
      </c>
      <c r="R657" s="28" t="s">
        <v>2431</v>
      </c>
      <c r="S657" s="28" t="s">
        <v>2430</v>
      </c>
      <c r="T657" s="28" t="s">
        <v>2429</v>
      </c>
    </row>
    <row r="658" spans="1:20" x14ac:dyDescent="0.2">
      <c r="A658" s="28" t="s">
        <v>3602</v>
      </c>
      <c r="B658" s="28" t="s">
        <v>3602</v>
      </c>
      <c r="C658" s="28" t="s">
        <v>3363</v>
      </c>
      <c r="D658" s="28" t="s">
        <v>189</v>
      </c>
      <c r="E658" s="28" t="s">
        <v>4190</v>
      </c>
      <c r="F658" s="28" t="s">
        <v>454</v>
      </c>
      <c r="G658" s="28" t="s">
        <v>3364</v>
      </c>
      <c r="H658" s="40">
        <v>43753</v>
      </c>
      <c r="J658" s="40">
        <v>43753</v>
      </c>
      <c r="K658" s="39">
        <v>3993128</v>
      </c>
      <c r="L658" s="28">
        <v>2000236281</v>
      </c>
      <c r="M658" s="28" t="s">
        <v>4189</v>
      </c>
      <c r="N658" s="28" t="s">
        <v>458</v>
      </c>
      <c r="O658" s="39">
        <v>42</v>
      </c>
      <c r="P658" s="28" t="s">
        <v>459</v>
      </c>
      <c r="Q658" s="28" t="s">
        <v>4188</v>
      </c>
      <c r="R658" s="28" t="s">
        <v>2431</v>
      </c>
      <c r="S658" s="28" t="s">
        <v>2430</v>
      </c>
      <c r="T658" s="28" t="s">
        <v>2429</v>
      </c>
    </row>
    <row r="659" spans="1:20" x14ac:dyDescent="0.2">
      <c r="A659" s="28" t="s">
        <v>4197</v>
      </c>
      <c r="B659" s="28" t="s">
        <v>4197</v>
      </c>
      <c r="C659" s="28" t="s">
        <v>3363</v>
      </c>
      <c r="D659" s="28" t="s">
        <v>189</v>
      </c>
      <c r="E659" s="28" t="s">
        <v>4198</v>
      </c>
      <c r="F659" s="28" t="s">
        <v>454</v>
      </c>
      <c r="G659" s="28" t="s">
        <v>3364</v>
      </c>
      <c r="H659" s="40">
        <v>43753</v>
      </c>
      <c r="J659" s="40">
        <v>43753</v>
      </c>
      <c r="K659" s="39">
        <v>3993128</v>
      </c>
      <c r="L659" s="28">
        <v>2000207655</v>
      </c>
      <c r="M659" s="28" t="s">
        <v>4189</v>
      </c>
      <c r="N659" s="28" t="s">
        <v>458</v>
      </c>
      <c r="O659" s="39">
        <v>0</v>
      </c>
      <c r="P659" s="28" t="s">
        <v>459</v>
      </c>
      <c r="Q659" s="28" t="s">
        <v>4188</v>
      </c>
      <c r="R659" s="28" t="s">
        <v>2431</v>
      </c>
      <c r="S659" s="28" t="s">
        <v>2430</v>
      </c>
      <c r="T659" s="28" t="s">
        <v>2429</v>
      </c>
    </row>
    <row r="660" spans="1:20" x14ac:dyDescent="0.2">
      <c r="A660" s="28" t="s">
        <v>4197</v>
      </c>
      <c r="B660" s="28" t="s">
        <v>4197</v>
      </c>
      <c r="C660" s="28" t="s">
        <v>3363</v>
      </c>
      <c r="D660" s="28" t="s">
        <v>189</v>
      </c>
      <c r="E660" s="28" t="s">
        <v>4196</v>
      </c>
      <c r="F660" s="28" t="s">
        <v>3447</v>
      </c>
      <c r="G660" s="28" t="s">
        <v>3364</v>
      </c>
      <c r="H660" s="40">
        <v>43753</v>
      </c>
      <c r="J660" s="40">
        <v>43753</v>
      </c>
      <c r="K660" s="39">
        <v>-3993128</v>
      </c>
      <c r="L660" s="28">
        <v>2000207655</v>
      </c>
      <c r="M660" s="28" t="s">
        <v>4189</v>
      </c>
      <c r="N660" s="28" t="s">
        <v>499</v>
      </c>
      <c r="O660" s="39">
        <v>0</v>
      </c>
      <c r="P660" s="28" t="s">
        <v>459</v>
      </c>
      <c r="Q660" s="28" t="s">
        <v>4188</v>
      </c>
      <c r="R660" s="28" t="s">
        <v>2431</v>
      </c>
      <c r="S660" s="28" t="s">
        <v>2430</v>
      </c>
      <c r="T660" s="28" t="s">
        <v>2429</v>
      </c>
    </row>
    <row r="661" spans="1:20" x14ac:dyDescent="0.2">
      <c r="A661" s="28" t="s">
        <v>4202</v>
      </c>
      <c r="B661" s="28" t="s">
        <v>4202</v>
      </c>
      <c r="C661" s="28" t="s">
        <v>4212</v>
      </c>
      <c r="D661" s="28" t="s">
        <v>226</v>
      </c>
      <c r="E661" s="28" t="s">
        <v>4200</v>
      </c>
      <c r="F661" s="28" t="s">
        <v>3073</v>
      </c>
      <c r="G661" s="28" t="s">
        <v>71</v>
      </c>
      <c r="H661" s="40">
        <v>43685</v>
      </c>
      <c r="J661" s="40">
        <v>43717</v>
      </c>
      <c r="K661" s="39">
        <v>3856225</v>
      </c>
      <c r="L661" s="28">
        <v>2000185980</v>
      </c>
      <c r="M661" s="28" t="s">
        <v>3086</v>
      </c>
      <c r="N661" s="28" t="s">
        <v>458</v>
      </c>
      <c r="O661" s="39">
        <v>32</v>
      </c>
      <c r="P661" s="28" t="s">
        <v>83</v>
      </c>
      <c r="Q661" s="28" t="s">
        <v>3086</v>
      </c>
      <c r="R661" s="28" t="s">
        <v>2431</v>
      </c>
      <c r="S661" s="28" t="s">
        <v>2430</v>
      </c>
      <c r="T661" s="28" t="s">
        <v>2429</v>
      </c>
    </row>
    <row r="662" spans="1:20" x14ac:dyDescent="0.2">
      <c r="A662" s="28" t="s">
        <v>4202</v>
      </c>
      <c r="B662" s="28" t="s">
        <v>4202</v>
      </c>
      <c r="C662" s="28" t="s">
        <v>4212</v>
      </c>
      <c r="D662" s="28" t="s">
        <v>189</v>
      </c>
      <c r="E662" s="28" t="s">
        <v>4200</v>
      </c>
      <c r="F662" s="28" t="s">
        <v>3073</v>
      </c>
      <c r="G662" s="28" t="s">
        <v>3252</v>
      </c>
      <c r="H662" s="40">
        <v>43685</v>
      </c>
      <c r="J662" s="40">
        <v>43717</v>
      </c>
      <c r="K662" s="39">
        <v>-3856225</v>
      </c>
      <c r="L662" s="28">
        <v>2000185980</v>
      </c>
      <c r="M662" s="28" t="s">
        <v>3086</v>
      </c>
      <c r="N662" s="28" t="s">
        <v>499</v>
      </c>
      <c r="O662" s="39">
        <v>32</v>
      </c>
      <c r="P662" s="28" t="s">
        <v>83</v>
      </c>
      <c r="Q662" s="28" t="s">
        <v>3086</v>
      </c>
      <c r="R662" s="28" t="s">
        <v>2431</v>
      </c>
      <c r="S662" s="28" t="s">
        <v>2430</v>
      </c>
      <c r="T662" s="28" t="s">
        <v>2429</v>
      </c>
    </row>
    <row r="663" spans="1:20" x14ac:dyDescent="0.2">
      <c r="A663" s="28">
        <v>6170975</v>
      </c>
      <c r="B663" s="28">
        <v>6170975</v>
      </c>
      <c r="C663" s="28" t="s">
        <v>3141</v>
      </c>
      <c r="D663" s="28" t="s">
        <v>189</v>
      </c>
      <c r="E663" s="28" t="s">
        <v>3140</v>
      </c>
      <c r="F663" s="28" t="s">
        <v>35</v>
      </c>
      <c r="G663" s="28" t="s">
        <v>200</v>
      </c>
      <c r="H663" s="40">
        <v>43643</v>
      </c>
      <c r="J663" s="40">
        <v>43689</v>
      </c>
      <c r="K663" s="39">
        <v>-5950619</v>
      </c>
      <c r="L663" s="28">
        <v>2000185980</v>
      </c>
      <c r="M663" s="28" t="s">
        <v>4211</v>
      </c>
      <c r="N663" s="28" t="s">
        <v>499</v>
      </c>
      <c r="O663" s="39">
        <v>29</v>
      </c>
      <c r="P663" s="28" t="s">
        <v>65</v>
      </c>
      <c r="Q663" s="28" t="s">
        <v>49</v>
      </c>
      <c r="R663" s="28" t="s">
        <v>2431</v>
      </c>
      <c r="S663" s="28" t="s">
        <v>2430</v>
      </c>
      <c r="T663" s="28" t="s">
        <v>2429</v>
      </c>
    </row>
    <row r="664" spans="1:20" x14ac:dyDescent="0.2">
      <c r="A664" s="28">
        <v>6172822</v>
      </c>
      <c r="B664" s="28">
        <v>6172822</v>
      </c>
      <c r="C664" s="28" t="s">
        <v>3141</v>
      </c>
      <c r="D664" s="28" t="s">
        <v>189</v>
      </c>
      <c r="E664" s="28" t="s">
        <v>3167</v>
      </c>
      <c r="F664" s="28" t="s">
        <v>35</v>
      </c>
      <c r="G664" s="28" t="s">
        <v>200</v>
      </c>
      <c r="H664" s="40">
        <v>43645</v>
      </c>
      <c r="J664" s="40">
        <v>43689</v>
      </c>
      <c r="K664" s="39">
        <v>-4570299</v>
      </c>
      <c r="L664" s="28">
        <v>2000185980</v>
      </c>
      <c r="M664" s="28" t="s">
        <v>4120</v>
      </c>
      <c r="N664" s="28" t="s">
        <v>499</v>
      </c>
      <c r="O664" s="39">
        <v>29</v>
      </c>
      <c r="P664" s="28" t="s">
        <v>65</v>
      </c>
      <c r="Q664" s="28" t="s">
        <v>49</v>
      </c>
      <c r="R664" s="28" t="s">
        <v>2431</v>
      </c>
      <c r="S664" s="28" t="s">
        <v>2430</v>
      </c>
      <c r="T664" s="28" t="s">
        <v>2429</v>
      </c>
    </row>
    <row r="665" spans="1:20" x14ac:dyDescent="0.2">
      <c r="A665" s="28">
        <v>6163669</v>
      </c>
      <c r="B665" s="28">
        <v>6163669</v>
      </c>
      <c r="C665" s="28" t="s">
        <v>3137</v>
      </c>
      <c r="D665" s="28" t="s">
        <v>189</v>
      </c>
      <c r="E665" s="28" t="s">
        <v>3136</v>
      </c>
      <c r="F665" s="28" t="s">
        <v>35</v>
      </c>
      <c r="G665" s="28" t="s">
        <v>200</v>
      </c>
      <c r="H665" s="40">
        <v>43636</v>
      </c>
      <c r="J665" s="40">
        <v>43689</v>
      </c>
      <c r="K665" s="39">
        <v>-2812962</v>
      </c>
      <c r="L665" s="28">
        <v>2000185980</v>
      </c>
      <c r="M665" s="28" t="s">
        <v>4075</v>
      </c>
      <c r="N665" s="28" t="s">
        <v>499</v>
      </c>
      <c r="O665" s="39">
        <v>29</v>
      </c>
      <c r="P665" s="28" t="s">
        <v>65</v>
      </c>
      <c r="Q665" s="28" t="s">
        <v>49</v>
      </c>
      <c r="R665" s="28" t="s">
        <v>2431</v>
      </c>
      <c r="S665" s="28" t="s">
        <v>2430</v>
      </c>
      <c r="T665" s="28" t="s">
        <v>2429</v>
      </c>
    </row>
    <row r="666" spans="1:20" x14ac:dyDescent="0.2">
      <c r="A666" s="28">
        <v>6153059</v>
      </c>
      <c r="B666" s="28">
        <v>6153059</v>
      </c>
      <c r="C666" s="28" t="s">
        <v>3161</v>
      </c>
      <c r="D666" s="28" t="s">
        <v>189</v>
      </c>
      <c r="E666" s="28" t="s">
        <v>3160</v>
      </c>
      <c r="F666" s="28" t="s">
        <v>35</v>
      </c>
      <c r="G666" s="28" t="s">
        <v>200</v>
      </c>
      <c r="H666" s="40">
        <v>43628</v>
      </c>
      <c r="J666" s="40">
        <v>43689</v>
      </c>
      <c r="K666" s="39">
        <v>-5662735</v>
      </c>
      <c r="L666" s="28">
        <v>2000185980</v>
      </c>
      <c r="M666" s="28" t="s">
        <v>4210</v>
      </c>
      <c r="N666" s="28" t="s">
        <v>499</v>
      </c>
      <c r="O666" s="39">
        <v>29</v>
      </c>
      <c r="P666" s="28" t="s">
        <v>65</v>
      </c>
      <c r="Q666" s="28" t="s">
        <v>49</v>
      </c>
      <c r="R666" s="28" t="s">
        <v>2431</v>
      </c>
      <c r="S666" s="28" t="s">
        <v>2430</v>
      </c>
      <c r="T666" s="28" t="s">
        <v>2429</v>
      </c>
    </row>
    <row r="667" spans="1:20" x14ac:dyDescent="0.2">
      <c r="A667" s="28">
        <v>6183447</v>
      </c>
      <c r="B667" s="28">
        <v>6183447</v>
      </c>
      <c r="C667" s="28" t="s">
        <v>4209</v>
      </c>
      <c r="D667" s="28" t="s">
        <v>226</v>
      </c>
      <c r="E667" s="28" t="s">
        <v>4208</v>
      </c>
      <c r="F667" s="28" t="s">
        <v>35</v>
      </c>
      <c r="G667" s="28" t="s">
        <v>200</v>
      </c>
      <c r="H667" s="40">
        <v>43656</v>
      </c>
      <c r="J667" s="40">
        <v>43695</v>
      </c>
      <c r="K667" s="39">
        <v>-685514</v>
      </c>
      <c r="L667" s="28">
        <v>2000185980</v>
      </c>
      <c r="M667" s="28" t="s">
        <v>4207</v>
      </c>
      <c r="N667" s="28" t="s">
        <v>499</v>
      </c>
      <c r="O667" s="39">
        <v>23</v>
      </c>
      <c r="P667" s="28" t="s">
        <v>65</v>
      </c>
      <c r="Q667" s="28" t="s">
        <v>49</v>
      </c>
      <c r="R667" s="28" t="s">
        <v>2431</v>
      </c>
      <c r="S667" s="28" t="s">
        <v>2430</v>
      </c>
      <c r="T667" s="28" t="s">
        <v>2429</v>
      </c>
    </row>
    <row r="668" spans="1:20" x14ac:dyDescent="0.2">
      <c r="A668" s="28">
        <v>6184552</v>
      </c>
      <c r="B668" s="28">
        <v>6184552</v>
      </c>
      <c r="C668" s="28" t="s">
        <v>2565</v>
      </c>
      <c r="D668" s="28" t="s">
        <v>189</v>
      </c>
      <c r="E668" s="28" t="s">
        <v>3184</v>
      </c>
      <c r="F668" s="28" t="s">
        <v>35</v>
      </c>
      <c r="G668" s="28" t="s">
        <v>200</v>
      </c>
      <c r="H668" s="40">
        <v>43656</v>
      </c>
      <c r="J668" s="40">
        <v>43695</v>
      </c>
      <c r="K668" s="39">
        <v>-80216995</v>
      </c>
      <c r="L668" s="28">
        <v>2000185980</v>
      </c>
      <c r="M668" s="28" t="s">
        <v>4206</v>
      </c>
      <c r="N668" s="28" t="s">
        <v>499</v>
      </c>
      <c r="O668" s="39">
        <v>23</v>
      </c>
      <c r="P668" s="28" t="s">
        <v>65</v>
      </c>
      <c r="Q668" s="28" t="s">
        <v>49</v>
      </c>
      <c r="R668" s="28" t="s">
        <v>2431</v>
      </c>
      <c r="S668" s="28" t="s">
        <v>2430</v>
      </c>
      <c r="T668" s="28" t="s">
        <v>2429</v>
      </c>
    </row>
    <row r="669" spans="1:20" x14ac:dyDescent="0.2">
      <c r="A669" s="28">
        <v>6179217</v>
      </c>
      <c r="B669" s="28">
        <v>6179217</v>
      </c>
      <c r="C669" s="28" t="s">
        <v>4205</v>
      </c>
      <c r="D669" s="28" t="s">
        <v>226</v>
      </c>
      <c r="E669" s="28" t="s">
        <v>4204</v>
      </c>
      <c r="F669" s="28" t="s">
        <v>35</v>
      </c>
      <c r="G669" s="28" t="s">
        <v>71</v>
      </c>
      <c r="H669" s="40">
        <v>43651</v>
      </c>
      <c r="J669" s="40">
        <v>43695</v>
      </c>
      <c r="K669" s="39">
        <v>-3170711</v>
      </c>
      <c r="L669" s="28">
        <v>2000185980</v>
      </c>
      <c r="M669" s="28" t="s">
        <v>4203</v>
      </c>
      <c r="N669" s="28" t="s">
        <v>499</v>
      </c>
      <c r="O669" s="39">
        <v>23</v>
      </c>
      <c r="P669" s="28" t="s">
        <v>65</v>
      </c>
      <c r="Q669" s="28" t="s">
        <v>49</v>
      </c>
      <c r="R669" s="28" t="s">
        <v>2431</v>
      </c>
      <c r="S669" s="28" t="s">
        <v>2430</v>
      </c>
      <c r="T669" s="28" t="s">
        <v>2429</v>
      </c>
    </row>
    <row r="670" spans="1:20" x14ac:dyDescent="0.2">
      <c r="A670" s="28" t="s">
        <v>4202</v>
      </c>
      <c r="B670" s="28" t="s">
        <v>4202</v>
      </c>
      <c r="C670" s="28" t="s">
        <v>3258</v>
      </c>
      <c r="D670" s="28" t="s">
        <v>189</v>
      </c>
      <c r="E670" s="28" t="s">
        <v>4201</v>
      </c>
      <c r="F670" s="28" t="s">
        <v>454</v>
      </c>
      <c r="G670" s="28" t="s">
        <v>3252</v>
      </c>
      <c r="H670" s="40">
        <v>43685</v>
      </c>
      <c r="J670" s="40">
        <v>43685</v>
      </c>
      <c r="K670" s="39">
        <v>103069835</v>
      </c>
      <c r="L670" s="28">
        <v>2000185980</v>
      </c>
      <c r="M670" s="28" t="s">
        <v>4199</v>
      </c>
      <c r="N670" s="28" t="s">
        <v>458</v>
      </c>
      <c r="O670" s="39">
        <v>32</v>
      </c>
      <c r="P670" s="28" t="s">
        <v>459</v>
      </c>
      <c r="Q670" s="28" t="s">
        <v>87</v>
      </c>
      <c r="R670" s="28" t="s">
        <v>2431</v>
      </c>
      <c r="S670" s="28" t="s">
        <v>2430</v>
      </c>
      <c r="T670" s="28" t="s">
        <v>2429</v>
      </c>
    </row>
    <row r="671" spans="1:20" x14ac:dyDescent="0.2">
      <c r="A671" s="28" t="s">
        <v>4216</v>
      </c>
      <c r="B671" s="28" t="s">
        <v>4216</v>
      </c>
      <c r="C671" s="28" t="s">
        <v>4212</v>
      </c>
      <c r="D671" s="28" t="s">
        <v>226</v>
      </c>
      <c r="E671" s="28" t="s">
        <v>4214</v>
      </c>
      <c r="F671" s="28" t="s">
        <v>3073</v>
      </c>
      <c r="G671" s="28" t="s">
        <v>200</v>
      </c>
      <c r="H671" s="40">
        <v>43515</v>
      </c>
      <c r="J671" s="40">
        <v>43717</v>
      </c>
      <c r="K671" s="39">
        <v>5703732</v>
      </c>
      <c r="L671" s="28">
        <v>2000185977</v>
      </c>
      <c r="M671" s="28" t="s">
        <v>3086</v>
      </c>
      <c r="N671" s="28" t="s">
        <v>458</v>
      </c>
      <c r="O671" s="39">
        <v>202</v>
      </c>
      <c r="P671" s="28" t="s">
        <v>83</v>
      </c>
      <c r="Q671" s="28" t="s">
        <v>3086</v>
      </c>
      <c r="R671" s="28" t="s">
        <v>2431</v>
      </c>
      <c r="S671" s="28" t="s">
        <v>2430</v>
      </c>
      <c r="T671" s="28" t="s">
        <v>2429</v>
      </c>
    </row>
    <row r="672" spans="1:20" x14ac:dyDescent="0.2">
      <c r="A672" s="28" t="s">
        <v>4216</v>
      </c>
      <c r="B672" s="28" t="s">
        <v>4216</v>
      </c>
      <c r="C672" s="28" t="s">
        <v>4212</v>
      </c>
      <c r="D672" s="28" t="s">
        <v>189</v>
      </c>
      <c r="E672" s="28" t="s">
        <v>4214</v>
      </c>
      <c r="F672" s="28" t="s">
        <v>3073</v>
      </c>
      <c r="G672" s="28" t="s">
        <v>305</v>
      </c>
      <c r="H672" s="40">
        <v>43515</v>
      </c>
      <c r="J672" s="40">
        <v>43717</v>
      </c>
      <c r="K672" s="39">
        <v>-5703732</v>
      </c>
      <c r="L672" s="28">
        <v>2000185977</v>
      </c>
      <c r="M672" s="28" t="s">
        <v>3086</v>
      </c>
      <c r="N672" s="28" t="s">
        <v>499</v>
      </c>
      <c r="O672" s="39">
        <v>202</v>
      </c>
      <c r="P672" s="28" t="s">
        <v>83</v>
      </c>
      <c r="Q672" s="28" t="s">
        <v>3086</v>
      </c>
      <c r="R672" s="28" t="s">
        <v>2431</v>
      </c>
      <c r="S672" s="28" t="s">
        <v>2430</v>
      </c>
      <c r="T672" s="28" t="s">
        <v>2429</v>
      </c>
    </row>
    <row r="673" spans="1:20" x14ac:dyDescent="0.2">
      <c r="A673" s="28">
        <v>6117228</v>
      </c>
      <c r="B673" s="28">
        <v>6117228</v>
      </c>
      <c r="C673" s="28" t="s">
        <v>4245</v>
      </c>
      <c r="D673" s="28" t="s">
        <v>189</v>
      </c>
      <c r="E673" s="28" t="s">
        <v>4244</v>
      </c>
      <c r="F673" s="28" t="s">
        <v>35</v>
      </c>
      <c r="G673" s="28" t="s">
        <v>305</v>
      </c>
      <c r="H673" s="40">
        <v>43598</v>
      </c>
      <c r="J673" s="40">
        <v>43699</v>
      </c>
      <c r="K673" s="39">
        <v>-72100</v>
      </c>
      <c r="L673" s="28">
        <v>2000185977</v>
      </c>
      <c r="M673" s="28" t="s">
        <v>4243</v>
      </c>
      <c r="N673" s="28" t="s">
        <v>499</v>
      </c>
      <c r="O673" s="39">
        <v>53</v>
      </c>
      <c r="P673" s="28" t="s">
        <v>65</v>
      </c>
      <c r="Q673" s="28" t="s">
        <v>51</v>
      </c>
      <c r="R673" s="28" t="s">
        <v>2431</v>
      </c>
      <c r="S673" s="28" t="s">
        <v>2430</v>
      </c>
      <c r="T673" s="28" t="s">
        <v>2429</v>
      </c>
    </row>
    <row r="674" spans="1:20" x14ac:dyDescent="0.2">
      <c r="A674" s="28">
        <v>6021460</v>
      </c>
      <c r="B674" s="28">
        <v>6021460</v>
      </c>
      <c r="C674" s="28" t="s">
        <v>4242</v>
      </c>
      <c r="D674" s="28" t="s">
        <v>189</v>
      </c>
      <c r="E674" s="28" t="s">
        <v>4241</v>
      </c>
      <c r="F674" s="28" t="s">
        <v>35</v>
      </c>
      <c r="G674" s="28" t="s">
        <v>4240</v>
      </c>
      <c r="H674" s="40">
        <v>43520</v>
      </c>
      <c r="J674" s="40">
        <v>43699</v>
      </c>
      <c r="K674" s="39">
        <v>-451469</v>
      </c>
      <c r="L674" s="28">
        <v>2000185977</v>
      </c>
      <c r="M674" s="28" t="s">
        <v>4239</v>
      </c>
      <c r="N674" s="28" t="s">
        <v>499</v>
      </c>
      <c r="O674" s="39">
        <v>53</v>
      </c>
      <c r="P674" s="28" t="s">
        <v>65</v>
      </c>
      <c r="Q674" s="28" t="s">
        <v>4238</v>
      </c>
      <c r="R674" s="28" t="s">
        <v>2431</v>
      </c>
      <c r="S674" s="28" t="s">
        <v>2430</v>
      </c>
      <c r="T674" s="28" t="s">
        <v>2429</v>
      </c>
    </row>
    <row r="675" spans="1:20" x14ac:dyDescent="0.2">
      <c r="A675" s="28">
        <v>6169312</v>
      </c>
      <c r="B675" s="28">
        <v>6169312</v>
      </c>
      <c r="C675" s="28" t="s">
        <v>3141</v>
      </c>
      <c r="D675" s="28" t="s">
        <v>189</v>
      </c>
      <c r="E675" s="28" t="s">
        <v>4237</v>
      </c>
      <c r="F675" s="28" t="s">
        <v>35</v>
      </c>
      <c r="G675" s="28" t="s">
        <v>71</v>
      </c>
      <c r="H675" s="40">
        <v>43642</v>
      </c>
      <c r="J675" s="40">
        <v>43689</v>
      </c>
      <c r="K675" s="39">
        <v>-260650</v>
      </c>
      <c r="L675" s="28">
        <v>2000185977</v>
      </c>
      <c r="M675" s="28" t="s">
        <v>4124</v>
      </c>
      <c r="N675" s="28" t="s">
        <v>499</v>
      </c>
      <c r="O675" s="39">
        <v>29</v>
      </c>
      <c r="P675" s="28" t="s">
        <v>65</v>
      </c>
      <c r="Q675" s="28" t="s">
        <v>49</v>
      </c>
      <c r="R675" s="28" t="s">
        <v>2431</v>
      </c>
      <c r="S675" s="28" t="s">
        <v>2430</v>
      </c>
      <c r="T675" s="28" t="s">
        <v>2429</v>
      </c>
    </row>
    <row r="676" spans="1:20" x14ac:dyDescent="0.2">
      <c r="A676" s="28">
        <v>6172871</v>
      </c>
      <c r="B676" s="28">
        <v>6172871</v>
      </c>
      <c r="C676" s="28" t="s">
        <v>3141</v>
      </c>
      <c r="D676" s="28" t="s">
        <v>189</v>
      </c>
      <c r="E676" s="28" t="s">
        <v>4236</v>
      </c>
      <c r="F676" s="28" t="s">
        <v>35</v>
      </c>
      <c r="G676" s="28" t="s">
        <v>200</v>
      </c>
      <c r="H676" s="40">
        <v>43645</v>
      </c>
      <c r="J676" s="40">
        <v>43689</v>
      </c>
      <c r="K676" s="39">
        <v>-816920</v>
      </c>
      <c r="L676" s="28">
        <v>2000185977</v>
      </c>
      <c r="M676" s="28" t="s">
        <v>4235</v>
      </c>
      <c r="N676" s="28" t="s">
        <v>499</v>
      </c>
      <c r="O676" s="39">
        <v>29</v>
      </c>
      <c r="P676" s="28" t="s">
        <v>65</v>
      </c>
      <c r="Q676" s="28" t="s">
        <v>49</v>
      </c>
      <c r="R676" s="28" t="s">
        <v>2431</v>
      </c>
      <c r="S676" s="28" t="s">
        <v>2430</v>
      </c>
      <c r="T676" s="28" t="s">
        <v>2429</v>
      </c>
    </row>
    <row r="677" spans="1:20" x14ac:dyDescent="0.2">
      <c r="A677" s="28">
        <v>6149474</v>
      </c>
      <c r="B677" s="28">
        <v>6149474</v>
      </c>
      <c r="C677" s="28" t="s">
        <v>3137</v>
      </c>
      <c r="D677" s="28" t="s">
        <v>189</v>
      </c>
      <c r="E677" s="28" t="s">
        <v>4234</v>
      </c>
      <c r="F677" s="28" t="s">
        <v>35</v>
      </c>
      <c r="G677" s="28" t="s">
        <v>71</v>
      </c>
      <c r="H677" s="40">
        <v>43626</v>
      </c>
      <c r="J677" s="40">
        <v>43689</v>
      </c>
      <c r="K677" s="39">
        <v>-55000</v>
      </c>
      <c r="L677" s="28">
        <v>2000185977</v>
      </c>
      <c r="M677" s="28" t="s">
        <v>4233</v>
      </c>
      <c r="N677" s="28" t="s">
        <v>499</v>
      </c>
      <c r="O677" s="39">
        <v>29</v>
      </c>
      <c r="P677" s="28" t="s">
        <v>65</v>
      </c>
      <c r="Q677" s="28" t="s">
        <v>49</v>
      </c>
      <c r="R677" s="28" t="s">
        <v>2431</v>
      </c>
      <c r="S677" s="28" t="s">
        <v>2430</v>
      </c>
      <c r="T677" s="28" t="s">
        <v>2429</v>
      </c>
    </row>
    <row r="678" spans="1:20" x14ac:dyDescent="0.2">
      <c r="A678" s="28">
        <v>6157222</v>
      </c>
      <c r="B678" s="28">
        <v>6157222</v>
      </c>
      <c r="C678" s="28" t="s">
        <v>3161</v>
      </c>
      <c r="D678" s="28" t="s">
        <v>189</v>
      </c>
      <c r="E678" s="28" t="s">
        <v>4232</v>
      </c>
      <c r="F678" s="28" t="s">
        <v>35</v>
      </c>
      <c r="G678" s="28" t="s">
        <v>200</v>
      </c>
      <c r="H678" s="40">
        <v>43632</v>
      </c>
      <c r="J678" s="40">
        <v>43689</v>
      </c>
      <c r="K678" s="39">
        <v>-171480</v>
      </c>
      <c r="L678" s="28">
        <v>2000185977</v>
      </c>
      <c r="M678" s="28" t="s">
        <v>4231</v>
      </c>
      <c r="N678" s="28" t="s">
        <v>499</v>
      </c>
      <c r="O678" s="39">
        <v>29</v>
      </c>
      <c r="P678" s="28" t="s">
        <v>65</v>
      </c>
      <c r="Q678" s="28" t="s">
        <v>49</v>
      </c>
      <c r="R678" s="28" t="s">
        <v>2431</v>
      </c>
      <c r="S678" s="28" t="s">
        <v>2430</v>
      </c>
      <c r="T678" s="28" t="s">
        <v>2429</v>
      </c>
    </row>
    <row r="679" spans="1:20" x14ac:dyDescent="0.2">
      <c r="A679" s="28">
        <v>6183056</v>
      </c>
      <c r="B679" s="28">
        <v>6183056</v>
      </c>
      <c r="C679" s="28" t="s">
        <v>4229</v>
      </c>
      <c r="D679" s="28" t="s">
        <v>189</v>
      </c>
      <c r="E679" s="28" t="s">
        <v>4230</v>
      </c>
      <c r="F679" s="28" t="s">
        <v>35</v>
      </c>
      <c r="G679" s="28" t="s">
        <v>200</v>
      </c>
      <c r="H679" s="40">
        <v>43655</v>
      </c>
      <c r="J679" s="40">
        <v>43695</v>
      </c>
      <c r="K679" s="39">
        <v>-55000</v>
      </c>
      <c r="L679" s="28">
        <v>2000185977</v>
      </c>
      <c r="M679" s="28" t="s">
        <v>4227</v>
      </c>
      <c r="N679" s="28" t="s">
        <v>499</v>
      </c>
      <c r="O679" s="39">
        <v>23</v>
      </c>
      <c r="P679" s="28" t="s">
        <v>65</v>
      </c>
      <c r="Q679" s="28" t="s">
        <v>49</v>
      </c>
      <c r="R679" s="28" t="s">
        <v>2431</v>
      </c>
      <c r="S679" s="28" t="s">
        <v>2430</v>
      </c>
      <c r="T679" s="28" t="s">
        <v>2429</v>
      </c>
    </row>
    <row r="680" spans="1:20" x14ac:dyDescent="0.2">
      <c r="A680" s="28">
        <v>6183834</v>
      </c>
      <c r="B680" s="28">
        <v>6183834</v>
      </c>
      <c r="C680" s="28" t="s">
        <v>4229</v>
      </c>
      <c r="D680" s="28" t="s">
        <v>189</v>
      </c>
      <c r="E680" s="28" t="s">
        <v>4228</v>
      </c>
      <c r="F680" s="28" t="s">
        <v>35</v>
      </c>
      <c r="G680" s="28" t="s">
        <v>200</v>
      </c>
      <c r="H680" s="40">
        <v>43656</v>
      </c>
      <c r="J680" s="40">
        <v>43695</v>
      </c>
      <c r="K680" s="39">
        <v>-55000</v>
      </c>
      <c r="L680" s="28">
        <v>2000185977</v>
      </c>
      <c r="M680" s="28" t="s">
        <v>4227</v>
      </c>
      <c r="N680" s="28" t="s">
        <v>499</v>
      </c>
      <c r="O680" s="39">
        <v>23</v>
      </c>
      <c r="P680" s="28" t="s">
        <v>65</v>
      </c>
      <c r="Q680" s="28" t="s">
        <v>49</v>
      </c>
      <c r="R680" s="28" t="s">
        <v>2431</v>
      </c>
      <c r="S680" s="28" t="s">
        <v>2430</v>
      </c>
      <c r="T680" s="28" t="s">
        <v>2429</v>
      </c>
    </row>
    <row r="681" spans="1:20" x14ac:dyDescent="0.2">
      <c r="A681" s="28">
        <v>6183447</v>
      </c>
      <c r="B681" s="28">
        <v>6183447</v>
      </c>
      <c r="C681" s="28" t="s">
        <v>4209</v>
      </c>
      <c r="D681" s="28" t="s">
        <v>226</v>
      </c>
      <c r="E681" s="28" t="s">
        <v>4208</v>
      </c>
      <c r="F681" s="28" t="s">
        <v>35</v>
      </c>
      <c r="G681" s="28" t="s">
        <v>200</v>
      </c>
      <c r="H681" s="40">
        <v>43656</v>
      </c>
      <c r="J681" s="40">
        <v>43695</v>
      </c>
      <c r="K681" s="39">
        <v>-5703732</v>
      </c>
      <c r="L681" s="28">
        <v>2000185977</v>
      </c>
      <c r="M681" s="28" t="s">
        <v>4226</v>
      </c>
      <c r="N681" s="28" t="s">
        <v>499</v>
      </c>
      <c r="O681" s="39">
        <v>23</v>
      </c>
      <c r="P681" s="28" t="s">
        <v>65</v>
      </c>
      <c r="Q681" s="28" t="s">
        <v>49</v>
      </c>
      <c r="R681" s="28" t="s">
        <v>2431</v>
      </c>
      <c r="S681" s="28" t="s">
        <v>2430</v>
      </c>
      <c r="T681" s="28" t="s">
        <v>2429</v>
      </c>
    </row>
    <row r="682" spans="1:20" x14ac:dyDescent="0.2">
      <c r="A682" s="28">
        <v>6188801</v>
      </c>
      <c r="B682" s="28">
        <v>6188801</v>
      </c>
      <c r="C682" s="28" t="s">
        <v>4225</v>
      </c>
      <c r="D682" s="28" t="s">
        <v>189</v>
      </c>
      <c r="E682" s="28" t="s">
        <v>4224</v>
      </c>
      <c r="F682" s="28" t="s">
        <v>35</v>
      </c>
      <c r="G682" s="28" t="s">
        <v>356</v>
      </c>
      <c r="H682" s="40">
        <v>43661</v>
      </c>
      <c r="J682" s="40">
        <v>43680</v>
      </c>
      <c r="K682" s="39">
        <v>-35256</v>
      </c>
      <c r="L682" s="28">
        <v>2000185977</v>
      </c>
      <c r="M682" s="28" t="s">
        <v>4223</v>
      </c>
      <c r="N682" s="28" t="s">
        <v>499</v>
      </c>
      <c r="O682" s="39">
        <v>23</v>
      </c>
      <c r="P682" s="28" t="s">
        <v>65</v>
      </c>
      <c r="Q682" s="28" t="s">
        <v>48</v>
      </c>
      <c r="R682" s="28" t="s">
        <v>2431</v>
      </c>
      <c r="S682" s="28" t="s">
        <v>2430</v>
      </c>
      <c r="T682" s="28" t="s">
        <v>2429</v>
      </c>
    </row>
    <row r="683" spans="1:20" x14ac:dyDescent="0.2">
      <c r="A683" s="28">
        <v>6178737</v>
      </c>
      <c r="B683" s="28">
        <v>6178737</v>
      </c>
      <c r="C683" s="28" t="s">
        <v>4221</v>
      </c>
      <c r="D683" s="28" t="s">
        <v>189</v>
      </c>
      <c r="E683" s="28" t="s">
        <v>4222</v>
      </c>
      <c r="F683" s="28" t="s">
        <v>35</v>
      </c>
      <c r="G683" s="28" t="s">
        <v>200</v>
      </c>
      <c r="H683" s="40">
        <v>43651</v>
      </c>
      <c r="J683" s="40">
        <v>43695</v>
      </c>
      <c r="K683" s="39">
        <v>-55000</v>
      </c>
      <c r="L683" s="28">
        <v>2000185977</v>
      </c>
      <c r="M683" s="28" t="s">
        <v>62</v>
      </c>
      <c r="N683" s="28" t="s">
        <v>499</v>
      </c>
      <c r="O683" s="39">
        <v>23</v>
      </c>
      <c r="P683" s="28" t="s">
        <v>65</v>
      </c>
      <c r="Q683" s="28" t="s">
        <v>49</v>
      </c>
      <c r="R683" s="28" t="s">
        <v>2431</v>
      </c>
      <c r="S683" s="28" t="s">
        <v>2430</v>
      </c>
      <c r="T683" s="28" t="s">
        <v>2429</v>
      </c>
    </row>
    <row r="684" spans="1:20" x14ac:dyDescent="0.2">
      <c r="A684" s="28">
        <v>6180484</v>
      </c>
      <c r="B684" s="28">
        <v>6180484</v>
      </c>
      <c r="C684" s="28" t="s">
        <v>4221</v>
      </c>
      <c r="D684" s="28" t="s">
        <v>189</v>
      </c>
      <c r="E684" s="28" t="s">
        <v>4220</v>
      </c>
      <c r="F684" s="28" t="s">
        <v>35</v>
      </c>
      <c r="G684" s="28" t="s">
        <v>200</v>
      </c>
      <c r="H684" s="40">
        <v>43654</v>
      </c>
      <c r="J684" s="40">
        <v>43695</v>
      </c>
      <c r="K684" s="39">
        <v>-55000</v>
      </c>
      <c r="L684" s="28">
        <v>2000185977</v>
      </c>
      <c r="M684" s="28" t="s">
        <v>4122</v>
      </c>
      <c r="N684" s="28" t="s">
        <v>499</v>
      </c>
      <c r="O684" s="39">
        <v>23</v>
      </c>
      <c r="P684" s="28" t="s">
        <v>65</v>
      </c>
      <c r="Q684" s="28" t="s">
        <v>49</v>
      </c>
      <c r="R684" s="28" t="s">
        <v>2431</v>
      </c>
      <c r="S684" s="28" t="s">
        <v>2430</v>
      </c>
      <c r="T684" s="28" t="s">
        <v>2429</v>
      </c>
    </row>
    <row r="685" spans="1:20" x14ac:dyDescent="0.2">
      <c r="A685" s="28">
        <v>6177317</v>
      </c>
      <c r="B685" s="28">
        <v>6177317</v>
      </c>
      <c r="C685" s="28" t="s">
        <v>4219</v>
      </c>
      <c r="D685" s="28" t="s">
        <v>189</v>
      </c>
      <c r="E685" s="28" t="s">
        <v>4218</v>
      </c>
      <c r="F685" s="28" t="s">
        <v>35</v>
      </c>
      <c r="G685" s="28" t="s">
        <v>200</v>
      </c>
      <c r="H685" s="40">
        <v>43650</v>
      </c>
      <c r="J685" s="40">
        <v>43695</v>
      </c>
      <c r="K685" s="39">
        <v>-55000</v>
      </c>
      <c r="L685" s="28">
        <v>2000185977</v>
      </c>
      <c r="M685" s="28" t="s">
        <v>4217</v>
      </c>
      <c r="N685" s="28" t="s">
        <v>499</v>
      </c>
      <c r="O685" s="39">
        <v>23</v>
      </c>
      <c r="P685" s="28" t="s">
        <v>65</v>
      </c>
      <c r="Q685" s="28" t="s">
        <v>49</v>
      </c>
      <c r="R685" s="28" t="s">
        <v>2431</v>
      </c>
      <c r="S685" s="28" t="s">
        <v>2430</v>
      </c>
      <c r="T685" s="28" t="s">
        <v>2429</v>
      </c>
    </row>
    <row r="686" spans="1:20" x14ac:dyDescent="0.2">
      <c r="A686" s="28" t="s">
        <v>4216</v>
      </c>
      <c r="B686" s="28" t="s">
        <v>4216</v>
      </c>
      <c r="C686" s="28" t="s">
        <v>3263</v>
      </c>
      <c r="D686" s="28" t="s">
        <v>189</v>
      </c>
      <c r="E686" s="28" t="s">
        <v>4215</v>
      </c>
      <c r="F686" s="28" t="s">
        <v>3073</v>
      </c>
      <c r="G686" s="28" t="s">
        <v>3267</v>
      </c>
      <c r="H686" s="40">
        <v>43515</v>
      </c>
      <c r="J686" s="40">
        <v>43643</v>
      </c>
      <c r="K686" s="39">
        <v>7841607</v>
      </c>
      <c r="L686" s="28">
        <v>2000185977</v>
      </c>
      <c r="M686" s="28" t="s">
        <v>4213</v>
      </c>
      <c r="N686" s="28" t="s">
        <v>458</v>
      </c>
      <c r="O686" s="39">
        <v>202</v>
      </c>
      <c r="P686" s="28" t="s">
        <v>83</v>
      </c>
      <c r="Q686" s="28" t="s">
        <v>3086</v>
      </c>
      <c r="R686" s="28" t="s">
        <v>2431</v>
      </c>
      <c r="S686" s="28" t="s">
        <v>2430</v>
      </c>
      <c r="T686" s="28" t="s">
        <v>2429</v>
      </c>
    </row>
    <row r="687" spans="1:20" x14ac:dyDescent="0.2">
      <c r="A687" s="28">
        <v>5818907</v>
      </c>
      <c r="B687" s="28">
        <v>5818907</v>
      </c>
      <c r="C687" s="28" t="s">
        <v>188</v>
      </c>
      <c r="D687" s="28" t="s">
        <v>189</v>
      </c>
      <c r="E687" s="28" t="s">
        <v>190</v>
      </c>
      <c r="F687" s="28" t="s">
        <v>35</v>
      </c>
      <c r="G687" s="28" t="s">
        <v>191</v>
      </c>
      <c r="H687" s="40">
        <v>43356</v>
      </c>
      <c r="J687" s="40">
        <v>43435</v>
      </c>
      <c r="K687" s="39">
        <v>-742083</v>
      </c>
      <c r="L687" s="28">
        <v>2000154112</v>
      </c>
      <c r="M687" s="28" t="s">
        <v>192</v>
      </c>
      <c r="N687" s="28" t="s">
        <v>499</v>
      </c>
      <c r="O687" s="39">
        <v>228</v>
      </c>
      <c r="P687" s="28" t="s">
        <v>65</v>
      </c>
      <c r="Q687" s="28" t="s">
        <v>39</v>
      </c>
      <c r="R687" s="28" t="s">
        <v>2431</v>
      </c>
      <c r="S687" s="28" t="s">
        <v>2430</v>
      </c>
      <c r="T687" s="28" t="s">
        <v>2429</v>
      </c>
    </row>
    <row r="688" spans="1:20" x14ac:dyDescent="0.2">
      <c r="A688" s="28">
        <v>5818929</v>
      </c>
      <c r="B688" s="28">
        <v>5818929</v>
      </c>
      <c r="C688" s="28" t="s">
        <v>193</v>
      </c>
      <c r="D688" s="28" t="s">
        <v>189</v>
      </c>
      <c r="E688" s="28" t="s">
        <v>194</v>
      </c>
      <c r="F688" s="28" t="s">
        <v>35</v>
      </c>
      <c r="G688" s="28" t="s">
        <v>195</v>
      </c>
      <c r="H688" s="40">
        <v>43356</v>
      </c>
      <c r="J688" s="40">
        <v>43439</v>
      </c>
      <c r="K688" s="39">
        <v>-275548</v>
      </c>
      <c r="L688" s="28">
        <v>2000154112</v>
      </c>
      <c r="M688" s="28" t="s">
        <v>196</v>
      </c>
      <c r="N688" s="28" t="s">
        <v>499</v>
      </c>
      <c r="O688" s="39">
        <v>228</v>
      </c>
      <c r="P688" s="28" t="s">
        <v>37</v>
      </c>
      <c r="Q688" s="28" t="s">
        <v>48</v>
      </c>
      <c r="R688" s="28" t="s">
        <v>2431</v>
      </c>
      <c r="S688" s="28" t="s">
        <v>2430</v>
      </c>
      <c r="T688" s="28" t="s">
        <v>2429</v>
      </c>
    </row>
    <row r="689" spans="1:20" x14ac:dyDescent="0.2">
      <c r="A689" s="28">
        <v>5491258</v>
      </c>
      <c r="B689" s="28">
        <v>5491258</v>
      </c>
      <c r="C689" s="28" t="s">
        <v>197</v>
      </c>
      <c r="D689" s="28" t="s">
        <v>198</v>
      </c>
      <c r="E689" s="28" t="s">
        <v>199</v>
      </c>
      <c r="F689" s="28" t="s">
        <v>35</v>
      </c>
      <c r="G689" s="28" t="s">
        <v>200</v>
      </c>
      <c r="H689" s="40">
        <v>43087</v>
      </c>
      <c r="J689" s="40">
        <v>43105</v>
      </c>
      <c r="K689" s="39">
        <v>-42500</v>
      </c>
      <c r="L689" s="28">
        <v>2000154112</v>
      </c>
      <c r="M689" s="28" t="s">
        <v>53</v>
      </c>
      <c r="N689" s="28" t="s">
        <v>499</v>
      </c>
      <c r="O689" s="39">
        <v>508</v>
      </c>
      <c r="P689" s="28" t="s">
        <v>37</v>
      </c>
      <c r="Q689" s="28" t="s">
        <v>45</v>
      </c>
      <c r="R689" s="28" t="s">
        <v>2431</v>
      </c>
      <c r="S689" s="28" t="s">
        <v>2430</v>
      </c>
      <c r="T689" s="28" t="s">
        <v>2429</v>
      </c>
    </row>
    <row r="690" spans="1:20" x14ac:dyDescent="0.2">
      <c r="A690" s="28">
        <v>5496819</v>
      </c>
      <c r="B690" s="28">
        <v>5496819</v>
      </c>
      <c r="C690" s="28" t="s">
        <v>201</v>
      </c>
      <c r="D690" s="28" t="s">
        <v>189</v>
      </c>
      <c r="E690" s="28" t="s">
        <v>3081</v>
      </c>
      <c r="F690" s="28" t="s">
        <v>35</v>
      </c>
      <c r="G690" s="28" t="s">
        <v>75</v>
      </c>
      <c r="H690" s="40">
        <v>43091</v>
      </c>
      <c r="J690" s="40">
        <v>43514</v>
      </c>
      <c r="K690" s="39">
        <v>-509228</v>
      </c>
      <c r="L690" s="28">
        <v>2000154112</v>
      </c>
      <c r="M690" s="28" t="s">
        <v>4288</v>
      </c>
      <c r="N690" s="28" t="s">
        <v>499</v>
      </c>
      <c r="O690" s="39">
        <v>478</v>
      </c>
      <c r="P690" s="28" t="s">
        <v>68</v>
      </c>
      <c r="Q690" s="28" t="s">
        <v>3079</v>
      </c>
      <c r="R690" s="28" t="s">
        <v>2431</v>
      </c>
      <c r="S690" s="28" t="s">
        <v>2430</v>
      </c>
      <c r="T690" s="28" t="s">
        <v>2429</v>
      </c>
    </row>
    <row r="691" spans="1:20" x14ac:dyDescent="0.2">
      <c r="A691" s="28">
        <v>5466284</v>
      </c>
      <c r="B691" s="28">
        <v>5466284</v>
      </c>
      <c r="C691" s="28" t="s">
        <v>205</v>
      </c>
      <c r="D691" s="28" t="s">
        <v>189</v>
      </c>
      <c r="E691" s="28" t="s">
        <v>206</v>
      </c>
      <c r="F691" s="28" t="s">
        <v>35</v>
      </c>
      <c r="G691" s="28" t="s">
        <v>207</v>
      </c>
      <c r="H691" s="40">
        <v>43066</v>
      </c>
      <c r="J691" s="40">
        <v>43105</v>
      </c>
      <c r="K691" s="39">
        <v>-158400</v>
      </c>
      <c r="L691" s="28">
        <v>2000154112</v>
      </c>
      <c r="M691" s="28" t="s">
        <v>208</v>
      </c>
      <c r="N691" s="28" t="s">
        <v>499</v>
      </c>
      <c r="O691" s="39">
        <v>508</v>
      </c>
      <c r="P691" s="28" t="s">
        <v>37</v>
      </c>
      <c r="Q691" s="28" t="s">
        <v>44</v>
      </c>
      <c r="R691" s="28" t="s">
        <v>2431</v>
      </c>
      <c r="S691" s="28" t="s">
        <v>2430</v>
      </c>
      <c r="T691" s="28" t="s">
        <v>2429</v>
      </c>
    </row>
    <row r="692" spans="1:20" x14ac:dyDescent="0.2">
      <c r="A692" s="28">
        <v>5750376</v>
      </c>
      <c r="B692" s="28">
        <v>5750376</v>
      </c>
      <c r="C692" s="28" t="s">
        <v>209</v>
      </c>
      <c r="D692" s="28" t="s">
        <v>189</v>
      </c>
      <c r="E692" s="28" t="s">
        <v>210</v>
      </c>
      <c r="F692" s="28" t="s">
        <v>35</v>
      </c>
      <c r="G692" s="28" t="s">
        <v>211</v>
      </c>
      <c r="H692" s="40">
        <v>43185</v>
      </c>
      <c r="J692" s="40">
        <v>43437</v>
      </c>
      <c r="K692" s="39">
        <v>-179600</v>
      </c>
      <c r="L692" s="28">
        <v>2000154112</v>
      </c>
      <c r="M692" s="28" t="s">
        <v>212</v>
      </c>
      <c r="N692" s="28" t="s">
        <v>499</v>
      </c>
      <c r="O692" s="39">
        <v>200</v>
      </c>
      <c r="P692" s="28" t="s">
        <v>37</v>
      </c>
      <c r="Q692" s="28" t="s">
        <v>42</v>
      </c>
      <c r="R692" s="28" t="s">
        <v>2431</v>
      </c>
      <c r="S692" s="28" t="s">
        <v>2430</v>
      </c>
      <c r="T692" s="28" t="s">
        <v>2429</v>
      </c>
    </row>
    <row r="693" spans="1:20" x14ac:dyDescent="0.2">
      <c r="A693" s="28">
        <v>5504796</v>
      </c>
      <c r="B693" s="28">
        <v>5504796</v>
      </c>
      <c r="C693" s="28" t="s">
        <v>213</v>
      </c>
      <c r="D693" s="28" t="s">
        <v>189</v>
      </c>
      <c r="E693" s="28" t="s">
        <v>214</v>
      </c>
      <c r="F693" s="28" t="s">
        <v>35</v>
      </c>
      <c r="G693" s="28" t="s">
        <v>215</v>
      </c>
      <c r="H693" s="40">
        <v>43103</v>
      </c>
      <c r="J693" s="40">
        <v>43119</v>
      </c>
      <c r="K693" s="39">
        <v>-2482800</v>
      </c>
      <c r="L693" s="28">
        <v>2000154112</v>
      </c>
      <c r="M693" s="28" t="s">
        <v>61</v>
      </c>
      <c r="N693" s="28" t="s">
        <v>499</v>
      </c>
      <c r="O693" s="39">
        <v>494</v>
      </c>
      <c r="P693" s="28" t="s">
        <v>37</v>
      </c>
      <c r="Q693" s="28" t="s">
        <v>38</v>
      </c>
      <c r="R693" s="28" t="s">
        <v>2431</v>
      </c>
      <c r="S693" s="28" t="s">
        <v>2430</v>
      </c>
      <c r="T693" s="28" t="s">
        <v>2429</v>
      </c>
    </row>
    <row r="694" spans="1:20" x14ac:dyDescent="0.2">
      <c r="A694" s="28">
        <v>5505235</v>
      </c>
      <c r="B694" s="28">
        <v>5505235</v>
      </c>
      <c r="C694" s="28" t="s">
        <v>216</v>
      </c>
      <c r="D694" s="28" t="s">
        <v>189</v>
      </c>
      <c r="E694" s="28" t="s">
        <v>217</v>
      </c>
      <c r="F694" s="28" t="s">
        <v>35</v>
      </c>
      <c r="G694" s="28" t="s">
        <v>218</v>
      </c>
      <c r="H694" s="40">
        <v>43103</v>
      </c>
      <c r="J694" s="40">
        <v>43119</v>
      </c>
      <c r="K694" s="39">
        <v>-407388</v>
      </c>
      <c r="L694" s="28">
        <v>2000154112</v>
      </c>
      <c r="M694" s="28" t="s">
        <v>219</v>
      </c>
      <c r="N694" s="28" t="s">
        <v>499</v>
      </c>
      <c r="O694" s="39">
        <v>494</v>
      </c>
      <c r="P694" s="28" t="s">
        <v>37</v>
      </c>
      <c r="Q694" s="28" t="s">
        <v>56</v>
      </c>
      <c r="R694" s="28" t="s">
        <v>2431</v>
      </c>
      <c r="S694" s="28" t="s">
        <v>2430</v>
      </c>
      <c r="T694" s="28" t="s">
        <v>2429</v>
      </c>
    </row>
    <row r="695" spans="1:20" x14ac:dyDescent="0.2">
      <c r="A695" s="28">
        <v>5894700</v>
      </c>
      <c r="B695" s="28">
        <v>5894700</v>
      </c>
      <c r="C695" s="28" t="s">
        <v>220</v>
      </c>
      <c r="D695" s="28" t="s">
        <v>189</v>
      </c>
      <c r="E695" s="28" t="s">
        <v>221</v>
      </c>
      <c r="F695" s="28" t="s">
        <v>35</v>
      </c>
      <c r="G695" s="28" t="s">
        <v>222</v>
      </c>
      <c r="H695" s="40">
        <v>43413</v>
      </c>
      <c r="J695" s="40">
        <v>43437</v>
      </c>
      <c r="K695" s="39">
        <v>-6826600</v>
      </c>
      <c r="L695" s="28">
        <v>2000154112</v>
      </c>
      <c r="M695" s="28" t="s">
        <v>223</v>
      </c>
      <c r="N695" s="28" t="s">
        <v>499</v>
      </c>
      <c r="O695" s="39">
        <v>176</v>
      </c>
      <c r="P695" s="28" t="s">
        <v>65</v>
      </c>
      <c r="Q695" s="28" t="s">
        <v>224</v>
      </c>
      <c r="R695" s="28" t="s">
        <v>2431</v>
      </c>
      <c r="S695" s="28" t="s">
        <v>2430</v>
      </c>
      <c r="T695" s="28" t="s">
        <v>2429</v>
      </c>
    </row>
    <row r="696" spans="1:20" x14ac:dyDescent="0.2">
      <c r="A696" s="28">
        <v>5847037</v>
      </c>
      <c r="B696" s="28">
        <v>5847037</v>
      </c>
      <c r="C696" s="28" t="s">
        <v>225</v>
      </c>
      <c r="D696" s="28" t="s">
        <v>226</v>
      </c>
      <c r="E696" s="28" t="s">
        <v>227</v>
      </c>
      <c r="F696" s="28" t="s">
        <v>35</v>
      </c>
      <c r="G696" s="28" t="s">
        <v>67</v>
      </c>
      <c r="H696" s="40">
        <v>43377</v>
      </c>
      <c r="J696" s="40">
        <v>43439</v>
      </c>
      <c r="K696" s="39">
        <v>-254400</v>
      </c>
      <c r="L696" s="28">
        <v>2000154112</v>
      </c>
      <c r="M696" s="28" t="s">
        <v>72</v>
      </c>
      <c r="N696" s="28" t="s">
        <v>499</v>
      </c>
      <c r="O696" s="39">
        <v>174</v>
      </c>
      <c r="P696" s="28" t="s">
        <v>37</v>
      </c>
      <c r="Q696" s="28" t="s">
        <v>48</v>
      </c>
      <c r="R696" s="28" t="s">
        <v>2431</v>
      </c>
      <c r="S696" s="28" t="s">
        <v>2430</v>
      </c>
      <c r="T696" s="28" t="s">
        <v>2429</v>
      </c>
    </row>
    <row r="697" spans="1:20" x14ac:dyDescent="0.2">
      <c r="A697" s="28">
        <v>5671501</v>
      </c>
      <c r="B697" s="28">
        <v>5671501</v>
      </c>
      <c r="C697" s="28" t="s">
        <v>500</v>
      </c>
      <c r="D697" s="28" t="s">
        <v>189</v>
      </c>
      <c r="E697" s="28" t="s">
        <v>4287</v>
      </c>
      <c r="F697" s="28" t="s">
        <v>35</v>
      </c>
      <c r="G697" s="28" t="s">
        <v>73</v>
      </c>
      <c r="H697" s="40">
        <v>43238</v>
      </c>
      <c r="J697" s="40">
        <v>43630</v>
      </c>
      <c r="K697" s="39">
        <v>-318400</v>
      </c>
      <c r="L697" s="28">
        <v>2000154112</v>
      </c>
      <c r="M697" s="28" t="s">
        <v>4286</v>
      </c>
      <c r="N697" s="28" t="s">
        <v>499</v>
      </c>
      <c r="O697" s="39">
        <v>139</v>
      </c>
      <c r="P697" s="28" t="s">
        <v>65</v>
      </c>
      <c r="Q697" s="28" t="s">
        <v>4286</v>
      </c>
      <c r="R697" s="28" t="s">
        <v>2431</v>
      </c>
      <c r="S697" s="28" t="s">
        <v>2430</v>
      </c>
      <c r="T697" s="28" t="s">
        <v>2429</v>
      </c>
    </row>
    <row r="698" spans="1:20" x14ac:dyDescent="0.2">
      <c r="A698" s="28">
        <v>5439956</v>
      </c>
      <c r="B698" s="28">
        <v>5439956</v>
      </c>
      <c r="C698" s="28" t="s">
        <v>228</v>
      </c>
      <c r="D698" s="28" t="s">
        <v>189</v>
      </c>
      <c r="E698" s="28" t="s">
        <v>229</v>
      </c>
      <c r="F698" s="28" t="s">
        <v>35</v>
      </c>
      <c r="G698" s="28" t="s">
        <v>200</v>
      </c>
      <c r="H698" s="40">
        <v>43041</v>
      </c>
      <c r="J698" s="40">
        <v>43449</v>
      </c>
      <c r="K698" s="39">
        <v>-42500</v>
      </c>
      <c r="L698" s="28">
        <v>2000154112</v>
      </c>
      <c r="M698" s="28" t="s">
        <v>230</v>
      </c>
      <c r="N698" s="28" t="s">
        <v>499</v>
      </c>
      <c r="O698" s="39">
        <v>529</v>
      </c>
      <c r="P698" s="28" t="s">
        <v>37</v>
      </c>
      <c r="Q698" s="28" t="s">
        <v>49</v>
      </c>
      <c r="R698" s="28" t="s">
        <v>2431</v>
      </c>
      <c r="S698" s="28" t="s">
        <v>2430</v>
      </c>
      <c r="T698" s="28" t="s">
        <v>2429</v>
      </c>
    </row>
    <row r="699" spans="1:20" x14ac:dyDescent="0.2">
      <c r="A699" s="28">
        <v>5440564</v>
      </c>
      <c r="B699" s="28">
        <v>5440564</v>
      </c>
      <c r="C699" s="28" t="s">
        <v>228</v>
      </c>
      <c r="D699" s="28" t="s">
        <v>189</v>
      </c>
      <c r="E699" s="28" t="s">
        <v>231</v>
      </c>
      <c r="F699" s="28" t="s">
        <v>35</v>
      </c>
      <c r="G699" s="28" t="s">
        <v>200</v>
      </c>
      <c r="H699" s="40">
        <v>43041</v>
      </c>
      <c r="J699" s="40">
        <v>43449</v>
      </c>
      <c r="K699" s="39">
        <v>-42500</v>
      </c>
      <c r="L699" s="28">
        <v>2000154112</v>
      </c>
      <c r="M699" s="28" t="s">
        <v>64</v>
      </c>
      <c r="N699" s="28" t="s">
        <v>499</v>
      </c>
      <c r="O699" s="39">
        <v>529</v>
      </c>
      <c r="P699" s="28" t="s">
        <v>37</v>
      </c>
      <c r="Q699" s="28" t="s">
        <v>49</v>
      </c>
      <c r="R699" s="28" t="s">
        <v>2431</v>
      </c>
      <c r="S699" s="28" t="s">
        <v>2430</v>
      </c>
      <c r="T699" s="28" t="s">
        <v>2429</v>
      </c>
    </row>
    <row r="700" spans="1:20" x14ac:dyDescent="0.2">
      <c r="A700" s="28">
        <v>5440572</v>
      </c>
      <c r="B700" s="28">
        <v>5440572</v>
      </c>
      <c r="C700" s="28" t="s">
        <v>228</v>
      </c>
      <c r="D700" s="28" t="s">
        <v>189</v>
      </c>
      <c r="E700" s="28" t="s">
        <v>232</v>
      </c>
      <c r="F700" s="28" t="s">
        <v>35</v>
      </c>
      <c r="G700" s="28" t="s">
        <v>200</v>
      </c>
      <c r="H700" s="40">
        <v>43041</v>
      </c>
      <c r="J700" s="40">
        <v>43449</v>
      </c>
      <c r="K700" s="39">
        <v>-42500</v>
      </c>
      <c r="L700" s="28">
        <v>2000154112</v>
      </c>
      <c r="M700" s="28" t="s">
        <v>233</v>
      </c>
      <c r="N700" s="28" t="s">
        <v>499</v>
      </c>
      <c r="O700" s="39">
        <v>529</v>
      </c>
      <c r="P700" s="28" t="s">
        <v>37</v>
      </c>
      <c r="Q700" s="28" t="s">
        <v>49</v>
      </c>
      <c r="R700" s="28" t="s">
        <v>2431</v>
      </c>
      <c r="S700" s="28" t="s">
        <v>2430</v>
      </c>
      <c r="T700" s="28" t="s">
        <v>2429</v>
      </c>
    </row>
    <row r="701" spans="1:20" x14ac:dyDescent="0.2">
      <c r="A701" s="28">
        <v>5443743</v>
      </c>
      <c r="B701" s="28">
        <v>5443743</v>
      </c>
      <c r="C701" s="28" t="s">
        <v>228</v>
      </c>
      <c r="D701" s="28" t="s">
        <v>189</v>
      </c>
      <c r="E701" s="28" t="s">
        <v>234</v>
      </c>
      <c r="F701" s="28" t="s">
        <v>35</v>
      </c>
      <c r="G701" s="28" t="s">
        <v>200</v>
      </c>
      <c r="H701" s="40">
        <v>43046</v>
      </c>
      <c r="J701" s="40">
        <v>43449</v>
      </c>
      <c r="K701" s="39">
        <v>-42500</v>
      </c>
      <c r="L701" s="28">
        <v>2000154112</v>
      </c>
      <c r="M701" s="28" t="s">
        <v>63</v>
      </c>
      <c r="N701" s="28" t="s">
        <v>499</v>
      </c>
      <c r="O701" s="39">
        <v>529</v>
      </c>
      <c r="P701" s="28" t="s">
        <v>37</v>
      </c>
      <c r="Q701" s="28" t="s">
        <v>49</v>
      </c>
      <c r="R701" s="28" t="s">
        <v>2431</v>
      </c>
      <c r="S701" s="28" t="s">
        <v>2430</v>
      </c>
      <c r="T701" s="28" t="s">
        <v>2429</v>
      </c>
    </row>
    <row r="702" spans="1:20" x14ac:dyDescent="0.2">
      <c r="A702" s="28">
        <v>5445441</v>
      </c>
      <c r="B702" s="28">
        <v>5445441</v>
      </c>
      <c r="C702" s="28" t="s">
        <v>228</v>
      </c>
      <c r="D702" s="28" t="s">
        <v>189</v>
      </c>
      <c r="E702" s="28" t="s">
        <v>235</v>
      </c>
      <c r="F702" s="28" t="s">
        <v>35</v>
      </c>
      <c r="G702" s="28" t="s">
        <v>200</v>
      </c>
      <c r="H702" s="40">
        <v>43047</v>
      </c>
      <c r="J702" s="40">
        <v>43449</v>
      </c>
      <c r="K702" s="39">
        <v>-42500</v>
      </c>
      <c r="L702" s="28">
        <v>2000154112</v>
      </c>
      <c r="M702" s="28" t="s">
        <v>236</v>
      </c>
      <c r="N702" s="28" t="s">
        <v>499</v>
      </c>
      <c r="O702" s="39">
        <v>529</v>
      </c>
      <c r="P702" s="28" t="s">
        <v>37</v>
      </c>
      <c r="Q702" s="28" t="s">
        <v>49</v>
      </c>
      <c r="R702" s="28" t="s">
        <v>2431</v>
      </c>
      <c r="S702" s="28" t="s">
        <v>2430</v>
      </c>
      <c r="T702" s="28" t="s">
        <v>2429</v>
      </c>
    </row>
    <row r="703" spans="1:20" x14ac:dyDescent="0.2">
      <c r="A703" s="28">
        <v>5529717</v>
      </c>
      <c r="B703" s="28">
        <v>5529717</v>
      </c>
      <c r="C703" s="28" t="s">
        <v>237</v>
      </c>
      <c r="D703" s="28" t="s">
        <v>189</v>
      </c>
      <c r="E703" s="28" t="s">
        <v>238</v>
      </c>
      <c r="F703" s="28" t="s">
        <v>35</v>
      </c>
      <c r="G703" s="28" t="s">
        <v>239</v>
      </c>
      <c r="H703" s="40">
        <v>43089</v>
      </c>
      <c r="J703" s="40">
        <v>43160</v>
      </c>
      <c r="K703" s="39">
        <v>-6740009</v>
      </c>
      <c r="L703" s="28">
        <v>2000154112</v>
      </c>
      <c r="M703" s="28" t="s">
        <v>240</v>
      </c>
      <c r="N703" s="28" t="s">
        <v>499</v>
      </c>
      <c r="O703" s="39">
        <v>481</v>
      </c>
      <c r="P703" s="28" t="s">
        <v>37</v>
      </c>
      <c r="Q703" s="28" t="s">
        <v>43</v>
      </c>
      <c r="R703" s="28" t="s">
        <v>2431</v>
      </c>
      <c r="S703" s="28" t="s">
        <v>2430</v>
      </c>
      <c r="T703" s="28" t="s">
        <v>2429</v>
      </c>
    </row>
    <row r="704" spans="1:20" x14ac:dyDescent="0.2">
      <c r="A704" s="28">
        <v>5529708</v>
      </c>
      <c r="B704" s="28">
        <v>5529708</v>
      </c>
      <c r="C704" s="28" t="s">
        <v>241</v>
      </c>
      <c r="D704" s="28" t="s">
        <v>226</v>
      </c>
      <c r="E704" s="28" t="s">
        <v>242</v>
      </c>
      <c r="F704" s="28" t="s">
        <v>35</v>
      </c>
      <c r="G704" s="28" t="s">
        <v>243</v>
      </c>
      <c r="H704" s="40">
        <v>43125</v>
      </c>
      <c r="J704" s="40">
        <v>43160</v>
      </c>
      <c r="K704" s="39">
        <v>-2061200</v>
      </c>
      <c r="L704" s="28">
        <v>2000154112</v>
      </c>
      <c r="M704" s="28" t="s">
        <v>36</v>
      </c>
      <c r="N704" s="28" t="s">
        <v>499</v>
      </c>
      <c r="O704" s="39">
        <v>481</v>
      </c>
      <c r="P704" s="28" t="s">
        <v>37</v>
      </c>
      <c r="Q704" s="28" t="s">
        <v>38</v>
      </c>
      <c r="R704" s="28" t="s">
        <v>2431</v>
      </c>
      <c r="S704" s="28" t="s">
        <v>2430</v>
      </c>
      <c r="T704" s="28" t="s">
        <v>2429</v>
      </c>
    </row>
    <row r="705" spans="1:20" x14ac:dyDescent="0.2">
      <c r="A705" s="28">
        <v>5529655</v>
      </c>
      <c r="B705" s="28">
        <v>5529655</v>
      </c>
      <c r="C705" s="28" t="s">
        <v>241</v>
      </c>
      <c r="D705" s="28" t="s">
        <v>226</v>
      </c>
      <c r="E705" s="28" t="s">
        <v>244</v>
      </c>
      <c r="F705" s="28" t="s">
        <v>35</v>
      </c>
      <c r="G705" s="28" t="s">
        <v>243</v>
      </c>
      <c r="H705" s="40">
        <v>43125</v>
      </c>
      <c r="J705" s="40">
        <v>43160</v>
      </c>
      <c r="K705" s="39">
        <v>-1273800</v>
      </c>
      <c r="L705" s="28">
        <v>2000154112</v>
      </c>
      <c r="M705" s="28" t="s">
        <v>36</v>
      </c>
      <c r="N705" s="28" t="s">
        <v>499</v>
      </c>
      <c r="O705" s="39">
        <v>481</v>
      </c>
      <c r="P705" s="28" t="s">
        <v>37</v>
      </c>
      <c r="Q705" s="28" t="s">
        <v>38</v>
      </c>
      <c r="R705" s="28" t="s">
        <v>2431</v>
      </c>
      <c r="S705" s="28" t="s">
        <v>2430</v>
      </c>
      <c r="T705" s="28" t="s">
        <v>2429</v>
      </c>
    </row>
    <row r="706" spans="1:20" x14ac:dyDescent="0.2">
      <c r="A706" s="28">
        <v>5524590</v>
      </c>
      <c r="B706" s="28">
        <v>5524590</v>
      </c>
      <c r="C706" s="28" t="s">
        <v>245</v>
      </c>
      <c r="D706" s="28" t="s">
        <v>189</v>
      </c>
      <c r="E706" s="28" t="s">
        <v>246</v>
      </c>
      <c r="F706" s="28" t="s">
        <v>35</v>
      </c>
      <c r="G706" s="28" t="s">
        <v>247</v>
      </c>
      <c r="H706" s="40">
        <v>43122</v>
      </c>
      <c r="J706" s="40">
        <v>43192</v>
      </c>
      <c r="K706" s="39">
        <v>-1483000</v>
      </c>
      <c r="L706" s="28">
        <v>2000154112</v>
      </c>
      <c r="M706" s="28" t="s">
        <v>248</v>
      </c>
      <c r="N706" s="28" t="s">
        <v>499</v>
      </c>
      <c r="O706" s="39">
        <v>481</v>
      </c>
      <c r="P706" s="28" t="s">
        <v>37</v>
      </c>
      <c r="Q706" s="28" t="s">
        <v>57</v>
      </c>
      <c r="R706" s="28" t="s">
        <v>2431</v>
      </c>
      <c r="S706" s="28" t="s">
        <v>2430</v>
      </c>
      <c r="T706" s="28" t="s">
        <v>2429</v>
      </c>
    </row>
    <row r="707" spans="1:20" x14ac:dyDescent="0.2">
      <c r="A707" s="28">
        <v>5513046</v>
      </c>
      <c r="B707" s="28">
        <v>5513046</v>
      </c>
      <c r="C707" s="28" t="s">
        <v>249</v>
      </c>
      <c r="D707" s="28" t="s">
        <v>189</v>
      </c>
      <c r="E707" s="28" t="s">
        <v>250</v>
      </c>
      <c r="F707" s="28" t="s">
        <v>35</v>
      </c>
      <c r="G707" s="28" t="s">
        <v>75</v>
      </c>
      <c r="H707" s="40">
        <v>43111</v>
      </c>
      <c r="J707" s="40">
        <v>43160</v>
      </c>
      <c r="K707" s="39">
        <v>-205800</v>
      </c>
      <c r="L707" s="28">
        <v>2000154112</v>
      </c>
      <c r="M707" s="28" t="s">
        <v>251</v>
      </c>
      <c r="N707" s="28" t="s">
        <v>499</v>
      </c>
      <c r="O707" s="39">
        <v>481</v>
      </c>
      <c r="P707" s="28" t="s">
        <v>37</v>
      </c>
      <c r="Q707" s="28" t="s">
        <v>43</v>
      </c>
      <c r="R707" s="28" t="s">
        <v>2431</v>
      </c>
      <c r="S707" s="28" t="s">
        <v>2430</v>
      </c>
      <c r="T707" s="28" t="s">
        <v>2429</v>
      </c>
    </row>
    <row r="708" spans="1:20" x14ac:dyDescent="0.2">
      <c r="A708" s="28">
        <v>5514324</v>
      </c>
      <c r="B708" s="28">
        <v>5514324</v>
      </c>
      <c r="C708" s="28" t="s">
        <v>252</v>
      </c>
      <c r="D708" s="28" t="s">
        <v>226</v>
      </c>
      <c r="E708" s="28" t="s">
        <v>253</v>
      </c>
      <c r="F708" s="28" t="s">
        <v>35</v>
      </c>
      <c r="G708" s="28" t="s">
        <v>243</v>
      </c>
      <c r="H708" s="40">
        <v>43112</v>
      </c>
      <c r="J708" s="40">
        <v>43160</v>
      </c>
      <c r="K708" s="39">
        <v>-304000</v>
      </c>
      <c r="L708" s="28">
        <v>2000154112</v>
      </c>
      <c r="M708" s="28" t="s">
        <v>36</v>
      </c>
      <c r="N708" s="28" t="s">
        <v>499</v>
      </c>
      <c r="O708" s="39">
        <v>481</v>
      </c>
      <c r="P708" s="28" t="s">
        <v>37</v>
      </c>
      <c r="Q708" s="28" t="s">
        <v>38</v>
      </c>
      <c r="R708" s="28" t="s">
        <v>2431</v>
      </c>
      <c r="S708" s="28" t="s">
        <v>2430</v>
      </c>
      <c r="T708" s="28" t="s">
        <v>2429</v>
      </c>
    </row>
    <row r="709" spans="1:20" x14ac:dyDescent="0.2">
      <c r="A709" s="28">
        <v>5514381</v>
      </c>
      <c r="B709" s="28">
        <v>5514381</v>
      </c>
      <c r="C709" s="28" t="s">
        <v>252</v>
      </c>
      <c r="D709" s="28" t="s">
        <v>226</v>
      </c>
      <c r="E709" s="28" t="s">
        <v>254</v>
      </c>
      <c r="F709" s="28" t="s">
        <v>35</v>
      </c>
      <c r="G709" s="28" t="s">
        <v>243</v>
      </c>
      <c r="H709" s="40">
        <v>43061</v>
      </c>
      <c r="J709" s="40">
        <v>43160</v>
      </c>
      <c r="K709" s="39">
        <v>-226900</v>
      </c>
      <c r="L709" s="28">
        <v>2000154112</v>
      </c>
      <c r="M709" s="28" t="s">
        <v>36</v>
      </c>
      <c r="N709" s="28" t="s">
        <v>499</v>
      </c>
      <c r="O709" s="39">
        <v>481</v>
      </c>
      <c r="P709" s="28" t="s">
        <v>37</v>
      </c>
      <c r="Q709" s="28" t="s">
        <v>38</v>
      </c>
      <c r="R709" s="28" t="s">
        <v>2431</v>
      </c>
      <c r="S709" s="28" t="s">
        <v>2430</v>
      </c>
      <c r="T709" s="28" t="s">
        <v>2429</v>
      </c>
    </row>
    <row r="710" spans="1:20" x14ac:dyDescent="0.2">
      <c r="A710" s="28">
        <v>5514502</v>
      </c>
      <c r="B710" s="28">
        <v>5514502</v>
      </c>
      <c r="C710" s="28" t="s">
        <v>252</v>
      </c>
      <c r="D710" s="28" t="s">
        <v>226</v>
      </c>
      <c r="E710" s="28" t="s">
        <v>255</v>
      </c>
      <c r="F710" s="28" t="s">
        <v>35</v>
      </c>
      <c r="G710" s="28" t="s">
        <v>243</v>
      </c>
      <c r="H710" s="40">
        <v>43112</v>
      </c>
      <c r="J710" s="40">
        <v>43160</v>
      </c>
      <c r="K710" s="39">
        <v>-226900</v>
      </c>
      <c r="L710" s="28">
        <v>2000154112</v>
      </c>
      <c r="M710" s="28" t="s">
        <v>36</v>
      </c>
      <c r="N710" s="28" t="s">
        <v>499</v>
      </c>
      <c r="O710" s="39">
        <v>481</v>
      </c>
      <c r="P710" s="28" t="s">
        <v>37</v>
      </c>
      <c r="Q710" s="28" t="s">
        <v>38</v>
      </c>
      <c r="R710" s="28" t="s">
        <v>2431</v>
      </c>
      <c r="S710" s="28" t="s">
        <v>2430</v>
      </c>
      <c r="T710" s="28" t="s">
        <v>2429</v>
      </c>
    </row>
    <row r="711" spans="1:20" x14ac:dyDescent="0.2">
      <c r="A711" s="28">
        <v>5514557</v>
      </c>
      <c r="B711" s="28">
        <v>5514557</v>
      </c>
      <c r="C711" s="28" t="s">
        <v>256</v>
      </c>
      <c r="D711" s="28" t="s">
        <v>189</v>
      </c>
      <c r="E711" s="28" t="s">
        <v>257</v>
      </c>
      <c r="F711" s="28" t="s">
        <v>35</v>
      </c>
      <c r="G711" s="28" t="s">
        <v>73</v>
      </c>
      <c r="H711" s="40">
        <v>43067</v>
      </c>
      <c r="J711" s="40">
        <v>43180</v>
      </c>
      <c r="K711" s="39">
        <v>-137211</v>
      </c>
      <c r="L711" s="28">
        <v>2000154112</v>
      </c>
      <c r="M711" s="28" t="s">
        <v>46</v>
      </c>
      <c r="N711" s="28" t="s">
        <v>499</v>
      </c>
      <c r="O711" s="39">
        <v>481</v>
      </c>
      <c r="P711" s="28" t="s">
        <v>37</v>
      </c>
      <c r="Q711" s="28" t="s">
        <v>50</v>
      </c>
      <c r="R711" s="28" t="s">
        <v>2431</v>
      </c>
      <c r="S711" s="28" t="s">
        <v>2430</v>
      </c>
      <c r="T711" s="28" t="s">
        <v>2429</v>
      </c>
    </row>
    <row r="712" spans="1:20" x14ac:dyDescent="0.2">
      <c r="A712" s="28">
        <v>5496826</v>
      </c>
      <c r="B712" s="28">
        <v>5496826</v>
      </c>
      <c r="C712" s="28" t="s">
        <v>258</v>
      </c>
      <c r="D712" s="28" t="s">
        <v>189</v>
      </c>
      <c r="E712" s="28" t="s">
        <v>259</v>
      </c>
      <c r="F712" s="28" t="s">
        <v>35</v>
      </c>
      <c r="G712" s="28" t="s">
        <v>215</v>
      </c>
      <c r="H712" s="40">
        <v>43091</v>
      </c>
      <c r="J712" s="40">
        <v>43160</v>
      </c>
      <c r="K712" s="39">
        <v>-3143000</v>
      </c>
      <c r="L712" s="28">
        <v>2000154112</v>
      </c>
      <c r="M712" s="28" t="s">
        <v>61</v>
      </c>
      <c r="N712" s="28" t="s">
        <v>499</v>
      </c>
      <c r="O712" s="39">
        <v>481</v>
      </c>
      <c r="P712" s="28" t="s">
        <v>37</v>
      </c>
      <c r="Q712" s="28" t="s">
        <v>38</v>
      </c>
      <c r="R712" s="28" t="s">
        <v>2431</v>
      </c>
      <c r="S712" s="28" t="s">
        <v>2430</v>
      </c>
      <c r="T712" s="28" t="s">
        <v>2429</v>
      </c>
    </row>
    <row r="713" spans="1:20" x14ac:dyDescent="0.2">
      <c r="A713" s="28">
        <v>5505191</v>
      </c>
      <c r="B713" s="28">
        <v>5505191</v>
      </c>
      <c r="C713" s="28" t="s">
        <v>260</v>
      </c>
      <c r="D713" s="28" t="s">
        <v>189</v>
      </c>
      <c r="E713" s="28" t="s">
        <v>261</v>
      </c>
      <c r="F713" s="28" t="s">
        <v>35</v>
      </c>
      <c r="G713" s="28" t="s">
        <v>215</v>
      </c>
      <c r="H713" s="40">
        <v>43103</v>
      </c>
      <c r="J713" s="40">
        <v>43160</v>
      </c>
      <c r="K713" s="39">
        <v>-254500</v>
      </c>
      <c r="L713" s="28">
        <v>2000154112</v>
      </c>
      <c r="M713" s="28" t="s">
        <v>41</v>
      </c>
      <c r="N713" s="28" t="s">
        <v>499</v>
      </c>
      <c r="O713" s="39">
        <v>481</v>
      </c>
      <c r="P713" s="28" t="s">
        <v>37</v>
      </c>
      <c r="Q713" s="28" t="s">
        <v>38</v>
      </c>
      <c r="R713" s="28" t="s">
        <v>2431</v>
      </c>
      <c r="S713" s="28" t="s">
        <v>2430</v>
      </c>
      <c r="T713" s="28" t="s">
        <v>2429</v>
      </c>
    </row>
    <row r="714" spans="1:20" x14ac:dyDescent="0.2">
      <c r="A714" s="28">
        <v>5524623</v>
      </c>
      <c r="B714" s="28">
        <v>5524623</v>
      </c>
      <c r="C714" s="28" t="s">
        <v>262</v>
      </c>
      <c r="D714" s="28" t="s">
        <v>189</v>
      </c>
      <c r="E714" s="28" t="s">
        <v>263</v>
      </c>
      <c r="F714" s="28" t="s">
        <v>77</v>
      </c>
      <c r="G714" s="28" t="s">
        <v>264</v>
      </c>
      <c r="H714" s="40">
        <v>43321</v>
      </c>
      <c r="J714" s="40">
        <v>43342</v>
      </c>
      <c r="K714" s="39">
        <v>-12460980</v>
      </c>
      <c r="L714" s="28">
        <v>2000154112</v>
      </c>
      <c r="M714" s="28" t="s">
        <v>265</v>
      </c>
      <c r="N714" s="28" t="s">
        <v>499</v>
      </c>
      <c r="O714" s="39">
        <v>481</v>
      </c>
      <c r="P714" s="28" t="s">
        <v>82</v>
      </c>
      <c r="Q714" s="28" t="s">
        <v>267</v>
      </c>
      <c r="R714" s="28" t="s">
        <v>2431</v>
      </c>
      <c r="S714" s="28" t="s">
        <v>2430</v>
      </c>
      <c r="T714" s="28" t="s">
        <v>2429</v>
      </c>
    </row>
    <row r="715" spans="1:20" x14ac:dyDescent="0.2">
      <c r="A715" s="28" t="s">
        <v>4216</v>
      </c>
      <c r="B715" s="28" t="s">
        <v>4216</v>
      </c>
      <c r="C715" s="28" t="s">
        <v>4285</v>
      </c>
      <c r="D715" s="28" t="s">
        <v>226</v>
      </c>
      <c r="E715" s="28" t="s">
        <v>4215</v>
      </c>
      <c r="F715" s="28" t="s">
        <v>3073</v>
      </c>
      <c r="G715" s="28" t="s">
        <v>243</v>
      </c>
      <c r="H715" s="40">
        <v>43515</v>
      </c>
      <c r="J715" s="40">
        <v>43643</v>
      </c>
      <c r="K715" s="39">
        <v>6787077</v>
      </c>
      <c r="L715" s="28">
        <v>2000154112</v>
      </c>
      <c r="M715" s="28" t="s">
        <v>3086</v>
      </c>
      <c r="N715" s="28" t="s">
        <v>458</v>
      </c>
      <c r="O715" s="39">
        <v>128</v>
      </c>
      <c r="P715" s="28" t="s">
        <v>83</v>
      </c>
      <c r="Q715" s="28" t="s">
        <v>3086</v>
      </c>
      <c r="R715" s="28" t="s">
        <v>2431</v>
      </c>
      <c r="S715" s="28" t="s">
        <v>2430</v>
      </c>
      <c r="T715" s="28" t="s">
        <v>2429</v>
      </c>
    </row>
    <row r="716" spans="1:20" x14ac:dyDescent="0.2">
      <c r="A716" s="28" t="s">
        <v>4216</v>
      </c>
      <c r="B716" s="28" t="s">
        <v>4216</v>
      </c>
      <c r="C716" s="28" t="s">
        <v>4285</v>
      </c>
      <c r="D716" s="28" t="s">
        <v>3432</v>
      </c>
      <c r="E716" s="28" t="s">
        <v>4215</v>
      </c>
      <c r="F716" s="28" t="s">
        <v>3073</v>
      </c>
      <c r="G716" s="28" t="s">
        <v>70</v>
      </c>
      <c r="H716" s="40">
        <v>43515</v>
      </c>
      <c r="J716" s="40">
        <v>43643</v>
      </c>
      <c r="K716" s="39">
        <v>3365196</v>
      </c>
      <c r="L716" s="28">
        <v>2000154112</v>
      </c>
      <c r="M716" s="28" t="s">
        <v>3086</v>
      </c>
      <c r="N716" s="28" t="s">
        <v>458</v>
      </c>
      <c r="O716" s="39">
        <v>128</v>
      </c>
      <c r="P716" s="28" t="s">
        <v>83</v>
      </c>
      <c r="Q716" s="28" t="s">
        <v>3086</v>
      </c>
      <c r="R716" s="28" t="s">
        <v>2431</v>
      </c>
      <c r="S716" s="28" t="s">
        <v>2430</v>
      </c>
      <c r="T716" s="28" t="s">
        <v>2429</v>
      </c>
    </row>
    <row r="717" spans="1:20" x14ac:dyDescent="0.2">
      <c r="A717" s="28" t="s">
        <v>4216</v>
      </c>
      <c r="B717" s="28" t="s">
        <v>4216</v>
      </c>
      <c r="C717" s="28" t="s">
        <v>4285</v>
      </c>
      <c r="D717" s="28" t="s">
        <v>189</v>
      </c>
      <c r="E717" s="28" t="s">
        <v>4215</v>
      </c>
      <c r="F717" s="28" t="s">
        <v>3073</v>
      </c>
      <c r="G717" s="28" t="s">
        <v>191</v>
      </c>
      <c r="H717" s="40">
        <v>43515</v>
      </c>
      <c r="J717" s="40">
        <v>43643</v>
      </c>
      <c r="K717" s="39">
        <v>-45352779</v>
      </c>
      <c r="L717" s="28">
        <v>2000154112</v>
      </c>
      <c r="M717" s="28" t="s">
        <v>3086</v>
      </c>
      <c r="N717" s="28" t="s">
        <v>499</v>
      </c>
      <c r="O717" s="39">
        <v>128</v>
      </c>
      <c r="P717" s="28" t="s">
        <v>83</v>
      </c>
      <c r="Q717" s="28" t="s">
        <v>3086</v>
      </c>
      <c r="R717" s="28" t="s">
        <v>2431</v>
      </c>
      <c r="S717" s="28" t="s">
        <v>2430</v>
      </c>
      <c r="T717" s="28" t="s">
        <v>2429</v>
      </c>
    </row>
    <row r="718" spans="1:20" x14ac:dyDescent="0.2">
      <c r="A718" s="28" t="s">
        <v>4216</v>
      </c>
      <c r="B718" s="28" t="s">
        <v>4216</v>
      </c>
      <c r="C718" s="28" t="s">
        <v>4285</v>
      </c>
      <c r="D718" s="28" t="s">
        <v>198</v>
      </c>
      <c r="E718" s="28" t="s">
        <v>4215</v>
      </c>
      <c r="F718" s="28" t="s">
        <v>3073</v>
      </c>
      <c r="G718" s="28" t="s">
        <v>191</v>
      </c>
      <c r="H718" s="40">
        <v>43515</v>
      </c>
      <c r="J718" s="40">
        <v>43643</v>
      </c>
      <c r="K718" s="39">
        <v>27358899</v>
      </c>
      <c r="L718" s="28">
        <v>2000154112</v>
      </c>
      <c r="M718" s="28" t="s">
        <v>3086</v>
      </c>
      <c r="N718" s="28" t="s">
        <v>458</v>
      </c>
      <c r="O718" s="39">
        <v>128</v>
      </c>
      <c r="P718" s="28" t="s">
        <v>83</v>
      </c>
      <c r="Q718" s="28" t="s">
        <v>3086</v>
      </c>
      <c r="R718" s="28" t="s">
        <v>2431</v>
      </c>
      <c r="S718" s="28" t="s">
        <v>2430</v>
      </c>
      <c r="T718" s="28" t="s">
        <v>2429</v>
      </c>
    </row>
    <row r="719" spans="1:20" x14ac:dyDescent="0.2">
      <c r="A719" s="28">
        <v>5524656</v>
      </c>
      <c r="B719" s="28">
        <v>5524656</v>
      </c>
      <c r="C719" s="28" t="s">
        <v>268</v>
      </c>
      <c r="D719" s="28" t="s">
        <v>189</v>
      </c>
      <c r="E719" s="28" t="s">
        <v>269</v>
      </c>
      <c r="F719" s="28" t="s">
        <v>35</v>
      </c>
      <c r="G719" s="28" t="s">
        <v>270</v>
      </c>
      <c r="H719" s="40">
        <v>43122</v>
      </c>
      <c r="J719" s="40">
        <v>43180</v>
      </c>
      <c r="K719" s="39">
        <v>-1313559</v>
      </c>
      <c r="L719" s="28">
        <v>2000154112</v>
      </c>
      <c r="M719" s="28" t="s">
        <v>59</v>
      </c>
      <c r="N719" s="28" t="s">
        <v>499</v>
      </c>
      <c r="O719" s="39">
        <v>473</v>
      </c>
      <c r="P719" s="28" t="s">
        <v>37</v>
      </c>
      <c r="Q719" s="28" t="s">
        <v>50</v>
      </c>
      <c r="R719" s="28" t="s">
        <v>2431</v>
      </c>
      <c r="S719" s="28" t="s">
        <v>2430</v>
      </c>
      <c r="T719" s="28" t="s">
        <v>2429</v>
      </c>
    </row>
    <row r="720" spans="1:20" x14ac:dyDescent="0.2">
      <c r="A720" s="28">
        <v>5536485</v>
      </c>
      <c r="B720" s="28">
        <v>5536485</v>
      </c>
      <c r="C720" s="28" t="s">
        <v>271</v>
      </c>
      <c r="D720" s="28" t="s">
        <v>189</v>
      </c>
      <c r="E720" s="28" t="s">
        <v>272</v>
      </c>
      <c r="F720" s="28" t="s">
        <v>35</v>
      </c>
      <c r="G720" s="28" t="s">
        <v>191</v>
      </c>
      <c r="H720" s="40">
        <v>43131</v>
      </c>
      <c r="J720" s="40">
        <v>43160</v>
      </c>
      <c r="K720" s="39">
        <v>-384600</v>
      </c>
      <c r="L720" s="28">
        <v>2000154112</v>
      </c>
      <c r="M720" s="28" t="s">
        <v>192</v>
      </c>
      <c r="N720" s="28" t="s">
        <v>499</v>
      </c>
      <c r="O720" s="39">
        <v>466</v>
      </c>
      <c r="P720" s="28" t="s">
        <v>37</v>
      </c>
      <c r="Q720" s="28" t="s">
        <v>54</v>
      </c>
      <c r="R720" s="28" t="s">
        <v>2431</v>
      </c>
      <c r="S720" s="28" t="s">
        <v>2430</v>
      </c>
      <c r="T720" s="28" t="s">
        <v>2429</v>
      </c>
    </row>
    <row r="721" spans="1:20" x14ac:dyDescent="0.2">
      <c r="A721" s="28">
        <v>5538936</v>
      </c>
      <c r="B721" s="28">
        <v>5538936</v>
      </c>
      <c r="C721" s="28" t="s">
        <v>273</v>
      </c>
      <c r="D721" s="28" t="s">
        <v>189</v>
      </c>
      <c r="E721" s="28" t="s">
        <v>274</v>
      </c>
      <c r="F721" s="28" t="s">
        <v>35</v>
      </c>
      <c r="G721" s="28" t="s">
        <v>75</v>
      </c>
      <c r="H721" s="40">
        <v>43133</v>
      </c>
      <c r="J721" s="40">
        <v>43167</v>
      </c>
      <c r="K721" s="39">
        <v>-2936454</v>
      </c>
      <c r="L721" s="28">
        <v>2000154112</v>
      </c>
      <c r="M721" s="28" t="s">
        <v>203</v>
      </c>
      <c r="N721" s="28" t="s">
        <v>499</v>
      </c>
      <c r="O721" s="39">
        <v>446</v>
      </c>
      <c r="P721" s="28" t="s">
        <v>37</v>
      </c>
      <c r="Q721" s="28" t="s">
        <v>204</v>
      </c>
      <c r="R721" s="28" t="s">
        <v>2431</v>
      </c>
      <c r="S721" s="28" t="s">
        <v>2430</v>
      </c>
      <c r="T721" s="28" t="s">
        <v>2429</v>
      </c>
    </row>
    <row r="722" spans="1:20" x14ac:dyDescent="0.2">
      <c r="A722" s="28">
        <v>5529622</v>
      </c>
      <c r="B722" s="28">
        <v>5529622</v>
      </c>
      <c r="C722" s="28" t="s">
        <v>275</v>
      </c>
      <c r="D722" s="28" t="s">
        <v>189</v>
      </c>
      <c r="E722" s="28" t="s">
        <v>276</v>
      </c>
      <c r="F722" s="28" t="s">
        <v>35</v>
      </c>
      <c r="G722" s="28" t="s">
        <v>277</v>
      </c>
      <c r="H722" s="40">
        <v>43125</v>
      </c>
      <c r="J722" s="40">
        <v>43191</v>
      </c>
      <c r="K722" s="39">
        <v>-2234475</v>
      </c>
      <c r="L722" s="28">
        <v>2000154112</v>
      </c>
      <c r="M722" s="28" t="s">
        <v>278</v>
      </c>
      <c r="N722" s="28" t="s">
        <v>499</v>
      </c>
      <c r="O722" s="39">
        <v>442</v>
      </c>
      <c r="P722" s="28" t="s">
        <v>37</v>
      </c>
      <c r="Q722" s="28" t="s">
        <v>38</v>
      </c>
      <c r="R722" s="28" t="s">
        <v>2431</v>
      </c>
      <c r="S722" s="28" t="s">
        <v>2430</v>
      </c>
      <c r="T722" s="28" t="s">
        <v>2429</v>
      </c>
    </row>
    <row r="723" spans="1:20" x14ac:dyDescent="0.2">
      <c r="A723" s="28">
        <v>5496823</v>
      </c>
      <c r="B723" s="28">
        <v>5496823</v>
      </c>
      <c r="C723" s="28" t="s">
        <v>279</v>
      </c>
      <c r="D723" s="28" t="s">
        <v>189</v>
      </c>
      <c r="E723" s="28" t="s">
        <v>280</v>
      </c>
      <c r="F723" s="28" t="s">
        <v>35</v>
      </c>
      <c r="G723" s="28" t="s">
        <v>75</v>
      </c>
      <c r="H723" s="40">
        <v>43091</v>
      </c>
      <c r="J723" s="40">
        <v>43171</v>
      </c>
      <c r="K723" s="39">
        <v>-2064627</v>
      </c>
      <c r="L723" s="28">
        <v>2000154112</v>
      </c>
      <c r="M723" s="28" t="s">
        <v>76</v>
      </c>
      <c r="N723" s="28" t="s">
        <v>499</v>
      </c>
      <c r="O723" s="39">
        <v>442</v>
      </c>
      <c r="P723" s="28" t="s">
        <v>37</v>
      </c>
      <c r="Q723" s="28" t="s">
        <v>204</v>
      </c>
      <c r="R723" s="28" t="s">
        <v>2431</v>
      </c>
      <c r="S723" s="28" t="s">
        <v>2430</v>
      </c>
      <c r="T723" s="28" t="s">
        <v>2429</v>
      </c>
    </row>
    <row r="724" spans="1:20" x14ac:dyDescent="0.2">
      <c r="A724" s="28">
        <v>6024445</v>
      </c>
      <c r="B724" s="28">
        <v>6024445</v>
      </c>
      <c r="C724" s="28" t="s">
        <v>4284</v>
      </c>
      <c r="D724" s="28" t="s">
        <v>226</v>
      </c>
      <c r="E724" s="28" t="s">
        <v>4283</v>
      </c>
      <c r="F724" s="28" t="s">
        <v>35</v>
      </c>
      <c r="G724" s="28" t="s">
        <v>200</v>
      </c>
      <c r="H724" s="40">
        <v>43522</v>
      </c>
      <c r="J724" s="40">
        <v>43634</v>
      </c>
      <c r="K724" s="39">
        <v>-55000</v>
      </c>
      <c r="L724" s="28">
        <v>2000154112</v>
      </c>
      <c r="M724" s="28" t="s">
        <v>4073</v>
      </c>
      <c r="N724" s="28" t="s">
        <v>499</v>
      </c>
      <c r="O724" s="39">
        <v>71</v>
      </c>
      <c r="P724" s="28" t="s">
        <v>65</v>
      </c>
      <c r="Q724" s="28" t="s">
        <v>49</v>
      </c>
      <c r="R724" s="28" t="s">
        <v>2431</v>
      </c>
      <c r="S724" s="28" t="s">
        <v>2430</v>
      </c>
      <c r="T724" s="28" t="s">
        <v>2429</v>
      </c>
    </row>
    <row r="725" spans="1:20" x14ac:dyDescent="0.2">
      <c r="A725" s="28">
        <v>5579274</v>
      </c>
      <c r="B725" s="28">
        <v>5579274</v>
      </c>
      <c r="C725" s="28" t="s">
        <v>281</v>
      </c>
      <c r="D725" s="28" t="s">
        <v>189</v>
      </c>
      <c r="E725" s="28" t="s">
        <v>282</v>
      </c>
      <c r="F725" s="28" t="s">
        <v>35</v>
      </c>
      <c r="G725" s="28" t="s">
        <v>283</v>
      </c>
      <c r="H725" s="40">
        <v>43165</v>
      </c>
      <c r="J725" s="40">
        <v>43287</v>
      </c>
      <c r="K725" s="39">
        <v>-2251250</v>
      </c>
      <c r="L725" s="28">
        <v>2000154112</v>
      </c>
      <c r="M725" s="28" t="s">
        <v>284</v>
      </c>
      <c r="N725" s="28" t="s">
        <v>499</v>
      </c>
      <c r="O725" s="39">
        <v>417</v>
      </c>
      <c r="P725" s="28" t="s">
        <v>37</v>
      </c>
      <c r="Q725" s="28" t="s">
        <v>48</v>
      </c>
      <c r="R725" s="28" t="s">
        <v>2431</v>
      </c>
      <c r="S725" s="28" t="s">
        <v>2430</v>
      </c>
      <c r="T725" s="28" t="s">
        <v>2429</v>
      </c>
    </row>
    <row r="726" spans="1:20" x14ac:dyDescent="0.2">
      <c r="A726" s="28">
        <v>5603164</v>
      </c>
      <c r="B726" s="28">
        <v>5603164</v>
      </c>
      <c r="C726" s="28" t="s">
        <v>281</v>
      </c>
      <c r="D726" s="28" t="s">
        <v>189</v>
      </c>
      <c r="E726" s="28" t="s">
        <v>285</v>
      </c>
      <c r="F726" s="28" t="s">
        <v>35</v>
      </c>
      <c r="G726" s="28" t="s">
        <v>70</v>
      </c>
      <c r="H726" s="40">
        <v>43178</v>
      </c>
      <c r="J726" s="40">
        <v>43287</v>
      </c>
      <c r="K726" s="39">
        <v>-147525</v>
      </c>
      <c r="L726" s="28">
        <v>2000154112</v>
      </c>
      <c r="M726" s="28" t="s">
        <v>286</v>
      </c>
      <c r="N726" s="28" t="s">
        <v>499</v>
      </c>
      <c r="O726" s="39">
        <v>417</v>
      </c>
      <c r="P726" s="28" t="s">
        <v>37</v>
      </c>
      <c r="Q726" s="28" t="s">
        <v>48</v>
      </c>
      <c r="R726" s="28" t="s">
        <v>2431</v>
      </c>
      <c r="S726" s="28" t="s">
        <v>2430</v>
      </c>
      <c r="T726" s="28" t="s">
        <v>2429</v>
      </c>
    </row>
    <row r="727" spans="1:20" x14ac:dyDescent="0.2">
      <c r="A727" s="28" t="s">
        <v>4282</v>
      </c>
      <c r="B727" s="28" t="s">
        <v>4282</v>
      </c>
      <c r="C727" s="28" t="s">
        <v>4281</v>
      </c>
      <c r="D727" s="28" t="s">
        <v>189</v>
      </c>
      <c r="E727" s="28" t="s">
        <v>4280</v>
      </c>
      <c r="F727" s="28" t="s">
        <v>35</v>
      </c>
      <c r="G727" s="28" t="s">
        <v>366</v>
      </c>
      <c r="H727" s="40">
        <v>43529</v>
      </c>
      <c r="J727" s="40">
        <v>43629</v>
      </c>
      <c r="K727" s="39">
        <v>-79400</v>
      </c>
      <c r="L727" s="28">
        <v>2000154112</v>
      </c>
      <c r="M727" s="28" t="s">
        <v>4279</v>
      </c>
      <c r="N727" s="28" t="s">
        <v>499</v>
      </c>
      <c r="O727" s="39">
        <v>43</v>
      </c>
      <c r="P727" s="28" t="s">
        <v>65</v>
      </c>
      <c r="Q727" s="28" t="s">
        <v>52</v>
      </c>
      <c r="R727" s="28" t="s">
        <v>2431</v>
      </c>
      <c r="S727" s="28" t="s">
        <v>2430</v>
      </c>
      <c r="T727" s="28" t="s">
        <v>2429</v>
      </c>
    </row>
    <row r="728" spans="1:20" x14ac:dyDescent="0.2">
      <c r="A728" s="28">
        <v>6095818</v>
      </c>
      <c r="B728" s="28">
        <v>6095818</v>
      </c>
      <c r="C728" s="28" t="s">
        <v>2603</v>
      </c>
      <c r="D728" s="28" t="s">
        <v>189</v>
      </c>
      <c r="E728" s="28" t="s">
        <v>2606</v>
      </c>
      <c r="F728" s="28" t="s">
        <v>35</v>
      </c>
      <c r="G728" s="28" t="s">
        <v>71</v>
      </c>
      <c r="H728" s="40">
        <v>43579</v>
      </c>
      <c r="J728" s="40">
        <v>43618</v>
      </c>
      <c r="K728" s="39">
        <v>-47800</v>
      </c>
      <c r="L728" s="28">
        <v>2000154112</v>
      </c>
      <c r="M728" s="28" t="s">
        <v>4233</v>
      </c>
      <c r="N728" s="28" t="s">
        <v>499</v>
      </c>
      <c r="O728" s="39">
        <v>26</v>
      </c>
      <c r="P728" s="28" t="s">
        <v>65</v>
      </c>
      <c r="Q728" s="28" t="s">
        <v>49</v>
      </c>
      <c r="R728" s="28" t="s">
        <v>2431</v>
      </c>
      <c r="S728" s="28" t="s">
        <v>2430</v>
      </c>
      <c r="T728" s="28" t="s">
        <v>2429</v>
      </c>
    </row>
    <row r="729" spans="1:20" x14ac:dyDescent="0.2">
      <c r="A729" s="28">
        <v>6097519</v>
      </c>
      <c r="B729" s="28">
        <v>6097519</v>
      </c>
      <c r="C729" s="28" t="s">
        <v>2603</v>
      </c>
      <c r="D729" s="28" t="s">
        <v>189</v>
      </c>
      <c r="E729" s="28" t="s">
        <v>2602</v>
      </c>
      <c r="F729" s="28" t="s">
        <v>35</v>
      </c>
      <c r="G729" s="28" t="s">
        <v>71</v>
      </c>
      <c r="H729" s="40">
        <v>43580</v>
      </c>
      <c r="J729" s="40">
        <v>43618</v>
      </c>
      <c r="K729" s="39">
        <v>-47800</v>
      </c>
      <c r="L729" s="28">
        <v>2000154112</v>
      </c>
      <c r="M729" s="28" t="s">
        <v>4233</v>
      </c>
      <c r="N729" s="28" t="s">
        <v>499</v>
      </c>
      <c r="O729" s="39">
        <v>26</v>
      </c>
      <c r="P729" s="28" t="s">
        <v>65</v>
      </c>
      <c r="Q729" s="28" t="s">
        <v>49</v>
      </c>
      <c r="R729" s="28" t="s">
        <v>2431</v>
      </c>
      <c r="S729" s="28" t="s">
        <v>2430</v>
      </c>
      <c r="T729" s="28" t="s">
        <v>2429</v>
      </c>
    </row>
    <row r="730" spans="1:20" x14ac:dyDescent="0.2">
      <c r="A730" s="28">
        <v>6005203</v>
      </c>
      <c r="B730" s="28">
        <v>6005203</v>
      </c>
      <c r="C730" s="28" t="s">
        <v>4278</v>
      </c>
      <c r="D730" s="28" t="s">
        <v>189</v>
      </c>
      <c r="E730" s="28" t="s">
        <v>4277</v>
      </c>
      <c r="F730" s="28" t="s">
        <v>35</v>
      </c>
      <c r="G730" s="28" t="s">
        <v>200</v>
      </c>
      <c r="H730" s="40">
        <v>43508</v>
      </c>
      <c r="J730" s="40">
        <v>43618</v>
      </c>
      <c r="K730" s="39">
        <v>-49513</v>
      </c>
      <c r="L730" s="28">
        <v>2000154112</v>
      </c>
      <c r="M730" s="28" t="s">
        <v>4276</v>
      </c>
      <c r="N730" s="28" t="s">
        <v>499</v>
      </c>
      <c r="O730" s="39">
        <v>26</v>
      </c>
      <c r="P730" s="28" t="s">
        <v>65</v>
      </c>
      <c r="Q730" s="28" t="s">
        <v>49</v>
      </c>
      <c r="R730" s="28" t="s">
        <v>2431</v>
      </c>
      <c r="S730" s="28" t="s">
        <v>2430</v>
      </c>
      <c r="T730" s="28" t="s">
        <v>2429</v>
      </c>
    </row>
    <row r="731" spans="1:20" x14ac:dyDescent="0.2">
      <c r="A731" s="28">
        <v>5911490</v>
      </c>
      <c r="B731" s="28">
        <v>5911490</v>
      </c>
      <c r="C731" s="28" t="s">
        <v>4275</v>
      </c>
      <c r="D731" s="28" t="s">
        <v>189</v>
      </c>
      <c r="E731" s="28" t="s">
        <v>4274</v>
      </c>
      <c r="F731" s="28" t="s">
        <v>35</v>
      </c>
      <c r="G731" s="28" t="s">
        <v>4273</v>
      </c>
      <c r="H731" s="40">
        <v>43428</v>
      </c>
      <c r="J731" s="40">
        <v>43618</v>
      </c>
      <c r="K731" s="39">
        <v>-485380</v>
      </c>
      <c r="L731" s="28">
        <v>2000154112</v>
      </c>
      <c r="M731" s="28" t="s">
        <v>4272</v>
      </c>
      <c r="N731" s="28" t="s">
        <v>499</v>
      </c>
      <c r="O731" s="39">
        <v>26</v>
      </c>
      <c r="P731" s="28" t="s">
        <v>65</v>
      </c>
      <c r="Q731" s="28" t="s">
        <v>58</v>
      </c>
      <c r="R731" s="28" t="s">
        <v>2431</v>
      </c>
      <c r="S731" s="28" t="s">
        <v>2430</v>
      </c>
      <c r="T731" s="28" t="s">
        <v>2429</v>
      </c>
    </row>
    <row r="732" spans="1:20" x14ac:dyDescent="0.2">
      <c r="A732" s="28">
        <v>5637535</v>
      </c>
      <c r="B732" s="28">
        <v>5637535</v>
      </c>
      <c r="C732" s="28" t="s">
        <v>287</v>
      </c>
      <c r="D732" s="28" t="s">
        <v>189</v>
      </c>
      <c r="E732" s="28" t="s">
        <v>288</v>
      </c>
      <c r="F732" s="28" t="s">
        <v>35</v>
      </c>
      <c r="G732" s="28" t="s">
        <v>215</v>
      </c>
      <c r="H732" s="40">
        <v>43066</v>
      </c>
      <c r="J732" s="40">
        <v>43282</v>
      </c>
      <c r="K732" s="39">
        <v>-1899887</v>
      </c>
      <c r="L732" s="28">
        <v>2000154112</v>
      </c>
      <c r="M732" s="28" t="s">
        <v>41</v>
      </c>
      <c r="N732" s="28" t="s">
        <v>499</v>
      </c>
      <c r="O732" s="39">
        <v>391</v>
      </c>
      <c r="P732" s="28" t="s">
        <v>37</v>
      </c>
      <c r="Q732" s="28" t="s">
        <v>38</v>
      </c>
      <c r="R732" s="28" t="s">
        <v>2431</v>
      </c>
      <c r="S732" s="28" t="s">
        <v>2430</v>
      </c>
      <c r="T732" s="28" t="s">
        <v>2429</v>
      </c>
    </row>
    <row r="733" spans="1:20" x14ac:dyDescent="0.2">
      <c r="A733" s="28">
        <v>5635668</v>
      </c>
      <c r="B733" s="28">
        <v>5635668</v>
      </c>
      <c r="C733" s="28" t="s">
        <v>289</v>
      </c>
      <c r="D733" s="28" t="s">
        <v>189</v>
      </c>
      <c r="E733" s="28" t="s">
        <v>290</v>
      </c>
      <c r="F733" s="28" t="s">
        <v>35</v>
      </c>
      <c r="G733" s="28" t="s">
        <v>215</v>
      </c>
      <c r="H733" s="40">
        <v>43209</v>
      </c>
      <c r="J733" s="40">
        <v>43282</v>
      </c>
      <c r="K733" s="39">
        <v>-62500</v>
      </c>
      <c r="L733" s="28">
        <v>2000154112</v>
      </c>
      <c r="M733" s="28" t="s">
        <v>41</v>
      </c>
      <c r="N733" s="28" t="s">
        <v>499</v>
      </c>
      <c r="O733" s="39">
        <v>391</v>
      </c>
      <c r="P733" s="28" t="s">
        <v>37</v>
      </c>
      <c r="Q733" s="28" t="s">
        <v>38</v>
      </c>
      <c r="R733" s="28" t="s">
        <v>2431</v>
      </c>
      <c r="S733" s="28" t="s">
        <v>2430</v>
      </c>
      <c r="T733" s="28" t="s">
        <v>2429</v>
      </c>
    </row>
    <row r="734" spans="1:20" x14ac:dyDescent="0.2">
      <c r="A734" s="28">
        <v>5622423</v>
      </c>
      <c r="B734" s="28">
        <v>5622423</v>
      </c>
      <c r="C734" s="28" t="s">
        <v>291</v>
      </c>
      <c r="D734" s="28" t="s">
        <v>189</v>
      </c>
      <c r="E734" s="28" t="s">
        <v>292</v>
      </c>
      <c r="F734" s="28" t="s">
        <v>35</v>
      </c>
      <c r="G734" s="28" t="s">
        <v>270</v>
      </c>
      <c r="H734" s="40">
        <v>43200</v>
      </c>
      <c r="J734" s="40">
        <v>43290</v>
      </c>
      <c r="K734" s="39">
        <v>-169600</v>
      </c>
      <c r="L734" s="28">
        <v>2000154112</v>
      </c>
      <c r="M734" s="28" t="s">
        <v>59</v>
      </c>
      <c r="N734" s="28" t="s">
        <v>499</v>
      </c>
      <c r="O734" s="39">
        <v>391</v>
      </c>
      <c r="P734" s="28" t="s">
        <v>37</v>
      </c>
      <c r="Q734" s="28" t="s">
        <v>293</v>
      </c>
      <c r="R734" s="28" t="s">
        <v>2431</v>
      </c>
      <c r="S734" s="28" t="s">
        <v>2430</v>
      </c>
      <c r="T734" s="28" t="s">
        <v>2429</v>
      </c>
    </row>
    <row r="735" spans="1:20" x14ac:dyDescent="0.2">
      <c r="A735" s="28">
        <v>5623268</v>
      </c>
      <c r="B735" s="28">
        <v>5623268</v>
      </c>
      <c r="C735" s="28" t="s">
        <v>294</v>
      </c>
      <c r="D735" s="28" t="s">
        <v>189</v>
      </c>
      <c r="E735" s="28" t="s">
        <v>295</v>
      </c>
      <c r="F735" s="28" t="s">
        <v>35</v>
      </c>
      <c r="G735" s="28" t="s">
        <v>200</v>
      </c>
      <c r="H735" s="40">
        <v>43201</v>
      </c>
      <c r="J735" s="40">
        <v>43283</v>
      </c>
      <c r="K735" s="39">
        <v>-36300</v>
      </c>
      <c r="L735" s="28">
        <v>2000154112</v>
      </c>
      <c r="M735" s="28" t="s">
        <v>296</v>
      </c>
      <c r="N735" s="28" t="s">
        <v>499</v>
      </c>
      <c r="O735" s="39">
        <v>391</v>
      </c>
      <c r="P735" s="28" t="s">
        <v>37</v>
      </c>
      <c r="Q735" s="28" t="s">
        <v>49</v>
      </c>
      <c r="R735" s="28" t="s">
        <v>2431</v>
      </c>
      <c r="S735" s="28" t="s">
        <v>2430</v>
      </c>
      <c r="T735" s="28" t="s">
        <v>2429</v>
      </c>
    </row>
    <row r="736" spans="1:20" x14ac:dyDescent="0.2">
      <c r="A736" s="28">
        <v>5623206</v>
      </c>
      <c r="B736" s="28">
        <v>5623206</v>
      </c>
      <c r="C736" s="28" t="s">
        <v>297</v>
      </c>
      <c r="D736" s="28" t="s">
        <v>189</v>
      </c>
      <c r="E736" s="28" t="s">
        <v>298</v>
      </c>
      <c r="F736" s="28" t="s">
        <v>35</v>
      </c>
      <c r="G736" s="28" t="s">
        <v>78</v>
      </c>
      <c r="H736" s="40">
        <v>43201</v>
      </c>
      <c r="J736" s="40">
        <v>43286</v>
      </c>
      <c r="K736" s="39">
        <v>-197500</v>
      </c>
      <c r="L736" s="28">
        <v>2000154112</v>
      </c>
      <c r="M736" s="28" t="s">
        <v>299</v>
      </c>
      <c r="N736" s="28" t="s">
        <v>499</v>
      </c>
      <c r="O736" s="39">
        <v>391</v>
      </c>
      <c r="P736" s="28" t="s">
        <v>37</v>
      </c>
      <c r="Q736" s="28" t="s">
        <v>300</v>
      </c>
      <c r="R736" s="28" t="s">
        <v>2431</v>
      </c>
      <c r="S736" s="28" t="s">
        <v>2430</v>
      </c>
      <c r="T736" s="28" t="s">
        <v>2429</v>
      </c>
    </row>
    <row r="737" spans="1:20" x14ac:dyDescent="0.2">
      <c r="A737" s="28">
        <v>5623333</v>
      </c>
      <c r="B737" s="28">
        <v>5623333</v>
      </c>
      <c r="C737" s="28" t="s">
        <v>301</v>
      </c>
      <c r="D737" s="28" t="s">
        <v>189</v>
      </c>
      <c r="E737" s="28" t="s">
        <v>302</v>
      </c>
      <c r="F737" s="28" t="s">
        <v>35</v>
      </c>
      <c r="G737" s="28" t="s">
        <v>243</v>
      </c>
      <c r="H737" s="40">
        <v>43201</v>
      </c>
      <c r="J737" s="40">
        <v>43282</v>
      </c>
      <c r="K737" s="39">
        <v>-244300</v>
      </c>
      <c r="L737" s="28">
        <v>2000154112</v>
      </c>
      <c r="M737" s="28" t="s">
        <v>36</v>
      </c>
      <c r="N737" s="28" t="s">
        <v>499</v>
      </c>
      <c r="O737" s="39">
        <v>391</v>
      </c>
      <c r="P737" s="28" t="s">
        <v>37</v>
      </c>
      <c r="Q737" s="28" t="s">
        <v>38</v>
      </c>
      <c r="R737" s="28" t="s">
        <v>2431</v>
      </c>
      <c r="S737" s="28" t="s">
        <v>2430</v>
      </c>
      <c r="T737" s="28" t="s">
        <v>2429</v>
      </c>
    </row>
    <row r="738" spans="1:20" x14ac:dyDescent="0.2">
      <c r="A738" s="28">
        <v>5613297</v>
      </c>
      <c r="B738" s="28">
        <v>5613297</v>
      </c>
      <c r="C738" s="28" t="s">
        <v>303</v>
      </c>
      <c r="D738" s="28" t="s">
        <v>189</v>
      </c>
      <c r="E738" s="28" t="s">
        <v>304</v>
      </c>
      <c r="F738" s="28" t="s">
        <v>35</v>
      </c>
      <c r="G738" s="28" t="s">
        <v>305</v>
      </c>
      <c r="H738" s="40">
        <v>43193</v>
      </c>
      <c r="J738" s="40">
        <v>43222</v>
      </c>
      <c r="K738" s="39">
        <v>-135500</v>
      </c>
      <c r="L738" s="28">
        <v>2000154112</v>
      </c>
      <c r="M738" s="28" t="s">
        <v>306</v>
      </c>
      <c r="N738" s="28" t="s">
        <v>499</v>
      </c>
      <c r="O738" s="39">
        <v>391</v>
      </c>
      <c r="P738" s="28" t="s">
        <v>37</v>
      </c>
      <c r="Q738" s="28" t="s">
        <v>44</v>
      </c>
      <c r="R738" s="28" t="s">
        <v>2431</v>
      </c>
      <c r="S738" s="28" t="s">
        <v>2430</v>
      </c>
      <c r="T738" s="28" t="s">
        <v>2429</v>
      </c>
    </row>
    <row r="739" spans="1:20" x14ac:dyDescent="0.2">
      <c r="A739" s="28">
        <v>5633671</v>
      </c>
      <c r="B739" s="28">
        <v>5633671</v>
      </c>
      <c r="C739" s="28" t="s">
        <v>307</v>
      </c>
      <c r="D739" s="28" t="s">
        <v>189</v>
      </c>
      <c r="E739" s="28" t="s">
        <v>308</v>
      </c>
      <c r="F739" s="28" t="s">
        <v>35</v>
      </c>
      <c r="G739" s="28" t="s">
        <v>215</v>
      </c>
      <c r="H739" s="40">
        <v>43208</v>
      </c>
      <c r="J739" s="40">
        <v>43282</v>
      </c>
      <c r="K739" s="39">
        <v>-45100</v>
      </c>
      <c r="L739" s="28">
        <v>2000154112</v>
      </c>
      <c r="M739" s="28" t="s">
        <v>41</v>
      </c>
      <c r="N739" s="28" t="s">
        <v>499</v>
      </c>
      <c r="O739" s="39">
        <v>391</v>
      </c>
      <c r="P739" s="28" t="s">
        <v>37</v>
      </c>
      <c r="Q739" s="28" t="s">
        <v>38</v>
      </c>
      <c r="R739" s="28" t="s">
        <v>2431</v>
      </c>
      <c r="S739" s="28" t="s">
        <v>2430</v>
      </c>
      <c r="T739" s="28" t="s">
        <v>2429</v>
      </c>
    </row>
    <row r="740" spans="1:20" x14ac:dyDescent="0.2">
      <c r="A740" s="28">
        <v>5633634</v>
      </c>
      <c r="B740" s="28">
        <v>5633634</v>
      </c>
      <c r="C740" s="28" t="s">
        <v>307</v>
      </c>
      <c r="D740" s="28" t="s">
        <v>189</v>
      </c>
      <c r="E740" s="28" t="s">
        <v>309</v>
      </c>
      <c r="F740" s="28" t="s">
        <v>35</v>
      </c>
      <c r="G740" s="28" t="s">
        <v>215</v>
      </c>
      <c r="H740" s="40">
        <v>43208</v>
      </c>
      <c r="J740" s="40">
        <v>43282</v>
      </c>
      <c r="K740" s="39">
        <v>-950779</v>
      </c>
      <c r="L740" s="28">
        <v>2000154112</v>
      </c>
      <c r="M740" s="28" t="s">
        <v>41</v>
      </c>
      <c r="N740" s="28" t="s">
        <v>499</v>
      </c>
      <c r="O740" s="39">
        <v>391</v>
      </c>
      <c r="P740" s="28" t="s">
        <v>37</v>
      </c>
      <c r="Q740" s="28" t="s">
        <v>38</v>
      </c>
      <c r="R740" s="28" t="s">
        <v>2431</v>
      </c>
      <c r="S740" s="28" t="s">
        <v>2430</v>
      </c>
      <c r="T740" s="28" t="s">
        <v>2429</v>
      </c>
    </row>
    <row r="741" spans="1:20" x14ac:dyDescent="0.2">
      <c r="A741" s="28">
        <v>5633692</v>
      </c>
      <c r="B741" s="28">
        <v>5633692</v>
      </c>
      <c r="C741" s="28" t="s">
        <v>310</v>
      </c>
      <c r="D741" s="28" t="s">
        <v>189</v>
      </c>
      <c r="E741" s="28" t="s">
        <v>311</v>
      </c>
      <c r="F741" s="28" t="s">
        <v>35</v>
      </c>
      <c r="G741" s="28" t="s">
        <v>312</v>
      </c>
      <c r="H741" s="40">
        <v>43208</v>
      </c>
      <c r="J741" s="40">
        <v>43222</v>
      </c>
      <c r="K741" s="39">
        <v>-192700</v>
      </c>
      <c r="L741" s="28">
        <v>2000154112</v>
      </c>
      <c r="M741" s="28" t="s">
        <v>313</v>
      </c>
      <c r="N741" s="28" t="s">
        <v>499</v>
      </c>
      <c r="O741" s="39">
        <v>391</v>
      </c>
      <c r="P741" s="28" t="s">
        <v>37</v>
      </c>
      <c r="Q741" s="28" t="s">
        <v>58</v>
      </c>
      <c r="R741" s="28" t="s">
        <v>2431</v>
      </c>
      <c r="S741" s="28" t="s">
        <v>2430</v>
      </c>
      <c r="T741" s="28" t="s">
        <v>2429</v>
      </c>
    </row>
    <row r="742" spans="1:20" x14ac:dyDescent="0.2">
      <c r="A742" s="28">
        <v>5634370</v>
      </c>
      <c r="B742" s="28">
        <v>5634370</v>
      </c>
      <c r="C742" s="28" t="s">
        <v>314</v>
      </c>
      <c r="D742" s="28" t="s">
        <v>189</v>
      </c>
      <c r="E742" s="28" t="s">
        <v>315</v>
      </c>
      <c r="F742" s="28" t="s">
        <v>35</v>
      </c>
      <c r="G742" s="28" t="s">
        <v>70</v>
      </c>
      <c r="H742" s="40">
        <v>43209</v>
      </c>
      <c r="J742" s="40">
        <v>43222</v>
      </c>
      <c r="K742" s="39">
        <v>-5037274</v>
      </c>
      <c r="L742" s="28">
        <v>2000154112</v>
      </c>
      <c r="M742" s="28" t="s">
        <v>316</v>
      </c>
      <c r="N742" s="28" t="s">
        <v>499</v>
      </c>
      <c r="O742" s="39">
        <v>391</v>
      </c>
      <c r="P742" s="28" t="s">
        <v>37</v>
      </c>
      <c r="Q742" s="28" t="s">
        <v>43</v>
      </c>
      <c r="R742" s="28" t="s">
        <v>2431</v>
      </c>
      <c r="S742" s="28" t="s">
        <v>2430</v>
      </c>
      <c r="T742" s="28" t="s">
        <v>2429</v>
      </c>
    </row>
    <row r="743" spans="1:20" x14ac:dyDescent="0.2">
      <c r="A743" s="28">
        <v>5590567</v>
      </c>
      <c r="B743" s="28">
        <v>5590567</v>
      </c>
      <c r="C743" s="28" t="s">
        <v>317</v>
      </c>
      <c r="D743" s="28" t="s">
        <v>189</v>
      </c>
      <c r="E743" s="28" t="s">
        <v>318</v>
      </c>
      <c r="F743" s="28" t="s">
        <v>35</v>
      </c>
      <c r="G743" s="28" t="s">
        <v>243</v>
      </c>
      <c r="H743" s="40">
        <v>43173</v>
      </c>
      <c r="J743" s="40">
        <v>43282</v>
      </c>
      <c r="K743" s="39">
        <v>-2515784</v>
      </c>
      <c r="L743" s="28">
        <v>2000154112</v>
      </c>
      <c r="M743" s="28" t="s">
        <v>319</v>
      </c>
      <c r="N743" s="28" t="s">
        <v>499</v>
      </c>
      <c r="O743" s="39">
        <v>390</v>
      </c>
      <c r="P743" s="28" t="s">
        <v>37</v>
      </c>
      <c r="Q743" s="28" t="s">
        <v>38</v>
      </c>
      <c r="R743" s="28" t="s">
        <v>2431</v>
      </c>
      <c r="S743" s="28" t="s">
        <v>2430</v>
      </c>
      <c r="T743" s="28" t="s">
        <v>2429</v>
      </c>
    </row>
    <row r="744" spans="1:20" x14ac:dyDescent="0.2">
      <c r="A744" s="28">
        <v>5593066</v>
      </c>
      <c r="B744" s="28">
        <v>5593066</v>
      </c>
      <c r="C744" s="28" t="s">
        <v>320</v>
      </c>
      <c r="D744" s="28" t="s">
        <v>189</v>
      </c>
      <c r="E744" s="28" t="s">
        <v>321</v>
      </c>
      <c r="F744" s="28" t="s">
        <v>35</v>
      </c>
      <c r="G744" s="28" t="s">
        <v>247</v>
      </c>
      <c r="H744" s="40">
        <v>43175</v>
      </c>
      <c r="J744" s="40">
        <v>43282</v>
      </c>
      <c r="K744" s="39">
        <v>-4000579</v>
      </c>
      <c r="L744" s="28">
        <v>2000154112</v>
      </c>
      <c r="M744" s="28" t="s">
        <v>322</v>
      </c>
      <c r="N744" s="28" t="s">
        <v>499</v>
      </c>
      <c r="O744" s="39">
        <v>390</v>
      </c>
      <c r="P744" s="28" t="s">
        <v>37</v>
      </c>
      <c r="Q744" s="28" t="s">
        <v>224</v>
      </c>
      <c r="R744" s="28" t="s">
        <v>2431</v>
      </c>
      <c r="S744" s="28" t="s">
        <v>2430</v>
      </c>
      <c r="T744" s="28" t="s">
        <v>2429</v>
      </c>
    </row>
    <row r="745" spans="1:20" x14ac:dyDescent="0.2">
      <c r="A745" s="28">
        <v>5968839</v>
      </c>
      <c r="B745" s="28">
        <v>5968839</v>
      </c>
      <c r="C745" s="28" t="s">
        <v>4271</v>
      </c>
      <c r="D745" s="28" t="s">
        <v>189</v>
      </c>
      <c r="E745" s="28" t="s">
        <v>4270</v>
      </c>
      <c r="F745" s="28" t="s">
        <v>35</v>
      </c>
      <c r="G745" s="28" t="s">
        <v>71</v>
      </c>
      <c r="H745" s="40">
        <v>43480</v>
      </c>
      <c r="J745" s="40">
        <v>43636</v>
      </c>
      <c r="K745" s="39">
        <v>-60000</v>
      </c>
      <c r="L745" s="28">
        <v>2000154112</v>
      </c>
      <c r="M745" s="28" t="s">
        <v>4269</v>
      </c>
      <c r="N745" s="28" t="s">
        <v>499</v>
      </c>
      <c r="O745" s="39">
        <v>8</v>
      </c>
      <c r="P745" s="28" t="s">
        <v>65</v>
      </c>
      <c r="Q745" s="28" t="s">
        <v>49</v>
      </c>
      <c r="R745" s="28" t="s">
        <v>2431</v>
      </c>
      <c r="S745" s="28" t="s">
        <v>2430</v>
      </c>
      <c r="T745" s="28" t="s">
        <v>2429</v>
      </c>
    </row>
    <row r="746" spans="1:20" x14ac:dyDescent="0.2">
      <c r="A746" s="28">
        <v>6117516</v>
      </c>
      <c r="B746" s="28">
        <v>6117516</v>
      </c>
      <c r="C746" s="28" t="s">
        <v>4268</v>
      </c>
      <c r="D746" s="28" t="s">
        <v>189</v>
      </c>
      <c r="E746" s="28" t="s">
        <v>4267</v>
      </c>
      <c r="F746" s="28" t="s">
        <v>35</v>
      </c>
      <c r="G746" s="28" t="s">
        <v>71</v>
      </c>
      <c r="H746" s="40">
        <v>43598</v>
      </c>
      <c r="J746" s="40">
        <v>43621</v>
      </c>
      <c r="K746" s="39">
        <v>-55000</v>
      </c>
      <c r="L746" s="28">
        <v>2000154112</v>
      </c>
      <c r="M746" s="28" t="s">
        <v>4233</v>
      </c>
      <c r="N746" s="28" t="s">
        <v>499</v>
      </c>
      <c r="O746" s="39">
        <v>-8</v>
      </c>
      <c r="P746" s="28" t="s">
        <v>65</v>
      </c>
      <c r="Q746" s="28" t="s">
        <v>49</v>
      </c>
      <c r="R746" s="28" t="s">
        <v>2431</v>
      </c>
      <c r="S746" s="28" t="s">
        <v>2430</v>
      </c>
      <c r="T746" s="28" t="s">
        <v>2429</v>
      </c>
    </row>
    <row r="747" spans="1:20" x14ac:dyDescent="0.2">
      <c r="A747" s="28">
        <v>5838920</v>
      </c>
      <c r="B747" s="28">
        <v>5838920</v>
      </c>
      <c r="C747" s="28" t="s">
        <v>4266</v>
      </c>
      <c r="D747" s="28" t="s">
        <v>3432</v>
      </c>
      <c r="E747" s="28" t="s">
        <v>4265</v>
      </c>
      <c r="F747" s="28" t="s">
        <v>35</v>
      </c>
      <c r="G747" s="28" t="s">
        <v>70</v>
      </c>
      <c r="H747" s="40">
        <v>43370</v>
      </c>
      <c r="J747" s="40">
        <v>43627</v>
      </c>
      <c r="K747" s="39">
        <v>-935800</v>
      </c>
      <c r="L747" s="28">
        <v>2000154112</v>
      </c>
      <c r="M747" s="28" t="s">
        <v>4264</v>
      </c>
      <c r="N747" s="28" t="s">
        <v>499</v>
      </c>
      <c r="O747" s="39">
        <v>-14</v>
      </c>
      <c r="P747" s="28" t="s">
        <v>65</v>
      </c>
      <c r="Q747" s="28" t="s">
        <v>49</v>
      </c>
      <c r="R747" s="28" t="s">
        <v>2431</v>
      </c>
      <c r="S747" s="28" t="s">
        <v>2430</v>
      </c>
      <c r="T747" s="28" t="s">
        <v>2429</v>
      </c>
    </row>
    <row r="748" spans="1:20" x14ac:dyDescent="0.2">
      <c r="A748" s="28">
        <v>5886346</v>
      </c>
      <c r="B748" s="28">
        <v>5886346</v>
      </c>
      <c r="C748" s="28" t="s">
        <v>4263</v>
      </c>
      <c r="D748" s="28" t="s">
        <v>226</v>
      </c>
      <c r="E748" s="28" t="s">
        <v>4262</v>
      </c>
      <c r="F748" s="28" t="s">
        <v>35</v>
      </c>
      <c r="G748" s="28" t="s">
        <v>200</v>
      </c>
      <c r="H748" s="40">
        <v>43406</v>
      </c>
      <c r="J748" s="40">
        <v>43627</v>
      </c>
      <c r="K748" s="39">
        <v>-99487</v>
      </c>
      <c r="L748" s="28">
        <v>2000154112</v>
      </c>
      <c r="M748" s="28" t="s">
        <v>4251</v>
      </c>
      <c r="N748" s="28" t="s">
        <v>499</v>
      </c>
      <c r="O748" s="39">
        <v>-14</v>
      </c>
      <c r="P748" s="28" t="s">
        <v>65</v>
      </c>
      <c r="Q748" s="28" t="s">
        <v>49</v>
      </c>
      <c r="R748" s="28" t="s">
        <v>2431</v>
      </c>
      <c r="S748" s="28" t="s">
        <v>2430</v>
      </c>
      <c r="T748" s="28" t="s">
        <v>2429</v>
      </c>
    </row>
    <row r="749" spans="1:20" x14ac:dyDescent="0.2">
      <c r="A749" s="28">
        <v>5922321</v>
      </c>
      <c r="B749" s="28">
        <v>5922321</v>
      </c>
      <c r="C749" s="28" t="s">
        <v>4261</v>
      </c>
      <c r="D749" s="28" t="s">
        <v>226</v>
      </c>
      <c r="E749" s="28" t="s">
        <v>4260</v>
      </c>
      <c r="F749" s="28" t="s">
        <v>35</v>
      </c>
      <c r="G749" s="28" t="s">
        <v>200</v>
      </c>
      <c r="H749" s="40">
        <v>43437</v>
      </c>
      <c r="J749" s="40">
        <v>43627</v>
      </c>
      <c r="K749" s="39">
        <v>-69705</v>
      </c>
      <c r="L749" s="28">
        <v>2000154112</v>
      </c>
      <c r="M749" s="28" t="s">
        <v>4251</v>
      </c>
      <c r="N749" s="28" t="s">
        <v>499</v>
      </c>
      <c r="O749" s="39">
        <v>-14</v>
      </c>
      <c r="P749" s="28" t="s">
        <v>65</v>
      </c>
      <c r="Q749" s="28" t="s">
        <v>49</v>
      </c>
      <c r="R749" s="28" t="s">
        <v>2431</v>
      </c>
      <c r="S749" s="28" t="s">
        <v>2430</v>
      </c>
      <c r="T749" s="28" t="s">
        <v>2429</v>
      </c>
    </row>
    <row r="750" spans="1:20" x14ac:dyDescent="0.2">
      <c r="A750" s="28">
        <v>5926449</v>
      </c>
      <c r="B750" s="28">
        <v>5926449</v>
      </c>
      <c r="C750" s="28" t="s">
        <v>4259</v>
      </c>
      <c r="D750" s="28" t="s">
        <v>226</v>
      </c>
      <c r="E750" s="28" t="s">
        <v>4258</v>
      </c>
      <c r="F750" s="28" t="s">
        <v>35</v>
      </c>
      <c r="G750" s="28" t="s">
        <v>200</v>
      </c>
      <c r="H750" s="40">
        <v>43439</v>
      </c>
      <c r="J750" s="40">
        <v>43627</v>
      </c>
      <c r="K750" s="39">
        <v>-1718523</v>
      </c>
      <c r="L750" s="28">
        <v>2000154112</v>
      </c>
      <c r="M750" s="28" t="s">
        <v>4251</v>
      </c>
      <c r="N750" s="28" t="s">
        <v>499</v>
      </c>
      <c r="O750" s="39">
        <v>-14</v>
      </c>
      <c r="P750" s="28" t="s">
        <v>65</v>
      </c>
      <c r="Q750" s="28" t="s">
        <v>49</v>
      </c>
      <c r="R750" s="28" t="s">
        <v>2431</v>
      </c>
      <c r="S750" s="28" t="s">
        <v>2430</v>
      </c>
      <c r="T750" s="28" t="s">
        <v>2429</v>
      </c>
    </row>
    <row r="751" spans="1:20" x14ac:dyDescent="0.2">
      <c r="A751" s="28">
        <v>5926474</v>
      </c>
      <c r="B751" s="28">
        <v>5926474</v>
      </c>
      <c r="C751" s="28" t="s">
        <v>4257</v>
      </c>
      <c r="D751" s="28" t="s">
        <v>226</v>
      </c>
      <c r="E751" s="28" t="s">
        <v>4256</v>
      </c>
      <c r="F751" s="28" t="s">
        <v>35</v>
      </c>
      <c r="G751" s="28" t="s">
        <v>200</v>
      </c>
      <c r="H751" s="40">
        <v>43439</v>
      </c>
      <c r="J751" s="40">
        <v>43627</v>
      </c>
      <c r="K751" s="39">
        <v>-370000</v>
      </c>
      <c r="L751" s="28">
        <v>2000154112</v>
      </c>
      <c r="M751" s="28" t="s">
        <v>4251</v>
      </c>
      <c r="N751" s="28" t="s">
        <v>499</v>
      </c>
      <c r="O751" s="39">
        <v>-14</v>
      </c>
      <c r="P751" s="28" t="s">
        <v>65</v>
      </c>
      <c r="Q751" s="28" t="s">
        <v>49</v>
      </c>
      <c r="R751" s="28" t="s">
        <v>2431</v>
      </c>
      <c r="S751" s="28" t="s">
        <v>2430</v>
      </c>
      <c r="T751" s="28" t="s">
        <v>2429</v>
      </c>
    </row>
    <row r="752" spans="1:20" x14ac:dyDescent="0.2">
      <c r="A752" s="28">
        <v>5926497</v>
      </c>
      <c r="B752" s="28">
        <v>5926497</v>
      </c>
      <c r="C752" s="28" t="s">
        <v>4255</v>
      </c>
      <c r="D752" s="28" t="s">
        <v>3432</v>
      </c>
      <c r="E752" s="28" t="s">
        <v>4254</v>
      </c>
      <c r="F752" s="28" t="s">
        <v>35</v>
      </c>
      <c r="G752" s="28" t="s">
        <v>247</v>
      </c>
      <c r="H752" s="40">
        <v>43439</v>
      </c>
      <c r="J752" s="40">
        <v>43627</v>
      </c>
      <c r="K752" s="39">
        <v>-2429396</v>
      </c>
      <c r="L752" s="28">
        <v>2000154112</v>
      </c>
      <c r="M752" s="28" t="s">
        <v>322</v>
      </c>
      <c r="N752" s="28" t="s">
        <v>499</v>
      </c>
      <c r="O752" s="39">
        <v>-14</v>
      </c>
      <c r="P752" s="28" t="s">
        <v>65</v>
      </c>
      <c r="Q752" s="28" t="s">
        <v>49</v>
      </c>
      <c r="R752" s="28" t="s">
        <v>2431</v>
      </c>
      <c r="S752" s="28" t="s">
        <v>2430</v>
      </c>
      <c r="T752" s="28" t="s">
        <v>2429</v>
      </c>
    </row>
    <row r="753" spans="1:20" x14ac:dyDescent="0.2">
      <c r="A753" s="28">
        <v>5947970</v>
      </c>
      <c r="B753" s="28">
        <v>5947970</v>
      </c>
      <c r="C753" s="28" t="s">
        <v>4253</v>
      </c>
      <c r="D753" s="28" t="s">
        <v>226</v>
      </c>
      <c r="E753" s="28" t="s">
        <v>4252</v>
      </c>
      <c r="F753" s="28" t="s">
        <v>35</v>
      </c>
      <c r="G753" s="28" t="s">
        <v>200</v>
      </c>
      <c r="H753" s="40">
        <v>43454</v>
      </c>
      <c r="J753" s="40">
        <v>43627</v>
      </c>
      <c r="K753" s="39">
        <v>-88662</v>
      </c>
      <c r="L753" s="28">
        <v>2000154112</v>
      </c>
      <c r="M753" s="28" t="s">
        <v>4251</v>
      </c>
      <c r="N753" s="28" t="s">
        <v>499</v>
      </c>
      <c r="O753" s="39">
        <v>-14</v>
      </c>
      <c r="P753" s="28" t="s">
        <v>65</v>
      </c>
      <c r="Q753" s="28" t="s">
        <v>49</v>
      </c>
      <c r="R753" s="28" t="s">
        <v>2431</v>
      </c>
      <c r="S753" s="28" t="s">
        <v>2430</v>
      </c>
      <c r="T753" s="28" t="s">
        <v>2429</v>
      </c>
    </row>
    <row r="754" spans="1:20" x14ac:dyDescent="0.2">
      <c r="A754" s="28">
        <v>5674121</v>
      </c>
      <c r="B754" s="28">
        <v>5674121</v>
      </c>
      <c r="C754" s="28" t="s">
        <v>323</v>
      </c>
      <c r="D754" s="28" t="s">
        <v>189</v>
      </c>
      <c r="E754" s="28" t="s">
        <v>324</v>
      </c>
      <c r="F754" s="28" t="s">
        <v>35</v>
      </c>
      <c r="G754" s="28" t="s">
        <v>211</v>
      </c>
      <c r="H754" s="40">
        <v>43241</v>
      </c>
      <c r="J754" s="40">
        <v>43283</v>
      </c>
      <c r="K754" s="39">
        <v>-137300</v>
      </c>
      <c r="L754" s="28">
        <v>2000154112</v>
      </c>
      <c r="M754" s="28" t="s">
        <v>212</v>
      </c>
      <c r="N754" s="28" t="s">
        <v>499</v>
      </c>
      <c r="O754" s="39">
        <v>350</v>
      </c>
      <c r="P754" s="28" t="s">
        <v>37</v>
      </c>
      <c r="Q754" s="28" t="s">
        <v>42</v>
      </c>
      <c r="R754" s="28" t="s">
        <v>2431</v>
      </c>
      <c r="S754" s="28" t="s">
        <v>2430</v>
      </c>
      <c r="T754" s="28" t="s">
        <v>2429</v>
      </c>
    </row>
    <row r="755" spans="1:20" x14ac:dyDescent="0.2">
      <c r="A755" s="28">
        <v>5674251</v>
      </c>
      <c r="B755" s="28">
        <v>5674251</v>
      </c>
      <c r="C755" s="28" t="s">
        <v>325</v>
      </c>
      <c r="D755" s="28" t="s">
        <v>189</v>
      </c>
      <c r="E755" s="28" t="s">
        <v>326</v>
      </c>
      <c r="F755" s="28" t="s">
        <v>35</v>
      </c>
      <c r="G755" s="28" t="s">
        <v>211</v>
      </c>
      <c r="H755" s="40">
        <v>43241</v>
      </c>
      <c r="J755" s="40">
        <v>43293</v>
      </c>
      <c r="K755" s="39">
        <v>-135700</v>
      </c>
      <c r="L755" s="28">
        <v>2000154112</v>
      </c>
      <c r="M755" s="28" t="s">
        <v>212</v>
      </c>
      <c r="N755" s="28" t="s">
        <v>499</v>
      </c>
      <c r="O755" s="39">
        <v>350</v>
      </c>
      <c r="P755" s="28" t="s">
        <v>37</v>
      </c>
      <c r="Q755" s="28" t="s">
        <v>51</v>
      </c>
      <c r="R755" s="28" t="s">
        <v>2431</v>
      </c>
      <c r="S755" s="28" t="s">
        <v>2430</v>
      </c>
      <c r="T755" s="28" t="s">
        <v>2429</v>
      </c>
    </row>
    <row r="756" spans="1:20" x14ac:dyDescent="0.2">
      <c r="A756" s="28">
        <v>5674348</v>
      </c>
      <c r="B756" s="28">
        <v>5674348</v>
      </c>
      <c r="C756" s="28" t="s">
        <v>327</v>
      </c>
      <c r="D756" s="28" t="s">
        <v>226</v>
      </c>
      <c r="E756" s="28" t="s">
        <v>328</v>
      </c>
      <c r="F756" s="28" t="s">
        <v>35</v>
      </c>
      <c r="G756" s="28" t="s">
        <v>329</v>
      </c>
      <c r="H756" s="40">
        <v>43241</v>
      </c>
      <c r="J756" s="40">
        <v>43293</v>
      </c>
      <c r="K756" s="39">
        <v>-38500</v>
      </c>
      <c r="L756" s="28">
        <v>2000154112</v>
      </c>
      <c r="M756" s="28" t="s">
        <v>330</v>
      </c>
      <c r="N756" s="28" t="s">
        <v>499</v>
      </c>
      <c r="O756" s="39">
        <v>350</v>
      </c>
      <c r="P756" s="28" t="s">
        <v>37</v>
      </c>
      <c r="Q756" s="28" t="s">
        <v>58</v>
      </c>
      <c r="R756" s="28" t="s">
        <v>2431</v>
      </c>
      <c r="S756" s="28" t="s">
        <v>2430</v>
      </c>
      <c r="T756" s="28" t="s">
        <v>2429</v>
      </c>
    </row>
    <row r="757" spans="1:20" x14ac:dyDescent="0.2">
      <c r="A757" s="28">
        <v>5590841</v>
      </c>
      <c r="B757" s="28">
        <v>5590841</v>
      </c>
      <c r="C757" s="28" t="s">
        <v>331</v>
      </c>
      <c r="D757" s="28" t="s">
        <v>189</v>
      </c>
      <c r="E757" s="28" t="s">
        <v>332</v>
      </c>
      <c r="F757" s="28" t="s">
        <v>35</v>
      </c>
      <c r="G757" s="28" t="s">
        <v>243</v>
      </c>
      <c r="H757" s="40">
        <v>43173</v>
      </c>
      <c r="J757" s="40">
        <v>43293</v>
      </c>
      <c r="K757" s="39">
        <v>-1681700</v>
      </c>
      <c r="L757" s="28">
        <v>2000154112</v>
      </c>
      <c r="M757" s="28" t="s">
        <v>319</v>
      </c>
      <c r="N757" s="28" t="s">
        <v>499</v>
      </c>
      <c r="O757" s="39">
        <v>350</v>
      </c>
      <c r="P757" s="28" t="s">
        <v>37</v>
      </c>
      <c r="Q757" s="28" t="s">
        <v>38</v>
      </c>
      <c r="R757" s="28" t="s">
        <v>2431</v>
      </c>
      <c r="S757" s="28" t="s">
        <v>2430</v>
      </c>
      <c r="T757" s="28" t="s">
        <v>2429</v>
      </c>
    </row>
    <row r="758" spans="1:20" x14ac:dyDescent="0.2">
      <c r="A758" s="28">
        <v>5674664</v>
      </c>
      <c r="B758" s="28">
        <v>5674664</v>
      </c>
      <c r="C758" s="28" t="s">
        <v>333</v>
      </c>
      <c r="D758" s="28" t="s">
        <v>189</v>
      </c>
      <c r="E758" s="28" t="s">
        <v>334</v>
      </c>
      <c r="F758" s="28" t="s">
        <v>35</v>
      </c>
      <c r="G758" s="28" t="s">
        <v>335</v>
      </c>
      <c r="H758" s="40">
        <v>43242</v>
      </c>
      <c r="J758" s="40">
        <v>43293</v>
      </c>
      <c r="K758" s="39">
        <v>-51769</v>
      </c>
      <c r="L758" s="28">
        <v>2000154112</v>
      </c>
      <c r="M758" s="28" t="s">
        <v>336</v>
      </c>
      <c r="N758" s="28" t="s">
        <v>499</v>
      </c>
      <c r="O758" s="39">
        <v>350</v>
      </c>
      <c r="P758" s="28" t="s">
        <v>37</v>
      </c>
      <c r="Q758" s="28" t="s">
        <v>48</v>
      </c>
      <c r="R758" s="28" t="s">
        <v>2431</v>
      </c>
      <c r="S758" s="28" t="s">
        <v>2430</v>
      </c>
      <c r="T758" s="28" t="s">
        <v>2429</v>
      </c>
    </row>
    <row r="759" spans="1:20" x14ac:dyDescent="0.2">
      <c r="A759" s="28">
        <v>5675018</v>
      </c>
      <c r="B759" s="28">
        <v>5675018</v>
      </c>
      <c r="C759" s="28" t="s">
        <v>337</v>
      </c>
      <c r="D759" s="28" t="s">
        <v>189</v>
      </c>
      <c r="E759" s="28" t="s">
        <v>338</v>
      </c>
      <c r="F759" s="28" t="s">
        <v>35</v>
      </c>
      <c r="G759" s="28" t="s">
        <v>312</v>
      </c>
      <c r="H759" s="40">
        <v>43242</v>
      </c>
      <c r="J759" s="40">
        <v>43293</v>
      </c>
      <c r="K759" s="39">
        <v>-89900</v>
      </c>
      <c r="L759" s="28">
        <v>2000154112</v>
      </c>
      <c r="M759" s="28" t="s">
        <v>339</v>
      </c>
      <c r="N759" s="28" t="s">
        <v>499</v>
      </c>
      <c r="O759" s="39">
        <v>350</v>
      </c>
      <c r="P759" s="28" t="s">
        <v>37</v>
      </c>
      <c r="Q759" s="28" t="s">
        <v>58</v>
      </c>
      <c r="R759" s="28" t="s">
        <v>2431</v>
      </c>
      <c r="S759" s="28" t="s">
        <v>2430</v>
      </c>
      <c r="T759" s="28" t="s">
        <v>2429</v>
      </c>
    </row>
    <row r="760" spans="1:20" x14ac:dyDescent="0.2">
      <c r="A760" s="28">
        <v>5674499</v>
      </c>
      <c r="B760" s="28">
        <v>5674499</v>
      </c>
      <c r="C760" s="28" t="s">
        <v>340</v>
      </c>
      <c r="D760" s="28" t="s">
        <v>189</v>
      </c>
      <c r="E760" s="28" t="s">
        <v>341</v>
      </c>
      <c r="F760" s="28" t="s">
        <v>35</v>
      </c>
      <c r="G760" s="28" t="s">
        <v>243</v>
      </c>
      <c r="H760" s="40">
        <v>43241</v>
      </c>
      <c r="J760" s="40">
        <v>43293</v>
      </c>
      <c r="K760" s="39">
        <v>-136300</v>
      </c>
      <c r="L760" s="28">
        <v>2000154112</v>
      </c>
      <c r="M760" s="28" t="s">
        <v>342</v>
      </c>
      <c r="N760" s="28" t="s">
        <v>499</v>
      </c>
      <c r="O760" s="39">
        <v>350</v>
      </c>
      <c r="P760" s="28" t="s">
        <v>37</v>
      </c>
      <c r="Q760" s="28" t="s">
        <v>38</v>
      </c>
      <c r="R760" s="28" t="s">
        <v>2431</v>
      </c>
      <c r="S760" s="28" t="s">
        <v>2430</v>
      </c>
      <c r="T760" s="28" t="s">
        <v>2429</v>
      </c>
    </row>
    <row r="761" spans="1:20" x14ac:dyDescent="0.2">
      <c r="A761" s="28">
        <v>5674404</v>
      </c>
      <c r="B761" s="28">
        <v>5674404</v>
      </c>
      <c r="C761" s="28" t="s">
        <v>343</v>
      </c>
      <c r="D761" s="28" t="s">
        <v>189</v>
      </c>
      <c r="E761" s="28" t="s">
        <v>344</v>
      </c>
      <c r="F761" s="28" t="s">
        <v>35</v>
      </c>
      <c r="G761" s="28" t="s">
        <v>211</v>
      </c>
      <c r="H761" s="40">
        <v>43241</v>
      </c>
      <c r="J761" s="40">
        <v>43283</v>
      </c>
      <c r="K761" s="39">
        <v>-137300</v>
      </c>
      <c r="L761" s="28">
        <v>2000154112</v>
      </c>
      <c r="M761" s="28" t="s">
        <v>212</v>
      </c>
      <c r="N761" s="28" t="s">
        <v>499</v>
      </c>
      <c r="O761" s="39">
        <v>350</v>
      </c>
      <c r="P761" s="28" t="s">
        <v>37</v>
      </c>
      <c r="Q761" s="28" t="s">
        <v>42</v>
      </c>
      <c r="R761" s="28" t="s">
        <v>2431</v>
      </c>
      <c r="S761" s="28" t="s">
        <v>2430</v>
      </c>
      <c r="T761" s="28" t="s">
        <v>2429</v>
      </c>
    </row>
    <row r="762" spans="1:20" x14ac:dyDescent="0.2">
      <c r="A762" s="28">
        <v>5672030</v>
      </c>
      <c r="B762" s="28">
        <v>5672030</v>
      </c>
      <c r="C762" s="28" t="s">
        <v>345</v>
      </c>
      <c r="D762" s="28" t="s">
        <v>189</v>
      </c>
      <c r="E762" s="28" t="s">
        <v>346</v>
      </c>
      <c r="F762" s="28" t="s">
        <v>35</v>
      </c>
      <c r="G762" s="28" t="s">
        <v>211</v>
      </c>
      <c r="H762" s="40">
        <v>43238</v>
      </c>
      <c r="J762" s="40">
        <v>43283</v>
      </c>
      <c r="K762" s="39">
        <v>-155000</v>
      </c>
      <c r="L762" s="28">
        <v>2000154112</v>
      </c>
      <c r="M762" s="28" t="s">
        <v>212</v>
      </c>
      <c r="N762" s="28" t="s">
        <v>499</v>
      </c>
      <c r="O762" s="39">
        <v>350</v>
      </c>
      <c r="P762" s="28" t="s">
        <v>37</v>
      </c>
      <c r="Q762" s="28" t="s">
        <v>44</v>
      </c>
      <c r="R762" s="28" t="s">
        <v>2431</v>
      </c>
      <c r="S762" s="28" t="s">
        <v>2430</v>
      </c>
      <c r="T762" s="28" t="s">
        <v>2429</v>
      </c>
    </row>
    <row r="763" spans="1:20" x14ac:dyDescent="0.2">
      <c r="A763" s="28">
        <v>5671991</v>
      </c>
      <c r="B763" s="28">
        <v>5671991</v>
      </c>
      <c r="C763" s="28" t="s">
        <v>347</v>
      </c>
      <c r="D763" s="28" t="s">
        <v>189</v>
      </c>
      <c r="E763" s="28" t="s">
        <v>348</v>
      </c>
      <c r="F763" s="28" t="s">
        <v>35</v>
      </c>
      <c r="G763" s="28" t="s">
        <v>73</v>
      </c>
      <c r="H763" s="40">
        <v>43238</v>
      </c>
      <c r="J763" s="40">
        <v>43308</v>
      </c>
      <c r="K763" s="39">
        <v>-402400</v>
      </c>
      <c r="L763" s="28">
        <v>2000154112</v>
      </c>
      <c r="M763" s="28" t="s">
        <v>349</v>
      </c>
      <c r="N763" s="28" t="s">
        <v>499</v>
      </c>
      <c r="O763" s="39">
        <v>350</v>
      </c>
      <c r="P763" s="28" t="s">
        <v>37</v>
      </c>
      <c r="Q763" s="28" t="s">
        <v>293</v>
      </c>
      <c r="R763" s="28" t="s">
        <v>2431</v>
      </c>
      <c r="S763" s="28" t="s">
        <v>2430</v>
      </c>
      <c r="T763" s="28" t="s">
        <v>2429</v>
      </c>
    </row>
    <row r="764" spans="1:20" x14ac:dyDescent="0.2">
      <c r="A764" s="28">
        <v>5672054</v>
      </c>
      <c r="B764" s="28">
        <v>5672054</v>
      </c>
      <c r="C764" s="28" t="s">
        <v>350</v>
      </c>
      <c r="D764" s="28" t="s">
        <v>189</v>
      </c>
      <c r="E764" s="28" t="s">
        <v>351</v>
      </c>
      <c r="F764" s="28" t="s">
        <v>35</v>
      </c>
      <c r="G764" s="28" t="s">
        <v>352</v>
      </c>
      <c r="H764" s="40">
        <v>43238</v>
      </c>
      <c r="J764" s="40">
        <v>43293</v>
      </c>
      <c r="K764" s="39">
        <v>-38500</v>
      </c>
      <c r="L764" s="28">
        <v>2000154112</v>
      </c>
      <c r="M764" s="28" t="s">
        <v>353</v>
      </c>
      <c r="N764" s="28" t="s">
        <v>499</v>
      </c>
      <c r="O764" s="39">
        <v>350</v>
      </c>
      <c r="P764" s="28" t="s">
        <v>37</v>
      </c>
      <c r="Q764" s="28" t="s">
        <v>40</v>
      </c>
      <c r="R764" s="28" t="s">
        <v>2431</v>
      </c>
      <c r="S764" s="28" t="s">
        <v>2430</v>
      </c>
      <c r="T764" s="28" t="s">
        <v>2429</v>
      </c>
    </row>
    <row r="765" spans="1:20" x14ac:dyDescent="0.2">
      <c r="A765" s="28">
        <v>5618631</v>
      </c>
      <c r="B765" s="28">
        <v>5618631</v>
      </c>
      <c r="C765" s="28" t="s">
        <v>354</v>
      </c>
      <c r="D765" s="28" t="s">
        <v>189</v>
      </c>
      <c r="E765" s="28" t="s">
        <v>355</v>
      </c>
      <c r="F765" s="28" t="s">
        <v>35</v>
      </c>
      <c r="G765" s="28" t="s">
        <v>356</v>
      </c>
      <c r="H765" s="40">
        <v>43197</v>
      </c>
      <c r="J765" s="40">
        <v>43293</v>
      </c>
      <c r="K765" s="39">
        <v>-264700</v>
      </c>
      <c r="L765" s="28">
        <v>2000154112</v>
      </c>
      <c r="M765" s="28" t="s">
        <v>357</v>
      </c>
      <c r="N765" s="28" t="s">
        <v>499</v>
      </c>
      <c r="O765" s="39">
        <v>350</v>
      </c>
      <c r="P765" s="28" t="s">
        <v>37</v>
      </c>
      <c r="Q765" s="28" t="s">
        <v>48</v>
      </c>
      <c r="R765" s="28" t="s">
        <v>2431</v>
      </c>
      <c r="S765" s="28" t="s">
        <v>2430</v>
      </c>
      <c r="T765" s="28" t="s">
        <v>2429</v>
      </c>
    </row>
    <row r="766" spans="1:20" x14ac:dyDescent="0.2">
      <c r="A766" s="28">
        <v>5618625</v>
      </c>
      <c r="B766" s="28">
        <v>5618625</v>
      </c>
      <c r="C766" s="28" t="s">
        <v>358</v>
      </c>
      <c r="D766" s="28" t="s">
        <v>189</v>
      </c>
      <c r="E766" s="28" t="s">
        <v>359</v>
      </c>
      <c r="F766" s="28" t="s">
        <v>35</v>
      </c>
      <c r="G766" s="28" t="s">
        <v>215</v>
      </c>
      <c r="H766" s="40">
        <v>43197</v>
      </c>
      <c r="J766" s="40">
        <v>43293</v>
      </c>
      <c r="K766" s="39">
        <v>-335200</v>
      </c>
      <c r="L766" s="28">
        <v>2000154112</v>
      </c>
      <c r="M766" s="28" t="s">
        <v>41</v>
      </c>
      <c r="N766" s="28" t="s">
        <v>499</v>
      </c>
      <c r="O766" s="39">
        <v>350</v>
      </c>
      <c r="P766" s="28" t="s">
        <v>37</v>
      </c>
      <c r="Q766" s="28" t="s">
        <v>38</v>
      </c>
      <c r="R766" s="28" t="s">
        <v>2431</v>
      </c>
      <c r="S766" s="28" t="s">
        <v>2430</v>
      </c>
      <c r="T766" s="28" t="s">
        <v>2429</v>
      </c>
    </row>
    <row r="767" spans="1:20" x14ac:dyDescent="0.2">
      <c r="A767" s="28">
        <v>5640048</v>
      </c>
      <c r="B767" s="28">
        <v>5640048</v>
      </c>
      <c r="C767" s="28" t="s">
        <v>360</v>
      </c>
      <c r="D767" s="28" t="s">
        <v>189</v>
      </c>
      <c r="E767" s="28" t="s">
        <v>361</v>
      </c>
      <c r="F767" s="28" t="s">
        <v>35</v>
      </c>
      <c r="G767" s="28" t="s">
        <v>70</v>
      </c>
      <c r="H767" s="40">
        <v>43214</v>
      </c>
      <c r="J767" s="40">
        <v>43293</v>
      </c>
      <c r="K767" s="39">
        <v>-60400</v>
      </c>
      <c r="L767" s="28">
        <v>2000154112</v>
      </c>
      <c r="M767" s="28" t="s">
        <v>286</v>
      </c>
      <c r="N767" s="28" t="s">
        <v>499</v>
      </c>
      <c r="O767" s="39">
        <v>350</v>
      </c>
      <c r="P767" s="28" t="s">
        <v>37</v>
      </c>
      <c r="Q767" s="28" t="s">
        <v>48</v>
      </c>
      <c r="R767" s="28" t="s">
        <v>2431</v>
      </c>
      <c r="S767" s="28" t="s">
        <v>2430</v>
      </c>
      <c r="T767" s="28" t="s">
        <v>2429</v>
      </c>
    </row>
    <row r="768" spans="1:20" x14ac:dyDescent="0.2">
      <c r="A768" s="28">
        <v>5599072</v>
      </c>
      <c r="B768" s="28">
        <v>5599072</v>
      </c>
      <c r="C768" s="28" t="s">
        <v>362</v>
      </c>
      <c r="D768" s="28" t="s">
        <v>189</v>
      </c>
      <c r="E768" s="28" t="s">
        <v>363</v>
      </c>
      <c r="F768" s="28" t="s">
        <v>35</v>
      </c>
      <c r="G768" s="28" t="s">
        <v>70</v>
      </c>
      <c r="H768" s="40">
        <v>43180</v>
      </c>
      <c r="J768" s="40">
        <v>43293</v>
      </c>
      <c r="K768" s="39">
        <v>-1105600</v>
      </c>
      <c r="L768" s="28">
        <v>2000154112</v>
      </c>
      <c r="M768" s="28" t="s">
        <v>286</v>
      </c>
      <c r="N768" s="28" t="s">
        <v>499</v>
      </c>
      <c r="O768" s="39">
        <v>350</v>
      </c>
      <c r="P768" s="28" t="s">
        <v>37</v>
      </c>
      <c r="Q768" s="28" t="s">
        <v>48</v>
      </c>
      <c r="R768" s="28" t="s">
        <v>2431</v>
      </c>
      <c r="S768" s="28" t="s">
        <v>2430</v>
      </c>
      <c r="T768" s="28" t="s">
        <v>2429</v>
      </c>
    </row>
    <row r="769" spans="1:20" x14ac:dyDescent="0.2">
      <c r="A769" s="28">
        <v>5723303</v>
      </c>
      <c r="B769" s="28">
        <v>5723303</v>
      </c>
      <c r="C769" s="28" t="s">
        <v>364</v>
      </c>
      <c r="D769" s="28" t="s">
        <v>189</v>
      </c>
      <c r="E769" s="28" t="s">
        <v>365</v>
      </c>
      <c r="F769" s="28" t="s">
        <v>35</v>
      </c>
      <c r="G769" s="28" t="s">
        <v>366</v>
      </c>
      <c r="H769" s="40">
        <v>43280</v>
      </c>
      <c r="J769" s="40">
        <v>43342</v>
      </c>
      <c r="K769" s="39">
        <v>-238800</v>
      </c>
      <c r="L769" s="28">
        <v>2000154112</v>
      </c>
      <c r="M769" s="28" t="s">
        <v>367</v>
      </c>
      <c r="N769" s="28" t="s">
        <v>499</v>
      </c>
      <c r="O769" s="39">
        <v>320</v>
      </c>
      <c r="P769" s="28" t="s">
        <v>37</v>
      </c>
      <c r="Q769" s="28" t="s">
        <v>52</v>
      </c>
      <c r="R769" s="28" t="s">
        <v>2431</v>
      </c>
      <c r="S769" s="28" t="s">
        <v>2430</v>
      </c>
      <c r="T769" s="28" t="s">
        <v>2429</v>
      </c>
    </row>
    <row r="770" spans="1:20" x14ac:dyDescent="0.2">
      <c r="A770" s="28">
        <v>5713849</v>
      </c>
      <c r="B770" s="28">
        <v>5713849</v>
      </c>
      <c r="C770" s="28" t="s">
        <v>368</v>
      </c>
      <c r="D770" s="28" t="s">
        <v>189</v>
      </c>
      <c r="E770" s="28" t="s">
        <v>369</v>
      </c>
      <c r="F770" s="28" t="s">
        <v>35</v>
      </c>
      <c r="G770" s="28" t="s">
        <v>305</v>
      </c>
      <c r="H770" s="40">
        <v>43273</v>
      </c>
      <c r="J770" s="40">
        <v>43313</v>
      </c>
      <c r="K770" s="39">
        <v>-8042500</v>
      </c>
      <c r="L770" s="28">
        <v>2000154112</v>
      </c>
      <c r="M770" s="28" t="s">
        <v>370</v>
      </c>
      <c r="N770" s="28" t="s">
        <v>499</v>
      </c>
      <c r="O770" s="39">
        <v>320</v>
      </c>
      <c r="P770" s="28" t="s">
        <v>37</v>
      </c>
      <c r="Q770" s="28" t="s">
        <v>42</v>
      </c>
      <c r="R770" s="28" t="s">
        <v>2431</v>
      </c>
      <c r="S770" s="28" t="s">
        <v>2430</v>
      </c>
      <c r="T770" s="28" t="s">
        <v>2429</v>
      </c>
    </row>
    <row r="771" spans="1:20" x14ac:dyDescent="0.2">
      <c r="A771" s="28">
        <v>5655235</v>
      </c>
      <c r="B771" s="28">
        <v>5655235</v>
      </c>
      <c r="C771" s="28" t="s">
        <v>371</v>
      </c>
      <c r="D771" s="28" t="s">
        <v>189</v>
      </c>
      <c r="E771" s="28" t="s">
        <v>372</v>
      </c>
      <c r="F771" s="28" t="s">
        <v>35</v>
      </c>
      <c r="G771" s="28" t="s">
        <v>356</v>
      </c>
      <c r="H771" s="40">
        <v>43226</v>
      </c>
      <c r="J771" s="40">
        <v>43330</v>
      </c>
      <c r="K771" s="39">
        <v>-6434700</v>
      </c>
      <c r="L771" s="28">
        <v>2000154112</v>
      </c>
      <c r="M771" s="28" t="s">
        <v>373</v>
      </c>
      <c r="N771" s="28" t="s">
        <v>499</v>
      </c>
      <c r="O771" s="39">
        <v>314</v>
      </c>
      <c r="P771" s="28" t="s">
        <v>37</v>
      </c>
      <c r="Q771" s="28" t="s">
        <v>48</v>
      </c>
      <c r="R771" s="28" t="s">
        <v>2431</v>
      </c>
      <c r="S771" s="28" t="s">
        <v>2430</v>
      </c>
      <c r="T771" s="28" t="s">
        <v>2429</v>
      </c>
    </row>
    <row r="772" spans="1:20" x14ac:dyDescent="0.2">
      <c r="A772" s="28">
        <v>5750065</v>
      </c>
      <c r="B772" s="28">
        <v>5750065</v>
      </c>
      <c r="C772" s="28" t="s">
        <v>374</v>
      </c>
      <c r="D772" s="28" t="s">
        <v>189</v>
      </c>
      <c r="E772" s="28" t="s">
        <v>375</v>
      </c>
      <c r="F772" s="28" t="s">
        <v>35</v>
      </c>
      <c r="G772" s="28" t="s">
        <v>215</v>
      </c>
      <c r="H772" s="40">
        <v>43304</v>
      </c>
      <c r="J772" s="40">
        <v>43344</v>
      </c>
      <c r="K772" s="39">
        <v>-1816300</v>
      </c>
      <c r="L772" s="28">
        <v>2000154112</v>
      </c>
      <c r="M772" s="28" t="s">
        <v>376</v>
      </c>
      <c r="N772" s="28" t="s">
        <v>499</v>
      </c>
      <c r="O772" s="39">
        <v>299</v>
      </c>
      <c r="P772" s="28" t="s">
        <v>37</v>
      </c>
      <c r="Q772" s="28" t="s">
        <v>38</v>
      </c>
      <c r="R772" s="28" t="s">
        <v>2431</v>
      </c>
      <c r="S772" s="28" t="s">
        <v>2430</v>
      </c>
      <c r="T772" s="28" t="s">
        <v>2429</v>
      </c>
    </row>
    <row r="773" spans="1:20" x14ac:dyDescent="0.2">
      <c r="A773" s="28">
        <v>5750011</v>
      </c>
      <c r="B773" s="28">
        <v>5750011</v>
      </c>
      <c r="C773" s="28" t="s">
        <v>374</v>
      </c>
      <c r="D773" s="28" t="s">
        <v>189</v>
      </c>
      <c r="E773" s="28" t="s">
        <v>377</v>
      </c>
      <c r="F773" s="28" t="s">
        <v>35</v>
      </c>
      <c r="G773" s="28" t="s">
        <v>215</v>
      </c>
      <c r="H773" s="40">
        <v>43244</v>
      </c>
      <c r="J773" s="40">
        <v>43344</v>
      </c>
      <c r="K773" s="39">
        <v>-953700</v>
      </c>
      <c r="L773" s="28">
        <v>2000154112</v>
      </c>
      <c r="M773" s="28" t="s">
        <v>376</v>
      </c>
      <c r="N773" s="28" t="s">
        <v>499</v>
      </c>
      <c r="O773" s="39">
        <v>299</v>
      </c>
      <c r="P773" s="28" t="s">
        <v>37</v>
      </c>
      <c r="Q773" s="28" t="s">
        <v>38</v>
      </c>
      <c r="R773" s="28" t="s">
        <v>2431</v>
      </c>
      <c r="S773" s="28" t="s">
        <v>2430</v>
      </c>
      <c r="T773" s="28" t="s">
        <v>2429</v>
      </c>
    </row>
    <row r="774" spans="1:20" x14ac:dyDescent="0.2">
      <c r="A774" s="28">
        <v>5746835</v>
      </c>
      <c r="B774" s="28">
        <v>5746835</v>
      </c>
      <c r="C774" s="28" t="s">
        <v>374</v>
      </c>
      <c r="D774" s="28" t="s">
        <v>189</v>
      </c>
      <c r="E774" s="28" t="s">
        <v>378</v>
      </c>
      <c r="F774" s="28" t="s">
        <v>35</v>
      </c>
      <c r="G774" s="28" t="s">
        <v>243</v>
      </c>
      <c r="H774" s="40">
        <v>43300</v>
      </c>
      <c r="J774" s="40">
        <v>43344</v>
      </c>
      <c r="K774" s="39">
        <v>-1881367</v>
      </c>
      <c r="L774" s="28">
        <v>2000154112</v>
      </c>
      <c r="M774" s="28" t="s">
        <v>342</v>
      </c>
      <c r="N774" s="28" t="s">
        <v>499</v>
      </c>
      <c r="O774" s="39">
        <v>299</v>
      </c>
      <c r="P774" s="28" t="s">
        <v>37</v>
      </c>
      <c r="Q774" s="28" t="s">
        <v>38</v>
      </c>
      <c r="R774" s="28" t="s">
        <v>2431</v>
      </c>
      <c r="S774" s="28" t="s">
        <v>2430</v>
      </c>
      <c r="T774" s="28" t="s">
        <v>2429</v>
      </c>
    </row>
    <row r="775" spans="1:20" x14ac:dyDescent="0.2">
      <c r="A775" s="28">
        <v>5750358</v>
      </c>
      <c r="B775" s="28">
        <v>5750358</v>
      </c>
      <c r="C775" s="28" t="s">
        <v>374</v>
      </c>
      <c r="D775" s="28" t="s">
        <v>189</v>
      </c>
      <c r="E775" s="28" t="s">
        <v>379</v>
      </c>
      <c r="F775" s="28" t="s">
        <v>35</v>
      </c>
      <c r="G775" s="28" t="s">
        <v>243</v>
      </c>
      <c r="H775" s="40">
        <v>43304</v>
      </c>
      <c r="J775" s="40">
        <v>43344</v>
      </c>
      <c r="K775" s="39">
        <v>-51300</v>
      </c>
      <c r="L775" s="28">
        <v>2000154112</v>
      </c>
      <c r="M775" s="28" t="s">
        <v>380</v>
      </c>
      <c r="N775" s="28" t="s">
        <v>499</v>
      </c>
      <c r="O775" s="39">
        <v>299</v>
      </c>
      <c r="P775" s="28" t="s">
        <v>37</v>
      </c>
      <c r="Q775" s="28" t="s">
        <v>38</v>
      </c>
      <c r="R775" s="28" t="s">
        <v>2431</v>
      </c>
      <c r="S775" s="28" t="s">
        <v>2430</v>
      </c>
      <c r="T775" s="28" t="s">
        <v>2429</v>
      </c>
    </row>
    <row r="776" spans="1:20" x14ac:dyDescent="0.2">
      <c r="A776" s="28">
        <v>5750038</v>
      </c>
      <c r="B776" s="28">
        <v>5750038</v>
      </c>
      <c r="C776" s="28" t="s">
        <v>374</v>
      </c>
      <c r="D776" s="28" t="s">
        <v>189</v>
      </c>
      <c r="E776" s="28" t="s">
        <v>381</v>
      </c>
      <c r="F776" s="28" t="s">
        <v>35</v>
      </c>
      <c r="G776" s="28" t="s">
        <v>215</v>
      </c>
      <c r="H776" s="40">
        <v>43304</v>
      </c>
      <c r="J776" s="40">
        <v>43344</v>
      </c>
      <c r="K776" s="39">
        <v>-517000</v>
      </c>
      <c r="L776" s="28">
        <v>2000154112</v>
      </c>
      <c r="M776" s="28" t="s">
        <v>376</v>
      </c>
      <c r="N776" s="28" t="s">
        <v>499</v>
      </c>
      <c r="O776" s="39">
        <v>299</v>
      </c>
      <c r="P776" s="28" t="s">
        <v>37</v>
      </c>
      <c r="Q776" s="28" t="s">
        <v>38</v>
      </c>
      <c r="R776" s="28" t="s">
        <v>2431</v>
      </c>
      <c r="S776" s="28" t="s">
        <v>2430</v>
      </c>
      <c r="T776" s="28" t="s">
        <v>2429</v>
      </c>
    </row>
    <row r="777" spans="1:20" x14ac:dyDescent="0.2">
      <c r="A777" s="28">
        <v>5746982</v>
      </c>
      <c r="B777" s="28">
        <v>5746982</v>
      </c>
      <c r="C777" s="28" t="s">
        <v>382</v>
      </c>
      <c r="D777" s="28" t="s">
        <v>189</v>
      </c>
      <c r="E777" s="28" t="s">
        <v>383</v>
      </c>
      <c r="F777" s="28" t="s">
        <v>35</v>
      </c>
      <c r="G777" s="28" t="s">
        <v>191</v>
      </c>
      <c r="H777" s="40">
        <v>43300</v>
      </c>
      <c r="J777" s="40">
        <v>43314</v>
      </c>
      <c r="K777" s="39">
        <v>-3160200</v>
      </c>
      <c r="L777" s="28">
        <v>2000154112</v>
      </c>
      <c r="M777" s="28" t="s">
        <v>192</v>
      </c>
      <c r="N777" s="28" t="s">
        <v>499</v>
      </c>
      <c r="O777" s="39">
        <v>299</v>
      </c>
      <c r="P777" s="28" t="s">
        <v>37</v>
      </c>
      <c r="Q777" s="28" t="s">
        <v>54</v>
      </c>
      <c r="R777" s="28" t="s">
        <v>2431</v>
      </c>
      <c r="S777" s="28" t="s">
        <v>2430</v>
      </c>
      <c r="T777" s="28" t="s">
        <v>2429</v>
      </c>
    </row>
    <row r="778" spans="1:20" x14ac:dyDescent="0.2">
      <c r="A778" s="28">
        <v>5746947</v>
      </c>
      <c r="B778" s="28">
        <v>5746947</v>
      </c>
      <c r="C778" s="28" t="s">
        <v>384</v>
      </c>
      <c r="D778" s="28" t="s">
        <v>189</v>
      </c>
      <c r="E778" s="28" t="s">
        <v>385</v>
      </c>
      <c r="F778" s="28" t="s">
        <v>35</v>
      </c>
      <c r="G778" s="28" t="s">
        <v>211</v>
      </c>
      <c r="H778" s="40">
        <v>43300</v>
      </c>
      <c r="J778" s="40">
        <v>43314</v>
      </c>
      <c r="K778" s="39">
        <v>-1432517</v>
      </c>
      <c r="L778" s="28">
        <v>2000154112</v>
      </c>
      <c r="M778" s="28" t="s">
        <v>212</v>
      </c>
      <c r="N778" s="28" t="s">
        <v>499</v>
      </c>
      <c r="O778" s="39">
        <v>299</v>
      </c>
      <c r="P778" s="28" t="s">
        <v>37</v>
      </c>
      <c r="Q778" s="28" t="s">
        <v>51</v>
      </c>
      <c r="R778" s="28" t="s">
        <v>2431</v>
      </c>
      <c r="S778" s="28" t="s">
        <v>2430</v>
      </c>
      <c r="T778" s="28" t="s">
        <v>2429</v>
      </c>
    </row>
    <row r="779" spans="1:20" x14ac:dyDescent="0.2">
      <c r="A779" s="28">
        <v>5749814</v>
      </c>
      <c r="B779" s="28">
        <v>5749814</v>
      </c>
      <c r="C779" s="28" t="s">
        <v>386</v>
      </c>
      <c r="D779" s="28" t="s">
        <v>189</v>
      </c>
      <c r="E779" s="28" t="s">
        <v>387</v>
      </c>
      <c r="F779" s="28" t="s">
        <v>35</v>
      </c>
      <c r="G779" s="28" t="s">
        <v>312</v>
      </c>
      <c r="H779" s="40">
        <v>43304</v>
      </c>
      <c r="J779" s="40">
        <v>43314</v>
      </c>
      <c r="K779" s="39">
        <v>-216600</v>
      </c>
      <c r="L779" s="28">
        <v>2000154112</v>
      </c>
      <c r="M779" s="28" t="s">
        <v>339</v>
      </c>
      <c r="N779" s="28" t="s">
        <v>499</v>
      </c>
      <c r="O779" s="39">
        <v>299</v>
      </c>
      <c r="P779" s="28" t="s">
        <v>37</v>
      </c>
      <c r="Q779" s="28" t="s">
        <v>58</v>
      </c>
      <c r="R779" s="28" t="s">
        <v>2431</v>
      </c>
      <c r="S779" s="28" t="s">
        <v>2430</v>
      </c>
      <c r="T779" s="28" t="s">
        <v>2429</v>
      </c>
    </row>
    <row r="780" spans="1:20" x14ac:dyDescent="0.2">
      <c r="A780" s="28">
        <v>5749851</v>
      </c>
      <c r="B780" s="28">
        <v>5749851</v>
      </c>
      <c r="C780" s="28" t="s">
        <v>388</v>
      </c>
      <c r="D780" s="28" t="s">
        <v>189</v>
      </c>
      <c r="E780" s="28" t="s">
        <v>389</v>
      </c>
      <c r="F780" s="28" t="s">
        <v>35</v>
      </c>
      <c r="G780" s="28" t="s">
        <v>75</v>
      </c>
      <c r="H780" s="40">
        <v>43304</v>
      </c>
      <c r="J780" s="40">
        <v>43314</v>
      </c>
      <c r="K780" s="39">
        <v>-857200</v>
      </c>
      <c r="L780" s="28">
        <v>2000154112</v>
      </c>
      <c r="M780" s="28" t="s">
        <v>390</v>
      </c>
      <c r="N780" s="28" t="s">
        <v>499</v>
      </c>
      <c r="O780" s="39">
        <v>299</v>
      </c>
      <c r="P780" s="28" t="s">
        <v>37</v>
      </c>
      <c r="Q780" s="28" t="s">
        <v>204</v>
      </c>
      <c r="R780" s="28" t="s">
        <v>2431</v>
      </c>
      <c r="S780" s="28" t="s">
        <v>2430</v>
      </c>
      <c r="T780" s="28" t="s">
        <v>2429</v>
      </c>
    </row>
    <row r="781" spans="1:20" x14ac:dyDescent="0.2">
      <c r="A781" s="28">
        <v>5755471</v>
      </c>
      <c r="B781" s="28">
        <v>5755471</v>
      </c>
      <c r="C781" s="28" t="s">
        <v>391</v>
      </c>
      <c r="D781" s="28" t="s">
        <v>189</v>
      </c>
      <c r="E781" s="28" t="s">
        <v>392</v>
      </c>
      <c r="F781" s="28" t="s">
        <v>35</v>
      </c>
      <c r="G781" s="28" t="s">
        <v>366</v>
      </c>
      <c r="H781" s="40">
        <v>43307</v>
      </c>
      <c r="J781" s="40">
        <v>43464</v>
      </c>
      <c r="K781" s="39">
        <v>-616400</v>
      </c>
      <c r="L781" s="28">
        <v>2000154112</v>
      </c>
      <c r="M781" s="28" t="s">
        <v>393</v>
      </c>
      <c r="N781" s="28" t="s">
        <v>499</v>
      </c>
      <c r="O781" s="39">
        <v>267</v>
      </c>
      <c r="P781" s="28" t="s">
        <v>37</v>
      </c>
      <c r="Q781" s="28" t="s">
        <v>293</v>
      </c>
      <c r="R781" s="28" t="s">
        <v>2431</v>
      </c>
      <c r="S781" s="28" t="s">
        <v>2430</v>
      </c>
      <c r="T781" s="28" t="s">
        <v>2429</v>
      </c>
    </row>
    <row r="782" spans="1:20" x14ac:dyDescent="0.2">
      <c r="A782" s="28">
        <v>5773470</v>
      </c>
      <c r="B782" s="28">
        <v>5773470</v>
      </c>
      <c r="C782" s="28" t="s">
        <v>394</v>
      </c>
      <c r="D782" s="28" t="s">
        <v>198</v>
      </c>
      <c r="E782" s="28" t="s">
        <v>395</v>
      </c>
      <c r="F782" s="28" t="s">
        <v>35</v>
      </c>
      <c r="G782" s="28" t="s">
        <v>200</v>
      </c>
      <c r="H782" s="40">
        <v>43321</v>
      </c>
      <c r="J782" s="40">
        <v>43346</v>
      </c>
      <c r="K782" s="39">
        <v>-332900</v>
      </c>
      <c r="L782" s="28">
        <v>2000154112</v>
      </c>
      <c r="M782" s="28" t="s">
        <v>396</v>
      </c>
      <c r="N782" s="28" t="s">
        <v>499</v>
      </c>
      <c r="O782" s="39">
        <v>267</v>
      </c>
      <c r="P782" s="28" t="s">
        <v>37</v>
      </c>
      <c r="Q782" s="28" t="s">
        <v>51</v>
      </c>
      <c r="R782" s="28" t="s">
        <v>2431</v>
      </c>
      <c r="S782" s="28" t="s">
        <v>2430</v>
      </c>
      <c r="T782" s="28" t="s">
        <v>2429</v>
      </c>
    </row>
    <row r="783" spans="1:20" x14ac:dyDescent="0.2">
      <c r="A783" s="28">
        <v>5795441</v>
      </c>
      <c r="B783" s="28">
        <v>5795441</v>
      </c>
      <c r="C783" s="28" t="s">
        <v>397</v>
      </c>
      <c r="D783" s="28" t="s">
        <v>189</v>
      </c>
      <c r="E783" s="28" t="s">
        <v>398</v>
      </c>
      <c r="F783" s="28" t="s">
        <v>35</v>
      </c>
      <c r="G783" s="28" t="s">
        <v>243</v>
      </c>
      <c r="H783" s="40">
        <v>43339</v>
      </c>
      <c r="J783" s="40">
        <v>43346</v>
      </c>
      <c r="K783" s="39">
        <v>-33067642</v>
      </c>
      <c r="L783" s="28">
        <v>2000154112</v>
      </c>
      <c r="M783" s="28" t="s">
        <v>399</v>
      </c>
      <c r="N783" s="28" t="s">
        <v>499</v>
      </c>
      <c r="O783" s="39">
        <v>267</v>
      </c>
      <c r="P783" s="28" t="s">
        <v>37</v>
      </c>
      <c r="Q783" s="28" t="s">
        <v>38</v>
      </c>
      <c r="R783" s="28" t="s">
        <v>2431</v>
      </c>
      <c r="S783" s="28" t="s">
        <v>2430</v>
      </c>
      <c r="T783" s="28" t="s">
        <v>2429</v>
      </c>
    </row>
    <row r="784" spans="1:20" x14ac:dyDescent="0.2">
      <c r="A784" s="28">
        <v>5795597</v>
      </c>
      <c r="B784" s="28">
        <v>5795597</v>
      </c>
      <c r="C784" s="28" t="s">
        <v>397</v>
      </c>
      <c r="D784" s="28" t="s">
        <v>189</v>
      </c>
      <c r="E784" s="28" t="s">
        <v>400</v>
      </c>
      <c r="F784" s="28" t="s">
        <v>35</v>
      </c>
      <c r="G784" s="28" t="s">
        <v>215</v>
      </c>
      <c r="H784" s="40">
        <v>43339</v>
      </c>
      <c r="J784" s="40">
        <v>43346</v>
      </c>
      <c r="K784" s="39">
        <v>-2861500</v>
      </c>
      <c r="L784" s="28">
        <v>2000154112</v>
      </c>
      <c r="M784" s="28" t="s">
        <v>401</v>
      </c>
      <c r="N784" s="28" t="s">
        <v>499</v>
      </c>
      <c r="O784" s="39">
        <v>267</v>
      </c>
      <c r="P784" s="28" t="s">
        <v>37</v>
      </c>
      <c r="Q784" s="28" t="s">
        <v>38</v>
      </c>
      <c r="R784" s="28" t="s">
        <v>2431</v>
      </c>
      <c r="S784" s="28" t="s">
        <v>2430</v>
      </c>
      <c r="T784" s="28" t="s">
        <v>2429</v>
      </c>
    </row>
    <row r="785" spans="1:20" x14ac:dyDescent="0.2">
      <c r="A785" s="28">
        <v>5767677</v>
      </c>
      <c r="B785" s="28" t="s">
        <v>4250</v>
      </c>
      <c r="C785" s="28" t="s">
        <v>402</v>
      </c>
      <c r="D785" s="28" t="s">
        <v>189</v>
      </c>
      <c r="E785" s="28" t="s">
        <v>4249</v>
      </c>
      <c r="F785" s="28" t="s">
        <v>35</v>
      </c>
      <c r="G785" s="28" t="s">
        <v>70</v>
      </c>
      <c r="H785" s="40">
        <v>43316</v>
      </c>
      <c r="J785" s="40">
        <v>43452</v>
      </c>
      <c r="K785" s="39">
        <v>-161300</v>
      </c>
      <c r="L785" s="28">
        <v>2000154112</v>
      </c>
      <c r="M785" s="28" t="s">
        <v>4248</v>
      </c>
      <c r="N785" s="28" t="s">
        <v>499</v>
      </c>
      <c r="O785" s="39">
        <v>252</v>
      </c>
      <c r="P785" s="28" t="s">
        <v>37</v>
      </c>
      <c r="Q785" s="28" t="s">
        <v>48</v>
      </c>
      <c r="R785" s="28" t="s">
        <v>2431</v>
      </c>
      <c r="S785" s="28" t="s">
        <v>2430</v>
      </c>
      <c r="T785" s="28" t="s">
        <v>2429</v>
      </c>
    </row>
    <row r="786" spans="1:20" x14ac:dyDescent="0.2">
      <c r="A786" s="28">
        <v>5603164</v>
      </c>
      <c r="B786" s="28">
        <v>5603164</v>
      </c>
      <c r="C786" s="28" t="s">
        <v>405</v>
      </c>
      <c r="D786" s="28" t="s">
        <v>189</v>
      </c>
      <c r="E786" s="28" t="s">
        <v>406</v>
      </c>
      <c r="F786" s="28" t="s">
        <v>77</v>
      </c>
      <c r="G786" s="28" t="s">
        <v>70</v>
      </c>
      <c r="H786" s="40">
        <v>43420</v>
      </c>
      <c r="J786" s="40">
        <v>43420</v>
      </c>
      <c r="K786" s="39">
        <v>-32075</v>
      </c>
      <c r="L786" s="28">
        <v>2000154112</v>
      </c>
      <c r="M786" s="28" t="s">
        <v>407</v>
      </c>
      <c r="N786" s="28" t="s">
        <v>499</v>
      </c>
      <c r="O786" s="39">
        <v>394</v>
      </c>
      <c r="P786" s="28" t="s">
        <v>408</v>
      </c>
      <c r="Q786" s="28" t="s">
        <v>409</v>
      </c>
      <c r="R786" s="28" t="s">
        <v>2431</v>
      </c>
      <c r="S786" s="28" t="s">
        <v>2430</v>
      </c>
      <c r="T786" s="28" t="s">
        <v>2429</v>
      </c>
    </row>
    <row r="787" spans="1:20" x14ac:dyDescent="0.2">
      <c r="A787" s="28" t="s">
        <v>4216</v>
      </c>
      <c r="B787" s="28" t="s">
        <v>4216</v>
      </c>
      <c r="C787" s="28" t="s">
        <v>3263</v>
      </c>
      <c r="D787" s="28" t="s">
        <v>189</v>
      </c>
      <c r="E787" s="28" t="s">
        <v>4247</v>
      </c>
      <c r="F787" s="28" t="s">
        <v>454</v>
      </c>
      <c r="G787" s="28" t="s">
        <v>3267</v>
      </c>
      <c r="H787" s="40">
        <v>43515</v>
      </c>
      <c r="J787" s="40">
        <v>43515</v>
      </c>
      <c r="K787" s="39">
        <v>176647357</v>
      </c>
      <c r="L787" s="28">
        <v>2000154112</v>
      </c>
      <c r="M787" s="28" t="s">
        <v>4246</v>
      </c>
      <c r="N787" s="28" t="s">
        <v>458</v>
      </c>
      <c r="O787" s="39">
        <v>128</v>
      </c>
      <c r="P787" s="28" t="s">
        <v>459</v>
      </c>
      <c r="Q787" s="28" t="s">
        <v>3263</v>
      </c>
      <c r="R787" s="28" t="s">
        <v>2431</v>
      </c>
      <c r="S787" s="28" t="s">
        <v>2430</v>
      </c>
      <c r="T787" s="28" t="s">
        <v>2429</v>
      </c>
    </row>
    <row r="788" spans="1:20" x14ac:dyDescent="0.2">
      <c r="A788" s="28">
        <v>5818907</v>
      </c>
      <c r="B788" s="28">
        <v>5818907</v>
      </c>
      <c r="C788" s="28" t="s">
        <v>410</v>
      </c>
      <c r="D788" s="28" t="s">
        <v>198</v>
      </c>
      <c r="E788" s="28" t="s">
        <v>411</v>
      </c>
      <c r="F788" s="28" t="s">
        <v>77</v>
      </c>
      <c r="G788" s="28" t="s">
        <v>191</v>
      </c>
      <c r="H788" s="40">
        <v>43446</v>
      </c>
      <c r="J788" s="40">
        <v>43482</v>
      </c>
      <c r="K788" s="39">
        <v>-17400</v>
      </c>
      <c r="L788" s="28">
        <v>2000154112</v>
      </c>
      <c r="M788" s="28" t="s">
        <v>412</v>
      </c>
      <c r="N788" s="28" t="s">
        <v>499</v>
      </c>
      <c r="O788" s="39">
        <v>466</v>
      </c>
      <c r="P788" s="28" t="s">
        <v>65</v>
      </c>
      <c r="Q788" s="28" t="s">
        <v>81</v>
      </c>
      <c r="R788" s="28" t="s">
        <v>2431</v>
      </c>
      <c r="S788" s="28" t="s">
        <v>2430</v>
      </c>
      <c r="T788" s="28" t="s">
        <v>2429</v>
      </c>
    </row>
    <row r="789" spans="1:20" x14ac:dyDescent="0.2">
      <c r="A789" s="28">
        <v>5529622</v>
      </c>
      <c r="B789" s="28">
        <v>5529622</v>
      </c>
      <c r="C789" s="28" t="s">
        <v>413</v>
      </c>
      <c r="D789" s="28" t="s">
        <v>198</v>
      </c>
      <c r="E789" s="28" t="s">
        <v>414</v>
      </c>
      <c r="F789" s="28" t="s">
        <v>77</v>
      </c>
      <c r="G789" s="28" t="s">
        <v>277</v>
      </c>
      <c r="H789" s="40">
        <v>43446</v>
      </c>
      <c r="J789" s="40">
        <v>43482</v>
      </c>
      <c r="K789" s="39">
        <v>-610725</v>
      </c>
      <c r="L789" s="28">
        <v>2000154112</v>
      </c>
      <c r="M789" s="28" t="s">
        <v>415</v>
      </c>
      <c r="N789" s="28" t="s">
        <v>499</v>
      </c>
      <c r="O789" s="39">
        <v>466</v>
      </c>
      <c r="P789" s="28" t="s">
        <v>65</v>
      </c>
      <c r="Q789" s="28" t="s">
        <v>81</v>
      </c>
      <c r="R789" s="28" t="s">
        <v>2431</v>
      </c>
      <c r="S789" s="28" t="s">
        <v>2430</v>
      </c>
      <c r="T789" s="28" t="s">
        <v>2429</v>
      </c>
    </row>
    <row r="790" spans="1:20" x14ac:dyDescent="0.2">
      <c r="A790" s="28">
        <v>5590567</v>
      </c>
      <c r="B790" s="28">
        <v>5590567</v>
      </c>
      <c r="C790" s="28" t="s">
        <v>416</v>
      </c>
      <c r="D790" s="28" t="s">
        <v>198</v>
      </c>
      <c r="E790" s="28" t="s">
        <v>417</v>
      </c>
      <c r="F790" s="28" t="s">
        <v>77</v>
      </c>
      <c r="G790" s="28" t="s">
        <v>243</v>
      </c>
      <c r="H790" s="40">
        <v>43446</v>
      </c>
      <c r="J790" s="40">
        <v>43482</v>
      </c>
      <c r="K790" s="39">
        <v>-2034300</v>
      </c>
      <c r="L790" s="28">
        <v>2000154112</v>
      </c>
      <c r="M790" s="28" t="s">
        <v>418</v>
      </c>
      <c r="N790" s="28" t="s">
        <v>499</v>
      </c>
      <c r="O790" s="39">
        <v>466</v>
      </c>
      <c r="P790" s="28" t="s">
        <v>65</v>
      </c>
      <c r="Q790" s="28" t="s">
        <v>81</v>
      </c>
      <c r="R790" s="28" t="s">
        <v>2431</v>
      </c>
      <c r="S790" s="28" t="s">
        <v>2430</v>
      </c>
      <c r="T790" s="28" t="s">
        <v>2429</v>
      </c>
    </row>
    <row r="791" spans="1:20" x14ac:dyDescent="0.2">
      <c r="A791" s="28">
        <v>5795441</v>
      </c>
      <c r="B791" s="28">
        <v>5795441</v>
      </c>
      <c r="C791" s="28" t="s">
        <v>419</v>
      </c>
      <c r="D791" s="28" t="s">
        <v>198</v>
      </c>
      <c r="E791" s="28" t="s">
        <v>420</v>
      </c>
      <c r="F791" s="28" t="s">
        <v>77</v>
      </c>
      <c r="G791" s="28" t="s">
        <v>243</v>
      </c>
      <c r="H791" s="40">
        <v>43446</v>
      </c>
      <c r="J791" s="40">
        <v>43482</v>
      </c>
      <c r="K791" s="39">
        <v>-266380</v>
      </c>
      <c r="L791" s="28">
        <v>2000154112</v>
      </c>
      <c r="M791" s="28" t="s">
        <v>421</v>
      </c>
      <c r="N791" s="28" t="s">
        <v>499</v>
      </c>
      <c r="O791" s="39">
        <v>466</v>
      </c>
      <c r="P791" s="28" t="s">
        <v>65</v>
      </c>
      <c r="Q791" s="28" t="s">
        <v>81</v>
      </c>
      <c r="R791" s="28" t="s">
        <v>2431</v>
      </c>
      <c r="S791" s="28" t="s">
        <v>2430</v>
      </c>
      <c r="T791" s="28" t="s">
        <v>2429</v>
      </c>
    </row>
    <row r="792" spans="1:20" x14ac:dyDescent="0.2">
      <c r="A792" s="28">
        <v>5505235</v>
      </c>
      <c r="B792" s="28">
        <v>5505235</v>
      </c>
      <c r="C792" s="28" t="s">
        <v>422</v>
      </c>
      <c r="D792" s="28" t="s">
        <v>198</v>
      </c>
      <c r="E792" s="28" t="s">
        <v>423</v>
      </c>
      <c r="F792" s="28" t="s">
        <v>77</v>
      </c>
      <c r="G792" s="28" t="s">
        <v>218</v>
      </c>
      <c r="H792" s="40">
        <v>43446</v>
      </c>
      <c r="J792" s="40">
        <v>43482</v>
      </c>
      <c r="K792" s="39">
        <v>-5101292</v>
      </c>
      <c r="L792" s="28">
        <v>2000154112</v>
      </c>
      <c r="M792" s="28" t="s">
        <v>424</v>
      </c>
      <c r="N792" s="28" t="s">
        <v>499</v>
      </c>
      <c r="O792" s="39">
        <v>466</v>
      </c>
      <c r="P792" s="28" t="s">
        <v>65</v>
      </c>
      <c r="Q792" s="28" t="s">
        <v>81</v>
      </c>
      <c r="R792" s="28" t="s">
        <v>2431</v>
      </c>
      <c r="S792" s="28" t="s">
        <v>2430</v>
      </c>
      <c r="T792" s="28" t="s">
        <v>2429</v>
      </c>
    </row>
    <row r="793" spans="1:20" x14ac:dyDescent="0.2">
      <c r="A793" s="28">
        <v>5618631</v>
      </c>
      <c r="B793" s="28">
        <v>5618631</v>
      </c>
      <c r="C793" s="28" t="s">
        <v>425</v>
      </c>
      <c r="D793" s="28" t="s">
        <v>198</v>
      </c>
      <c r="E793" s="28" t="s">
        <v>426</v>
      </c>
      <c r="F793" s="28" t="s">
        <v>77</v>
      </c>
      <c r="G793" s="28" t="s">
        <v>356</v>
      </c>
      <c r="H793" s="40">
        <v>43446</v>
      </c>
      <c r="J793" s="40">
        <v>43482</v>
      </c>
      <c r="K793" s="39">
        <v>-366900</v>
      </c>
      <c r="L793" s="28">
        <v>2000154112</v>
      </c>
      <c r="M793" s="28" t="s">
        <v>427</v>
      </c>
      <c r="N793" s="28" t="s">
        <v>499</v>
      </c>
      <c r="O793" s="39">
        <v>466</v>
      </c>
      <c r="P793" s="28" t="s">
        <v>65</v>
      </c>
      <c r="Q793" s="28" t="s">
        <v>81</v>
      </c>
      <c r="R793" s="28" t="s">
        <v>2431</v>
      </c>
      <c r="S793" s="28" t="s">
        <v>2430</v>
      </c>
      <c r="T793" s="28" t="s">
        <v>2429</v>
      </c>
    </row>
    <row r="794" spans="1:20" x14ac:dyDescent="0.2">
      <c r="A794" s="28">
        <v>5496823</v>
      </c>
      <c r="B794" s="28">
        <v>5496823</v>
      </c>
      <c r="C794" s="28" t="s">
        <v>428</v>
      </c>
      <c r="D794" s="28" t="s">
        <v>189</v>
      </c>
      <c r="E794" s="28" t="s">
        <v>429</v>
      </c>
      <c r="F794" s="28" t="s">
        <v>77</v>
      </c>
      <c r="G794" s="28" t="s">
        <v>79</v>
      </c>
      <c r="H794" s="40">
        <v>43222</v>
      </c>
      <c r="J794" s="40">
        <v>43224</v>
      </c>
      <c r="K794" s="39">
        <v>-39475</v>
      </c>
      <c r="L794" s="28">
        <v>2000154112</v>
      </c>
      <c r="M794" s="28" t="s">
        <v>430</v>
      </c>
      <c r="N794" s="28" t="s">
        <v>499</v>
      </c>
      <c r="O794" s="39">
        <v>359</v>
      </c>
      <c r="P794" s="28" t="s">
        <v>82</v>
      </c>
      <c r="Q794" s="28" t="s">
        <v>80</v>
      </c>
      <c r="R794" s="28" t="s">
        <v>2431</v>
      </c>
      <c r="S794" s="28" t="s">
        <v>2430</v>
      </c>
      <c r="T794" s="28" t="s">
        <v>2429</v>
      </c>
    </row>
    <row r="795" spans="1:20" x14ac:dyDescent="0.2">
      <c r="A795" s="28">
        <v>5496823</v>
      </c>
      <c r="B795" s="28">
        <v>5496823</v>
      </c>
      <c r="C795" s="28" t="s">
        <v>428</v>
      </c>
      <c r="D795" s="28" t="s">
        <v>198</v>
      </c>
      <c r="E795" s="28" t="s">
        <v>431</v>
      </c>
      <c r="F795" s="28" t="s">
        <v>77</v>
      </c>
      <c r="G795" s="28" t="s">
        <v>75</v>
      </c>
      <c r="H795" s="40">
        <v>43446</v>
      </c>
      <c r="J795" s="40">
        <v>43482</v>
      </c>
      <c r="K795" s="39">
        <v>-24600</v>
      </c>
      <c r="L795" s="28">
        <v>2000154112</v>
      </c>
      <c r="M795" s="28" t="s">
        <v>432</v>
      </c>
      <c r="N795" s="28" t="s">
        <v>499</v>
      </c>
      <c r="O795" s="39">
        <v>466</v>
      </c>
      <c r="P795" s="28" t="s">
        <v>65</v>
      </c>
      <c r="Q795" s="28" t="s">
        <v>81</v>
      </c>
      <c r="R795" s="28" t="s">
        <v>2431</v>
      </c>
      <c r="S795" s="28" t="s">
        <v>2430</v>
      </c>
      <c r="T795" s="28" t="s">
        <v>2429</v>
      </c>
    </row>
    <row r="796" spans="1:20" x14ac:dyDescent="0.2">
      <c r="A796" s="28">
        <v>5579274</v>
      </c>
      <c r="B796" s="28">
        <v>5579274</v>
      </c>
      <c r="C796" s="28" t="s">
        <v>433</v>
      </c>
      <c r="D796" s="28" t="s">
        <v>198</v>
      </c>
      <c r="E796" s="28" t="s">
        <v>434</v>
      </c>
      <c r="F796" s="28" t="s">
        <v>77</v>
      </c>
      <c r="G796" s="28" t="s">
        <v>283</v>
      </c>
      <c r="H796" s="40">
        <v>43446</v>
      </c>
      <c r="J796" s="40">
        <v>43482</v>
      </c>
      <c r="K796" s="39">
        <v>-1586350</v>
      </c>
      <c r="L796" s="28">
        <v>2000154112</v>
      </c>
      <c r="M796" s="28" t="s">
        <v>435</v>
      </c>
      <c r="N796" s="28" t="s">
        <v>499</v>
      </c>
      <c r="O796" s="39">
        <v>466</v>
      </c>
      <c r="P796" s="28" t="s">
        <v>65</v>
      </c>
      <c r="Q796" s="28" t="s">
        <v>81</v>
      </c>
      <c r="R796" s="28" t="s">
        <v>2431</v>
      </c>
      <c r="S796" s="28" t="s">
        <v>2430</v>
      </c>
      <c r="T796" s="28" t="s">
        <v>2429</v>
      </c>
    </row>
    <row r="797" spans="1:20" x14ac:dyDescent="0.2">
      <c r="A797" s="28">
        <v>5634370</v>
      </c>
      <c r="B797" s="28">
        <v>5634370</v>
      </c>
      <c r="C797" s="28" t="s">
        <v>436</v>
      </c>
      <c r="D797" s="28" t="s">
        <v>198</v>
      </c>
      <c r="E797" s="28" t="s">
        <v>437</v>
      </c>
      <c r="F797" s="28" t="s">
        <v>77</v>
      </c>
      <c r="G797" s="28" t="s">
        <v>70</v>
      </c>
      <c r="H797" s="40">
        <v>43446</v>
      </c>
      <c r="J797" s="40">
        <v>43482</v>
      </c>
      <c r="K797" s="39">
        <v>-1624423</v>
      </c>
      <c r="L797" s="28">
        <v>2000154112</v>
      </c>
      <c r="M797" s="28" t="s">
        <v>438</v>
      </c>
      <c r="N797" s="28" t="s">
        <v>499</v>
      </c>
      <c r="O797" s="39">
        <v>466</v>
      </c>
      <c r="P797" s="28" t="s">
        <v>65</v>
      </c>
      <c r="Q797" s="28" t="s">
        <v>81</v>
      </c>
      <c r="R797" s="28" t="s">
        <v>2431</v>
      </c>
      <c r="S797" s="28" t="s">
        <v>2430</v>
      </c>
      <c r="T797" s="28" t="s">
        <v>2429</v>
      </c>
    </row>
    <row r="798" spans="1:20" x14ac:dyDescent="0.2">
      <c r="A798" s="28">
        <v>5599072</v>
      </c>
      <c r="B798" s="28">
        <v>5599072</v>
      </c>
      <c r="C798" s="28" t="s">
        <v>439</v>
      </c>
      <c r="D798" s="28" t="s">
        <v>198</v>
      </c>
      <c r="E798" s="28" t="s">
        <v>440</v>
      </c>
      <c r="F798" s="28" t="s">
        <v>77</v>
      </c>
      <c r="G798" s="28" t="s">
        <v>70</v>
      </c>
      <c r="H798" s="40">
        <v>43446</v>
      </c>
      <c r="J798" s="40">
        <v>43482</v>
      </c>
      <c r="K798" s="39">
        <v>-703200</v>
      </c>
      <c r="L798" s="28">
        <v>2000154112</v>
      </c>
      <c r="M798" s="28" t="s">
        <v>441</v>
      </c>
      <c r="N798" s="28" t="s">
        <v>499</v>
      </c>
      <c r="O798" s="39">
        <v>466</v>
      </c>
      <c r="P798" s="28" t="s">
        <v>65</v>
      </c>
      <c r="Q798" s="28" t="s">
        <v>81</v>
      </c>
      <c r="R798" s="28" t="s">
        <v>2431</v>
      </c>
      <c r="S798" s="28" t="s">
        <v>2430</v>
      </c>
      <c r="T798" s="28" t="s">
        <v>2429</v>
      </c>
    </row>
    <row r="799" spans="1:20" x14ac:dyDescent="0.2">
      <c r="A799" s="28">
        <v>5655235</v>
      </c>
      <c r="B799" s="28">
        <v>5655235</v>
      </c>
      <c r="C799" s="28" t="s">
        <v>442</v>
      </c>
      <c r="D799" s="28" t="s">
        <v>198</v>
      </c>
      <c r="E799" s="28" t="s">
        <v>443</v>
      </c>
      <c r="F799" s="28" t="s">
        <v>77</v>
      </c>
      <c r="G799" s="28" t="s">
        <v>356</v>
      </c>
      <c r="H799" s="40">
        <v>43375</v>
      </c>
      <c r="J799" s="40">
        <v>43489</v>
      </c>
      <c r="K799" s="39">
        <v>-14077444</v>
      </c>
      <c r="L799" s="28">
        <v>2000154112</v>
      </c>
      <c r="M799" s="28" t="s">
        <v>444</v>
      </c>
      <c r="N799" s="28" t="s">
        <v>499</v>
      </c>
      <c r="O799" s="39">
        <v>459</v>
      </c>
      <c r="P799" s="28" t="s">
        <v>83</v>
      </c>
      <c r="Q799" s="28" t="s">
        <v>81</v>
      </c>
      <c r="R799" s="28" t="s">
        <v>2431</v>
      </c>
      <c r="S799" s="28" t="s">
        <v>2430</v>
      </c>
      <c r="T799" s="28" t="s">
        <v>2429</v>
      </c>
    </row>
    <row r="800" spans="1:20" x14ac:dyDescent="0.2">
      <c r="A800" s="28">
        <v>5655235</v>
      </c>
      <c r="B800" s="28">
        <v>5655235</v>
      </c>
      <c r="C800" s="28" t="s">
        <v>442</v>
      </c>
      <c r="D800" s="28" t="s">
        <v>198</v>
      </c>
      <c r="E800" s="28" t="s">
        <v>445</v>
      </c>
      <c r="F800" s="28" t="s">
        <v>77</v>
      </c>
      <c r="G800" s="28" t="s">
        <v>356</v>
      </c>
      <c r="H800" s="40">
        <v>43129</v>
      </c>
      <c r="J800" s="40">
        <v>43495</v>
      </c>
      <c r="K800" s="39">
        <v>-426285</v>
      </c>
      <c r="L800" s="28">
        <v>2000154112</v>
      </c>
      <c r="M800" s="28" t="s">
        <v>446</v>
      </c>
      <c r="N800" s="28" t="s">
        <v>499</v>
      </c>
      <c r="O800" s="39">
        <v>88</v>
      </c>
      <c r="P800" s="28" t="s">
        <v>83</v>
      </c>
      <c r="Q800" s="28" t="s">
        <v>81</v>
      </c>
      <c r="R800" s="28" t="s">
        <v>2431</v>
      </c>
      <c r="S800" s="28" t="s">
        <v>2430</v>
      </c>
      <c r="T800" s="28" t="s">
        <v>2429</v>
      </c>
    </row>
    <row r="801" spans="1:20" x14ac:dyDescent="0.2">
      <c r="A801" s="28">
        <v>5894700</v>
      </c>
      <c r="B801" s="28">
        <v>5894700</v>
      </c>
      <c r="C801" s="28" t="s">
        <v>447</v>
      </c>
      <c r="D801" s="28" t="s">
        <v>198</v>
      </c>
      <c r="E801" s="28" t="s">
        <v>448</v>
      </c>
      <c r="F801" s="28" t="s">
        <v>77</v>
      </c>
      <c r="G801" s="28" t="s">
        <v>222</v>
      </c>
      <c r="H801" s="40">
        <v>43490</v>
      </c>
      <c r="J801" s="40">
        <v>43493</v>
      </c>
      <c r="K801" s="39">
        <v>-144200</v>
      </c>
      <c r="L801" s="28">
        <v>2000154112</v>
      </c>
      <c r="M801" s="28" t="s">
        <v>449</v>
      </c>
      <c r="N801" s="28" t="s">
        <v>499</v>
      </c>
      <c r="O801" s="39">
        <v>90</v>
      </c>
      <c r="P801" s="28" t="s">
        <v>83</v>
      </c>
      <c r="Q801" s="28" t="s">
        <v>81</v>
      </c>
      <c r="R801" s="28" t="s">
        <v>2431</v>
      </c>
      <c r="S801" s="28" t="s">
        <v>2430</v>
      </c>
      <c r="T801" s="28" t="s">
        <v>2429</v>
      </c>
    </row>
    <row r="802" spans="1:20" x14ac:dyDescent="0.2">
      <c r="A802" s="28" t="s">
        <v>3076</v>
      </c>
      <c r="B802" s="28" t="s">
        <v>3076</v>
      </c>
      <c r="C802" s="28" t="s">
        <v>4293</v>
      </c>
      <c r="D802" s="28" t="s">
        <v>189</v>
      </c>
      <c r="E802" s="28" t="s">
        <v>3074</v>
      </c>
      <c r="F802" s="28" t="s">
        <v>3073</v>
      </c>
      <c r="G802" s="28" t="s">
        <v>4290</v>
      </c>
      <c r="H802" s="40">
        <v>43511</v>
      </c>
      <c r="J802" s="40">
        <v>43511</v>
      </c>
      <c r="K802" s="39">
        <v>22677428</v>
      </c>
      <c r="L802" s="28">
        <v>2000087004</v>
      </c>
      <c r="M802" s="28" t="s">
        <v>3070</v>
      </c>
      <c r="N802" s="28" t="s">
        <v>458</v>
      </c>
      <c r="O802" s="39">
        <v>0</v>
      </c>
      <c r="P802" s="28" t="s">
        <v>68</v>
      </c>
      <c r="Q802" s="28" t="s">
        <v>3070</v>
      </c>
      <c r="R802" s="28" t="s">
        <v>2431</v>
      </c>
      <c r="S802" s="28" t="s">
        <v>2430</v>
      </c>
      <c r="T802" s="28" t="s">
        <v>2429</v>
      </c>
    </row>
    <row r="803" spans="1:20" x14ac:dyDescent="0.2">
      <c r="A803" s="28" t="s">
        <v>3076</v>
      </c>
      <c r="B803" s="28" t="s">
        <v>3076</v>
      </c>
      <c r="C803" s="28" t="s">
        <v>4293</v>
      </c>
      <c r="D803" s="28" t="s">
        <v>452</v>
      </c>
      <c r="E803" s="28" t="s">
        <v>3074</v>
      </c>
      <c r="F803" s="28" t="s">
        <v>3073</v>
      </c>
      <c r="G803" s="28" t="s">
        <v>455</v>
      </c>
      <c r="H803" s="40">
        <v>43511</v>
      </c>
      <c r="I803" s="28" t="s">
        <v>456</v>
      </c>
      <c r="J803" s="40">
        <v>43511</v>
      </c>
      <c r="K803" s="39">
        <v>-24345000</v>
      </c>
      <c r="L803" s="28">
        <v>2000087004</v>
      </c>
      <c r="M803" s="28" t="s">
        <v>3070</v>
      </c>
      <c r="N803" s="28" t="s">
        <v>499</v>
      </c>
      <c r="O803" s="39">
        <v>0</v>
      </c>
      <c r="P803" s="28" t="s">
        <v>68</v>
      </c>
      <c r="Q803" s="28" t="s">
        <v>3070</v>
      </c>
      <c r="R803" s="28" t="s">
        <v>2431</v>
      </c>
      <c r="S803" s="28" t="s">
        <v>2430</v>
      </c>
      <c r="T803" s="28" t="s">
        <v>2429</v>
      </c>
    </row>
    <row r="804" spans="1:20" x14ac:dyDescent="0.2">
      <c r="A804" s="28">
        <v>5917792</v>
      </c>
      <c r="B804" s="28">
        <v>5917792</v>
      </c>
      <c r="C804" s="28" t="s">
        <v>4292</v>
      </c>
      <c r="D804" s="28" t="s">
        <v>189</v>
      </c>
      <c r="E804" s="28" t="s">
        <v>4291</v>
      </c>
      <c r="F804" s="28" t="s">
        <v>35</v>
      </c>
      <c r="G804" s="28" t="s">
        <v>4290</v>
      </c>
      <c r="H804" s="40">
        <v>43432</v>
      </c>
      <c r="J804" s="40">
        <v>43501</v>
      </c>
      <c r="K804" s="39">
        <v>-22677428</v>
      </c>
      <c r="L804" s="28">
        <v>2000087004</v>
      </c>
      <c r="M804" s="28" t="s">
        <v>4289</v>
      </c>
      <c r="N804" s="28" t="s">
        <v>499</v>
      </c>
      <c r="O804" s="39">
        <v>-20</v>
      </c>
      <c r="P804" s="28" t="s">
        <v>68</v>
      </c>
      <c r="Q804" s="28" t="s">
        <v>43</v>
      </c>
      <c r="R804" s="28" t="s">
        <v>2431</v>
      </c>
      <c r="S804" s="28" t="s">
        <v>2430</v>
      </c>
      <c r="T804" s="28" t="s">
        <v>2429</v>
      </c>
    </row>
    <row r="805" spans="1:20" x14ac:dyDescent="0.2">
      <c r="A805" s="28" t="s">
        <v>450</v>
      </c>
      <c r="B805" s="28" t="s">
        <v>450</v>
      </c>
      <c r="C805" s="28" t="s">
        <v>451</v>
      </c>
      <c r="D805" s="28" t="s">
        <v>452</v>
      </c>
      <c r="E805" s="28" t="s">
        <v>453</v>
      </c>
      <c r="F805" s="28" t="s">
        <v>454</v>
      </c>
      <c r="G805" s="28" t="s">
        <v>455</v>
      </c>
      <c r="H805" s="40">
        <v>43304</v>
      </c>
      <c r="I805" s="28" t="s">
        <v>456</v>
      </c>
      <c r="J805" s="40">
        <v>43304</v>
      </c>
      <c r="K805" s="39">
        <v>24345000</v>
      </c>
      <c r="L805" s="28">
        <v>2000087004</v>
      </c>
      <c r="M805" s="28" t="s">
        <v>457</v>
      </c>
      <c r="N805" s="28" t="s">
        <v>458</v>
      </c>
      <c r="O805" s="39">
        <v>0</v>
      </c>
      <c r="P805" s="28" t="s">
        <v>459</v>
      </c>
      <c r="Q805" s="28" t="s">
        <v>451</v>
      </c>
      <c r="R805" s="28" t="s">
        <v>2431</v>
      </c>
      <c r="S805" s="28" t="s">
        <v>2430</v>
      </c>
      <c r="T805" s="28" t="s">
        <v>2429</v>
      </c>
    </row>
    <row r="806" spans="1:20" x14ac:dyDescent="0.2">
      <c r="A806" s="28">
        <v>5524623</v>
      </c>
      <c r="B806" s="28">
        <v>5524623</v>
      </c>
      <c r="C806" s="28" t="s">
        <v>3234</v>
      </c>
      <c r="D806" s="28" t="s">
        <v>189</v>
      </c>
      <c r="E806" s="28" t="s">
        <v>4294</v>
      </c>
      <c r="F806" s="28" t="s">
        <v>3073</v>
      </c>
      <c r="G806" s="28" t="s">
        <v>264</v>
      </c>
      <c r="H806" s="40">
        <v>43321</v>
      </c>
      <c r="J806" s="40">
        <v>43342</v>
      </c>
      <c r="K806" s="39">
        <v>3000000</v>
      </c>
      <c r="L806" s="28">
        <v>2000043914</v>
      </c>
      <c r="M806" s="28" t="s">
        <v>3086</v>
      </c>
      <c r="N806" s="28" t="s">
        <v>458</v>
      </c>
      <c r="O806" s="39">
        <v>21</v>
      </c>
      <c r="P806" s="28" t="s">
        <v>82</v>
      </c>
      <c r="Q806" s="28" t="s">
        <v>3086</v>
      </c>
      <c r="R806" s="28" t="s">
        <v>2431</v>
      </c>
      <c r="S806" s="28" t="s">
        <v>2430</v>
      </c>
      <c r="T806" s="28" t="s">
        <v>2429</v>
      </c>
    </row>
    <row r="807" spans="1:20" x14ac:dyDescent="0.2">
      <c r="A807" s="28">
        <v>5524623</v>
      </c>
      <c r="B807" s="28">
        <v>5524623</v>
      </c>
      <c r="C807" s="28" t="s">
        <v>3234</v>
      </c>
      <c r="D807" s="28" t="s">
        <v>3269</v>
      </c>
      <c r="E807" s="28" t="s">
        <v>4294</v>
      </c>
      <c r="F807" s="28" t="s">
        <v>3073</v>
      </c>
      <c r="G807" s="28" t="s">
        <v>3267</v>
      </c>
      <c r="H807" s="40">
        <v>43321</v>
      </c>
      <c r="I807" s="28" t="s">
        <v>3266</v>
      </c>
      <c r="J807" s="40">
        <v>43342</v>
      </c>
      <c r="K807" s="39">
        <v>-3000000</v>
      </c>
      <c r="L807" s="28">
        <v>2000043914</v>
      </c>
      <c r="M807" s="28" t="s">
        <v>3086</v>
      </c>
      <c r="N807" s="28" t="s">
        <v>499</v>
      </c>
      <c r="O807" s="39">
        <v>21</v>
      </c>
      <c r="P807" s="28" t="s">
        <v>82</v>
      </c>
      <c r="Q807" s="28" t="s">
        <v>3086</v>
      </c>
      <c r="R807" s="28" t="s">
        <v>2431</v>
      </c>
      <c r="S807" s="28" t="s">
        <v>2430</v>
      </c>
      <c r="T807" s="28" t="s">
        <v>2429</v>
      </c>
    </row>
    <row r="808" spans="1:20" x14ac:dyDescent="0.2">
      <c r="A808" s="28">
        <v>5524623</v>
      </c>
      <c r="B808" s="28">
        <v>5524623</v>
      </c>
      <c r="C808" s="28" t="s">
        <v>3263</v>
      </c>
      <c r="D808" s="28" t="s">
        <v>189</v>
      </c>
      <c r="E808" s="28" t="s">
        <v>263</v>
      </c>
      <c r="F808" s="28" t="s">
        <v>77</v>
      </c>
      <c r="G808" s="28" t="s">
        <v>264</v>
      </c>
      <c r="H808" s="40">
        <v>43321</v>
      </c>
      <c r="J808" s="40">
        <v>43342</v>
      </c>
      <c r="K808" s="39">
        <v>-3000000</v>
      </c>
      <c r="L808" s="28">
        <v>2000043914</v>
      </c>
      <c r="M808" s="28" t="s">
        <v>3233</v>
      </c>
      <c r="N808" s="28" t="s">
        <v>499</v>
      </c>
      <c r="O808" s="39">
        <v>-39</v>
      </c>
      <c r="P808" s="28" t="s">
        <v>82</v>
      </c>
      <c r="Q808" s="28" t="s">
        <v>267</v>
      </c>
      <c r="R808" s="28" t="s">
        <v>2431</v>
      </c>
      <c r="S808" s="28" t="s">
        <v>2430</v>
      </c>
      <c r="T808" s="28" t="s">
        <v>2429</v>
      </c>
    </row>
    <row r="809" spans="1:20" x14ac:dyDescent="0.2">
      <c r="A809" s="28" t="s">
        <v>3289</v>
      </c>
      <c r="B809" s="28" t="s">
        <v>3289</v>
      </c>
      <c r="C809" s="28" t="s">
        <v>3263</v>
      </c>
      <c r="D809" s="28" t="s">
        <v>3269</v>
      </c>
      <c r="E809" s="28" t="s">
        <v>4295</v>
      </c>
      <c r="F809" s="28" t="s">
        <v>454</v>
      </c>
      <c r="G809" s="28" t="s">
        <v>3267</v>
      </c>
      <c r="H809" s="40">
        <v>43321</v>
      </c>
      <c r="I809" s="28" t="s">
        <v>3266</v>
      </c>
      <c r="J809" s="40">
        <v>43321</v>
      </c>
      <c r="K809" s="39">
        <v>3000000</v>
      </c>
      <c r="L809" s="28">
        <v>2000043914</v>
      </c>
      <c r="M809" s="28" t="s">
        <v>3281</v>
      </c>
      <c r="N809" s="28" t="s">
        <v>458</v>
      </c>
      <c r="O809" s="39">
        <v>0</v>
      </c>
      <c r="P809" s="28" t="s">
        <v>459</v>
      </c>
      <c r="Q809" s="28" t="s">
        <v>3263</v>
      </c>
      <c r="R809" s="28" t="s">
        <v>2431</v>
      </c>
      <c r="S809" s="28" t="s">
        <v>2430</v>
      </c>
      <c r="T809" s="28" t="s">
        <v>2429</v>
      </c>
    </row>
    <row r="810" spans="1:20" x14ac:dyDescent="0.2">
      <c r="A810" s="28" t="s">
        <v>3244</v>
      </c>
      <c r="B810" s="28" t="s">
        <v>3244</v>
      </c>
      <c r="C810" s="28" t="s">
        <v>4299</v>
      </c>
      <c r="D810" s="28" t="s">
        <v>4298</v>
      </c>
      <c r="E810" s="28" t="s">
        <v>4300</v>
      </c>
      <c r="F810" s="28" t="s">
        <v>454</v>
      </c>
      <c r="G810" s="28" t="s">
        <v>455</v>
      </c>
      <c r="H810" s="40">
        <v>43179</v>
      </c>
      <c r="I810" s="28" t="s">
        <v>1869</v>
      </c>
      <c r="J810" s="40">
        <v>43179</v>
      </c>
      <c r="K810" s="39">
        <v>55000</v>
      </c>
      <c r="L810" s="28">
        <v>2000015657</v>
      </c>
      <c r="M810" s="28" t="s">
        <v>4296</v>
      </c>
      <c r="N810" s="28" t="s">
        <v>458</v>
      </c>
      <c r="O810" s="39">
        <v>0</v>
      </c>
      <c r="P810" s="28" t="s">
        <v>408</v>
      </c>
      <c r="Q810" s="28" t="s">
        <v>3240</v>
      </c>
      <c r="R810" s="28" t="s">
        <v>2431</v>
      </c>
      <c r="S810" s="28" t="s">
        <v>2430</v>
      </c>
      <c r="T810" s="28" t="s">
        <v>2429</v>
      </c>
    </row>
    <row r="811" spans="1:20" x14ac:dyDescent="0.2">
      <c r="A811" s="28" t="s">
        <v>3244</v>
      </c>
      <c r="B811" s="28" t="s">
        <v>3244</v>
      </c>
      <c r="C811" s="28" t="s">
        <v>4299</v>
      </c>
      <c r="D811" s="28" t="s">
        <v>4298</v>
      </c>
      <c r="E811" s="28" t="s">
        <v>4297</v>
      </c>
      <c r="F811" s="28" t="s">
        <v>3447</v>
      </c>
      <c r="G811" s="28" t="s">
        <v>455</v>
      </c>
      <c r="H811" s="40">
        <v>43179</v>
      </c>
      <c r="I811" s="28" t="s">
        <v>1869</v>
      </c>
      <c r="J811" s="40">
        <v>43179</v>
      </c>
      <c r="K811" s="39">
        <v>-55000</v>
      </c>
      <c r="L811" s="28">
        <v>2000015657</v>
      </c>
      <c r="M811" s="28" t="s">
        <v>4296</v>
      </c>
      <c r="N811" s="28" t="s">
        <v>499</v>
      </c>
      <c r="O811" s="39">
        <v>-10</v>
      </c>
      <c r="P811" s="28" t="s">
        <v>37</v>
      </c>
      <c r="Q811" s="28" t="s">
        <v>3240</v>
      </c>
      <c r="R811" s="28" t="s">
        <v>2431</v>
      </c>
      <c r="S811" s="28" t="s">
        <v>2430</v>
      </c>
      <c r="T811" s="28" t="s">
        <v>2429</v>
      </c>
    </row>
    <row r="818" spans="1:20" x14ac:dyDescent="0.2">
      <c r="A818" s="41" t="s">
        <v>19</v>
      </c>
      <c r="B818" s="41" t="s">
        <v>19</v>
      </c>
      <c r="C818" s="41" t="s">
        <v>20</v>
      </c>
      <c r="D818" s="41" t="s">
        <v>21</v>
      </c>
      <c r="E818" s="41" t="s">
        <v>22</v>
      </c>
      <c r="F818" s="41" t="s">
        <v>23</v>
      </c>
      <c r="G818" s="41" t="s">
        <v>24</v>
      </c>
      <c r="H818" s="41" t="s">
        <v>25</v>
      </c>
      <c r="I818" s="41" t="s">
        <v>26</v>
      </c>
      <c r="J818" s="41" t="s">
        <v>27</v>
      </c>
      <c r="K818" s="41" t="s">
        <v>28</v>
      </c>
      <c r="L818" s="41" t="s">
        <v>29</v>
      </c>
      <c r="M818" s="41" t="s">
        <v>30</v>
      </c>
      <c r="N818" s="41" t="s">
        <v>31</v>
      </c>
      <c r="O818" s="41" t="s">
        <v>32</v>
      </c>
      <c r="P818" s="41" t="s">
        <v>33</v>
      </c>
      <c r="Q818" s="41" t="s">
        <v>34</v>
      </c>
      <c r="R818" s="41" t="s">
        <v>2464</v>
      </c>
      <c r="S818" s="41" t="s">
        <v>2463</v>
      </c>
      <c r="T818" s="41" t="s">
        <v>2462</v>
      </c>
    </row>
    <row r="819" spans="1:20" x14ac:dyDescent="0.2">
      <c r="A819" s="28" t="s">
        <v>3248</v>
      </c>
      <c r="B819" s="28" t="s">
        <v>3248</v>
      </c>
      <c r="C819" s="28" t="s">
        <v>3247</v>
      </c>
      <c r="D819" s="28" t="s">
        <v>452</v>
      </c>
      <c r="E819" s="28" t="s">
        <v>3242</v>
      </c>
      <c r="F819" s="28" t="s">
        <v>3246</v>
      </c>
      <c r="G819" s="28" t="s">
        <v>455</v>
      </c>
      <c r="H819" s="40">
        <v>43187</v>
      </c>
      <c r="I819" s="28" t="s">
        <v>456</v>
      </c>
      <c r="J819" s="40">
        <v>43187</v>
      </c>
      <c r="K819" s="39">
        <v>-55000</v>
      </c>
      <c r="L819" s="28">
        <v>101245701</v>
      </c>
      <c r="M819" s="28" t="s">
        <v>3245</v>
      </c>
      <c r="N819" s="28" t="s">
        <v>499</v>
      </c>
      <c r="O819" s="39">
        <v>0</v>
      </c>
      <c r="P819" s="28" t="s">
        <v>408</v>
      </c>
      <c r="Q819" s="28" t="s">
        <v>3240</v>
      </c>
      <c r="R819" s="28" t="s">
        <v>2431</v>
      </c>
      <c r="S819" s="28" t="s">
        <v>2430</v>
      </c>
      <c r="T819" s="28" t="s">
        <v>2429</v>
      </c>
    </row>
    <row r="820" spans="1:20" x14ac:dyDescent="0.2">
      <c r="A820" s="28" t="s">
        <v>3244</v>
      </c>
      <c r="B820" s="28" t="s">
        <v>3244</v>
      </c>
      <c r="C820" s="28" t="s">
        <v>3244</v>
      </c>
      <c r="D820" s="28" t="s">
        <v>452</v>
      </c>
      <c r="E820" s="28" t="s">
        <v>3243</v>
      </c>
      <c r="F820" s="28" t="s">
        <v>454</v>
      </c>
      <c r="G820" s="28" t="s">
        <v>455</v>
      </c>
      <c r="H820" s="40">
        <v>43179</v>
      </c>
      <c r="I820" s="28" t="s">
        <v>456</v>
      </c>
      <c r="J820" s="40">
        <v>43179</v>
      </c>
      <c r="K820" s="39">
        <v>55000</v>
      </c>
      <c r="L820" s="28">
        <v>101245701</v>
      </c>
      <c r="M820" s="28" t="s">
        <v>3241</v>
      </c>
      <c r="N820" s="28" t="s">
        <v>458</v>
      </c>
      <c r="O820" s="39">
        <v>0</v>
      </c>
      <c r="P820" s="28" t="s">
        <v>408</v>
      </c>
      <c r="Q820" s="28" t="s">
        <v>3240</v>
      </c>
      <c r="R820" s="28" t="s">
        <v>2431</v>
      </c>
      <c r="S820" s="28" t="s">
        <v>2430</v>
      </c>
      <c r="T820" s="28" t="s">
        <v>2429</v>
      </c>
    </row>
    <row r="821" spans="1:20" x14ac:dyDescent="0.2">
      <c r="A821" s="28">
        <v>5496823</v>
      </c>
      <c r="B821" s="28">
        <v>5496823</v>
      </c>
      <c r="C821" s="28" t="s">
        <v>3237</v>
      </c>
      <c r="D821" s="28" t="s">
        <v>2467</v>
      </c>
      <c r="E821" s="28" t="s">
        <v>429</v>
      </c>
      <c r="F821" s="28" t="s">
        <v>77</v>
      </c>
      <c r="G821" s="28" t="s">
        <v>75</v>
      </c>
      <c r="H821" s="40">
        <v>43222</v>
      </c>
      <c r="J821" s="40">
        <v>43224</v>
      </c>
      <c r="K821" s="39">
        <v>157273</v>
      </c>
      <c r="L821" s="28">
        <v>101607169</v>
      </c>
      <c r="M821" s="28" t="s">
        <v>3198</v>
      </c>
      <c r="N821" s="28" t="s">
        <v>458</v>
      </c>
      <c r="O821" s="39">
        <v>2</v>
      </c>
      <c r="P821" s="28" t="s">
        <v>82</v>
      </c>
      <c r="Q821" s="28" t="s">
        <v>80</v>
      </c>
      <c r="R821" s="28" t="s">
        <v>2431</v>
      </c>
      <c r="S821" s="28" t="s">
        <v>2430</v>
      </c>
      <c r="T821" s="28" t="s">
        <v>2429</v>
      </c>
    </row>
    <row r="822" spans="1:20" x14ac:dyDescent="0.2">
      <c r="A822" s="28">
        <v>5496823</v>
      </c>
      <c r="B822" s="28">
        <v>5496823</v>
      </c>
      <c r="C822" s="28" t="s">
        <v>279</v>
      </c>
      <c r="D822" s="28" t="s">
        <v>2467</v>
      </c>
      <c r="E822" s="28" t="s">
        <v>280</v>
      </c>
      <c r="F822" s="28" t="s">
        <v>35</v>
      </c>
      <c r="G822" s="28" t="s">
        <v>75</v>
      </c>
      <c r="H822" s="40">
        <v>43091</v>
      </c>
      <c r="J822" s="40">
        <v>43171</v>
      </c>
      <c r="K822" s="39">
        <v>-157273</v>
      </c>
      <c r="L822" s="28">
        <v>101607169</v>
      </c>
      <c r="M822" s="28" t="s">
        <v>3239</v>
      </c>
      <c r="N822" s="28" t="s">
        <v>499</v>
      </c>
      <c r="O822" s="39">
        <v>7</v>
      </c>
      <c r="P822" s="28" t="s">
        <v>37</v>
      </c>
      <c r="Q822" s="28" t="s">
        <v>204</v>
      </c>
      <c r="R822" s="28" t="s">
        <v>2431</v>
      </c>
      <c r="S822" s="28" t="s">
        <v>2430</v>
      </c>
      <c r="T822" s="28" t="s">
        <v>2429</v>
      </c>
    </row>
    <row r="823" spans="1:20" x14ac:dyDescent="0.2">
      <c r="A823" s="28">
        <v>5529717</v>
      </c>
      <c r="B823" s="28">
        <v>5529717</v>
      </c>
      <c r="C823" s="28" t="s">
        <v>237</v>
      </c>
      <c r="D823" s="28" t="s">
        <v>2467</v>
      </c>
      <c r="E823" s="28" t="s">
        <v>238</v>
      </c>
      <c r="F823" s="28" t="s">
        <v>35</v>
      </c>
      <c r="G823" s="28" t="s">
        <v>239</v>
      </c>
      <c r="H823" s="40">
        <v>43089</v>
      </c>
      <c r="J823" s="40">
        <v>43160</v>
      </c>
      <c r="K823" s="39">
        <v>-1443166</v>
      </c>
      <c r="L823" s="28">
        <v>101607171</v>
      </c>
      <c r="M823" s="28" t="s">
        <v>3238</v>
      </c>
      <c r="N823" s="28" t="s">
        <v>499</v>
      </c>
      <c r="O823" s="39">
        <v>55</v>
      </c>
      <c r="P823" s="28" t="s">
        <v>37</v>
      </c>
      <c r="Q823" s="28" t="s">
        <v>43</v>
      </c>
      <c r="R823" s="28" t="s">
        <v>2431</v>
      </c>
      <c r="S823" s="28" t="s">
        <v>2430</v>
      </c>
      <c r="T823" s="28" t="s">
        <v>2429</v>
      </c>
    </row>
    <row r="824" spans="1:20" x14ac:dyDescent="0.2">
      <c r="A824" s="28">
        <v>5529717</v>
      </c>
      <c r="B824" s="28">
        <v>5529717</v>
      </c>
      <c r="C824" s="28" t="s">
        <v>3237</v>
      </c>
      <c r="D824" s="28" t="s">
        <v>2467</v>
      </c>
      <c r="E824" s="28" t="s">
        <v>3236</v>
      </c>
      <c r="F824" s="28" t="s">
        <v>77</v>
      </c>
      <c r="G824" s="28" t="s">
        <v>239</v>
      </c>
      <c r="H824" s="40">
        <v>43182</v>
      </c>
      <c r="J824" s="40">
        <v>43224</v>
      </c>
      <c r="K824" s="39">
        <v>1443166</v>
      </c>
      <c r="L824" s="28">
        <v>101607171</v>
      </c>
      <c r="M824" s="28" t="s">
        <v>84</v>
      </c>
      <c r="N824" s="28" t="s">
        <v>458</v>
      </c>
      <c r="O824" s="39">
        <v>42</v>
      </c>
      <c r="P824" s="28" t="s">
        <v>82</v>
      </c>
      <c r="Q824" s="28" t="s">
        <v>80</v>
      </c>
      <c r="R824" s="28" t="s">
        <v>2431</v>
      </c>
      <c r="S824" s="28" t="s">
        <v>2430</v>
      </c>
      <c r="T824" s="28" t="s">
        <v>2429</v>
      </c>
    </row>
    <row r="825" spans="1:20" x14ac:dyDescent="0.2">
      <c r="A825" s="28">
        <v>5524623</v>
      </c>
      <c r="B825" s="28">
        <v>5524623</v>
      </c>
      <c r="C825" s="28" t="s">
        <v>262</v>
      </c>
      <c r="D825" s="28" t="s">
        <v>189</v>
      </c>
      <c r="E825" s="28" t="s">
        <v>266</v>
      </c>
      <c r="F825" s="28" t="s">
        <v>35</v>
      </c>
      <c r="G825" s="28" t="s">
        <v>264</v>
      </c>
      <c r="H825" s="40">
        <v>43122</v>
      </c>
      <c r="J825" s="40">
        <v>43160</v>
      </c>
      <c r="K825" s="39">
        <v>-15460980</v>
      </c>
      <c r="L825" s="28">
        <v>103164515</v>
      </c>
      <c r="M825" s="28" t="s">
        <v>3235</v>
      </c>
      <c r="N825" s="28" t="s">
        <v>499</v>
      </c>
      <c r="O825" s="39">
        <v>180</v>
      </c>
      <c r="P825" s="28" t="s">
        <v>37</v>
      </c>
      <c r="Q825" s="28" t="s">
        <v>38</v>
      </c>
      <c r="R825" s="28" t="s">
        <v>2431</v>
      </c>
      <c r="S825" s="28" t="s">
        <v>2430</v>
      </c>
      <c r="T825" s="28" t="s">
        <v>2429</v>
      </c>
    </row>
    <row r="826" spans="1:20" x14ac:dyDescent="0.2">
      <c r="A826" s="28">
        <v>5524623</v>
      </c>
      <c r="B826" s="28">
        <v>5524623</v>
      </c>
      <c r="C826" s="28" t="s">
        <v>3234</v>
      </c>
      <c r="D826" s="28" t="s">
        <v>189</v>
      </c>
      <c r="E826" s="28" t="s">
        <v>263</v>
      </c>
      <c r="F826" s="28" t="s">
        <v>77</v>
      </c>
      <c r="G826" s="28" t="s">
        <v>264</v>
      </c>
      <c r="H826" s="40">
        <v>43321</v>
      </c>
      <c r="J826" s="40">
        <v>43342</v>
      </c>
      <c r="K826" s="39">
        <v>15460980</v>
      </c>
      <c r="L826" s="28">
        <v>103164515</v>
      </c>
      <c r="M826" s="28" t="s">
        <v>3233</v>
      </c>
      <c r="N826" s="28" t="s">
        <v>458</v>
      </c>
      <c r="O826" s="39">
        <v>21</v>
      </c>
      <c r="P826" s="28" t="s">
        <v>82</v>
      </c>
      <c r="Q826" s="28" t="s">
        <v>267</v>
      </c>
      <c r="R826" s="28" t="s">
        <v>2431</v>
      </c>
      <c r="S826" s="28" t="s">
        <v>2430</v>
      </c>
      <c r="T826" s="28" t="s">
        <v>2429</v>
      </c>
    </row>
    <row r="827" spans="1:20" x14ac:dyDescent="0.2">
      <c r="A827" s="28">
        <v>5496823</v>
      </c>
      <c r="B827" s="28">
        <v>5496823</v>
      </c>
      <c r="C827" s="28" t="s">
        <v>3232</v>
      </c>
      <c r="D827" s="28" t="s">
        <v>2467</v>
      </c>
      <c r="E827" s="28" t="s">
        <v>3216</v>
      </c>
      <c r="F827" s="28" t="s">
        <v>77</v>
      </c>
      <c r="G827" s="28" t="s">
        <v>75</v>
      </c>
      <c r="H827" s="40">
        <v>43249</v>
      </c>
      <c r="J827" s="40">
        <v>43396</v>
      </c>
      <c r="K827" s="39">
        <v>117798</v>
      </c>
      <c r="L827" s="28">
        <v>103562162</v>
      </c>
      <c r="M827" s="28" t="s">
        <v>3231</v>
      </c>
      <c r="N827" s="28" t="s">
        <v>458</v>
      </c>
      <c r="O827" s="39">
        <v>147</v>
      </c>
      <c r="P827" s="28" t="s">
        <v>65</v>
      </c>
      <c r="Q827" s="28" t="s">
        <v>81</v>
      </c>
      <c r="R827" s="28" t="s">
        <v>2431</v>
      </c>
      <c r="S827" s="28" t="s">
        <v>2430</v>
      </c>
      <c r="T827" s="28" t="s">
        <v>2429</v>
      </c>
    </row>
    <row r="828" spans="1:20" x14ac:dyDescent="0.2">
      <c r="A828" s="28">
        <v>5496823</v>
      </c>
      <c r="B828" s="28">
        <v>5496823</v>
      </c>
      <c r="C828" s="28" t="s">
        <v>279</v>
      </c>
      <c r="D828" s="28" t="s">
        <v>2467</v>
      </c>
      <c r="E828" s="28" t="s">
        <v>429</v>
      </c>
      <c r="F828" s="28" t="s">
        <v>77</v>
      </c>
      <c r="G828" s="28" t="s">
        <v>75</v>
      </c>
      <c r="H828" s="40">
        <v>43222</v>
      </c>
      <c r="J828" s="40">
        <v>43224</v>
      </c>
      <c r="K828" s="39">
        <v>-117798</v>
      </c>
      <c r="L828" s="28">
        <v>103562162</v>
      </c>
      <c r="M828" s="28" t="s">
        <v>3230</v>
      </c>
      <c r="N828" s="28" t="s">
        <v>499</v>
      </c>
      <c r="O828" s="39">
        <v>179</v>
      </c>
      <c r="P828" s="28" t="s">
        <v>82</v>
      </c>
      <c r="Q828" s="28" t="s">
        <v>80</v>
      </c>
      <c r="R828" s="28" t="s">
        <v>2431</v>
      </c>
      <c r="S828" s="28" t="s">
        <v>2430</v>
      </c>
      <c r="T828" s="28" t="s">
        <v>2429</v>
      </c>
    </row>
    <row r="829" spans="1:20" x14ac:dyDescent="0.2">
      <c r="A829" s="28">
        <v>5538936</v>
      </c>
      <c r="B829" s="28">
        <v>5538936</v>
      </c>
      <c r="C829" s="28" t="s">
        <v>3229</v>
      </c>
      <c r="D829" s="28" t="s">
        <v>2467</v>
      </c>
      <c r="E829" s="28" t="s">
        <v>3228</v>
      </c>
      <c r="F829" s="28" t="s">
        <v>77</v>
      </c>
      <c r="G829" s="28" t="s">
        <v>75</v>
      </c>
      <c r="H829" s="40">
        <v>43395</v>
      </c>
      <c r="J829" s="40">
        <v>43395</v>
      </c>
      <c r="K829" s="39">
        <v>1213746</v>
      </c>
      <c r="L829" s="28">
        <v>103563852</v>
      </c>
      <c r="N829" s="28" t="s">
        <v>458</v>
      </c>
      <c r="O829" s="39">
        <v>0</v>
      </c>
      <c r="P829" s="28" t="s">
        <v>408</v>
      </c>
      <c r="Q829" s="28" t="s">
        <v>409</v>
      </c>
      <c r="R829" s="28" t="s">
        <v>2431</v>
      </c>
      <c r="S829" s="28" t="s">
        <v>2430</v>
      </c>
      <c r="T829" s="28" t="s">
        <v>2429</v>
      </c>
    </row>
    <row r="830" spans="1:20" x14ac:dyDescent="0.2">
      <c r="A830" s="28">
        <v>5538936</v>
      </c>
      <c r="B830" s="28">
        <v>5538936</v>
      </c>
      <c r="C830" s="28" t="s">
        <v>273</v>
      </c>
      <c r="D830" s="28" t="s">
        <v>2467</v>
      </c>
      <c r="E830" s="28" t="s">
        <v>274</v>
      </c>
      <c r="F830" s="28" t="s">
        <v>35</v>
      </c>
      <c r="G830" s="28" t="s">
        <v>75</v>
      </c>
      <c r="H830" s="40">
        <v>43133</v>
      </c>
      <c r="J830" s="40">
        <v>43167</v>
      </c>
      <c r="K830" s="39">
        <v>-1213746</v>
      </c>
      <c r="L830" s="28">
        <v>103563852</v>
      </c>
      <c r="M830" s="28" t="s">
        <v>3227</v>
      </c>
      <c r="N830" s="28" t="s">
        <v>499</v>
      </c>
      <c r="O830" s="39">
        <v>182</v>
      </c>
      <c r="P830" s="28" t="s">
        <v>37</v>
      </c>
      <c r="Q830" s="28" t="s">
        <v>204</v>
      </c>
      <c r="R830" s="28" t="s">
        <v>2431</v>
      </c>
      <c r="S830" s="28" t="s">
        <v>2430</v>
      </c>
      <c r="T830" s="28" t="s">
        <v>2429</v>
      </c>
    </row>
    <row r="831" spans="1:20" x14ac:dyDescent="0.2">
      <c r="A831" s="28">
        <v>5603164</v>
      </c>
      <c r="B831" s="28">
        <v>5603164</v>
      </c>
      <c r="C831" s="28" t="s">
        <v>3225</v>
      </c>
      <c r="D831" s="28" t="s">
        <v>2467</v>
      </c>
      <c r="E831" s="28" t="s">
        <v>406</v>
      </c>
      <c r="F831" s="28" t="s">
        <v>77</v>
      </c>
      <c r="G831" s="28" t="s">
        <v>70</v>
      </c>
      <c r="H831" s="40">
        <v>43420</v>
      </c>
      <c r="J831" s="40">
        <v>43420</v>
      </c>
      <c r="K831" s="39">
        <v>32075</v>
      </c>
      <c r="L831" s="28">
        <v>103663432</v>
      </c>
      <c r="N831" s="28" t="s">
        <v>458</v>
      </c>
      <c r="O831" s="39">
        <v>0</v>
      </c>
      <c r="P831" s="28" t="s">
        <v>408</v>
      </c>
      <c r="Q831" s="28" t="s">
        <v>409</v>
      </c>
      <c r="R831" s="28" t="s">
        <v>2431</v>
      </c>
      <c r="S831" s="28" t="s">
        <v>2430</v>
      </c>
      <c r="T831" s="28" t="s">
        <v>2429</v>
      </c>
    </row>
    <row r="832" spans="1:20" x14ac:dyDescent="0.2">
      <c r="A832" s="28">
        <v>5603164</v>
      </c>
      <c r="B832" s="28">
        <v>5603164</v>
      </c>
      <c r="C832" s="28" t="s">
        <v>281</v>
      </c>
      <c r="D832" s="28" t="s">
        <v>2467</v>
      </c>
      <c r="E832" s="28" t="s">
        <v>285</v>
      </c>
      <c r="F832" s="28" t="s">
        <v>35</v>
      </c>
      <c r="G832" s="28" t="s">
        <v>70</v>
      </c>
      <c r="H832" s="40">
        <v>43178</v>
      </c>
      <c r="J832" s="40">
        <v>43287</v>
      </c>
      <c r="K832" s="39">
        <v>-32075</v>
      </c>
      <c r="L832" s="28">
        <v>103663432</v>
      </c>
      <c r="M832" s="28" t="s">
        <v>3226</v>
      </c>
      <c r="N832" s="28" t="s">
        <v>499</v>
      </c>
      <c r="O832" s="39">
        <v>182</v>
      </c>
      <c r="P832" s="28" t="s">
        <v>37</v>
      </c>
      <c r="Q832" s="28" t="s">
        <v>48</v>
      </c>
      <c r="R832" s="28" t="s">
        <v>2431</v>
      </c>
      <c r="S832" s="28" t="s">
        <v>2430</v>
      </c>
      <c r="T832" s="28" t="s">
        <v>2429</v>
      </c>
    </row>
    <row r="833" spans="1:20" x14ac:dyDescent="0.2">
      <c r="A833" s="28">
        <v>5634370</v>
      </c>
      <c r="B833" s="28">
        <v>5634370</v>
      </c>
      <c r="C833" s="28" t="s">
        <v>3225</v>
      </c>
      <c r="D833" s="28" t="s">
        <v>2467</v>
      </c>
      <c r="E833" s="28" t="s">
        <v>3201</v>
      </c>
      <c r="F833" s="28" t="s">
        <v>77</v>
      </c>
      <c r="G833" s="28" t="s">
        <v>70</v>
      </c>
      <c r="H833" s="40">
        <v>43420</v>
      </c>
      <c r="J833" s="40">
        <v>43420</v>
      </c>
      <c r="K833" s="39">
        <v>1644626</v>
      </c>
      <c r="L833" s="28">
        <v>103663433</v>
      </c>
      <c r="N833" s="28" t="s">
        <v>458</v>
      </c>
      <c r="O833" s="39">
        <v>0</v>
      </c>
      <c r="P833" s="28" t="s">
        <v>408</v>
      </c>
      <c r="Q833" s="28" t="s">
        <v>409</v>
      </c>
      <c r="R833" s="28" t="s">
        <v>2431</v>
      </c>
      <c r="S833" s="28" t="s">
        <v>2430</v>
      </c>
      <c r="T833" s="28" t="s">
        <v>2429</v>
      </c>
    </row>
    <row r="834" spans="1:20" x14ac:dyDescent="0.2">
      <c r="A834" s="28">
        <v>5634370</v>
      </c>
      <c r="B834" s="28">
        <v>5634370</v>
      </c>
      <c r="C834" s="28" t="s">
        <v>314</v>
      </c>
      <c r="D834" s="28" t="s">
        <v>2467</v>
      </c>
      <c r="E834" s="28" t="s">
        <v>315</v>
      </c>
      <c r="F834" s="28" t="s">
        <v>35</v>
      </c>
      <c r="G834" s="28" t="s">
        <v>70</v>
      </c>
      <c r="H834" s="40">
        <v>43209</v>
      </c>
      <c r="J834" s="40">
        <v>43222</v>
      </c>
      <c r="K834" s="39">
        <v>-1644626</v>
      </c>
      <c r="L834" s="28">
        <v>103663433</v>
      </c>
      <c r="M834" s="28" t="s">
        <v>3224</v>
      </c>
      <c r="N834" s="28" t="s">
        <v>499</v>
      </c>
      <c r="O834" s="39">
        <v>162</v>
      </c>
      <c r="P834" s="28" t="s">
        <v>37</v>
      </c>
      <c r="Q834" s="28" t="s">
        <v>43</v>
      </c>
      <c r="R834" s="28" t="s">
        <v>2431</v>
      </c>
      <c r="S834" s="28" t="s">
        <v>2430</v>
      </c>
      <c r="T834" s="28" t="s">
        <v>2429</v>
      </c>
    </row>
    <row r="835" spans="1:20" x14ac:dyDescent="0.2">
      <c r="A835" s="28" t="s">
        <v>3223</v>
      </c>
      <c r="B835" s="28" t="s">
        <v>3223</v>
      </c>
      <c r="C835" s="28" t="s">
        <v>66</v>
      </c>
      <c r="D835" s="28" t="s">
        <v>189</v>
      </c>
      <c r="E835" s="28" t="s">
        <v>3222</v>
      </c>
      <c r="F835" s="28" t="s">
        <v>35</v>
      </c>
      <c r="G835" s="28" t="s">
        <v>67</v>
      </c>
      <c r="H835" s="40">
        <v>43377</v>
      </c>
      <c r="J835" s="40">
        <v>43416</v>
      </c>
      <c r="K835" s="39">
        <v>-1</v>
      </c>
      <c r="L835" s="28">
        <v>103664089</v>
      </c>
      <c r="N835" s="28" t="s">
        <v>499</v>
      </c>
      <c r="O835" s="39">
        <v>18</v>
      </c>
      <c r="P835" s="28" t="s">
        <v>68</v>
      </c>
      <c r="Q835" s="28" t="s">
        <v>43</v>
      </c>
      <c r="R835" s="28" t="s">
        <v>2431</v>
      </c>
      <c r="S835" s="28" t="s">
        <v>2430</v>
      </c>
      <c r="T835" s="28" t="s">
        <v>2429</v>
      </c>
    </row>
    <row r="836" spans="1:20" x14ac:dyDescent="0.2">
      <c r="A836" s="28" t="s">
        <v>3221</v>
      </c>
      <c r="B836" s="28" t="s">
        <v>3221</v>
      </c>
      <c r="C836" s="28" t="s">
        <v>69</v>
      </c>
      <c r="D836" s="28" t="s">
        <v>189</v>
      </c>
      <c r="E836" s="28" t="s">
        <v>3220</v>
      </c>
      <c r="F836" s="28" t="s">
        <v>35</v>
      </c>
      <c r="G836" s="28" t="s">
        <v>70</v>
      </c>
      <c r="H836" s="40">
        <v>43370</v>
      </c>
      <c r="J836" s="40">
        <v>43405</v>
      </c>
      <c r="K836" s="39">
        <v>-1</v>
      </c>
      <c r="L836" s="28">
        <v>103664089</v>
      </c>
      <c r="N836" s="28" t="s">
        <v>499</v>
      </c>
      <c r="O836" s="39">
        <v>18</v>
      </c>
      <c r="P836" s="28" t="s">
        <v>68</v>
      </c>
      <c r="Q836" s="28" t="s">
        <v>48</v>
      </c>
      <c r="R836" s="28" t="s">
        <v>2431</v>
      </c>
      <c r="S836" s="28" t="s">
        <v>2430</v>
      </c>
      <c r="T836" s="28" t="s">
        <v>2429</v>
      </c>
    </row>
    <row r="837" spans="1:20" x14ac:dyDescent="0.2">
      <c r="A837" s="28" t="s">
        <v>3192</v>
      </c>
      <c r="B837" s="28" t="s">
        <v>3192</v>
      </c>
      <c r="C837" s="28" t="s">
        <v>3219</v>
      </c>
      <c r="D837" s="28" t="s">
        <v>189</v>
      </c>
      <c r="E837" s="28" t="s">
        <v>3218</v>
      </c>
      <c r="F837" s="28" t="s">
        <v>77</v>
      </c>
      <c r="G837" s="28" t="s">
        <v>70</v>
      </c>
      <c r="H837" s="40">
        <v>43433</v>
      </c>
      <c r="J837" s="40">
        <v>43433</v>
      </c>
      <c r="K837" s="39">
        <v>2</v>
      </c>
      <c r="L837" s="28">
        <v>103664089</v>
      </c>
      <c r="N837" s="28" t="s">
        <v>458</v>
      </c>
      <c r="O837" s="39">
        <v>0</v>
      </c>
      <c r="P837" s="28" t="s">
        <v>68</v>
      </c>
      <c r="Q837" s="28" t="s">
        <v>3192</v>
      </c>
      <c r="R837" s="28" t="s">
        <v>2431</v>
      </c>
      <c r="S837" s="28" t="s">
        <v>2430</v>
      </c>
      <c r="T837" s="28" t="s">
        <v>2429</v>
      </c>
    </row>
    <row r="838" spans="1:20" x14ac:dyDescent="0.2">
      <c r="A838" s="28">
        <v>5505235</v>
      </c>
      <c r="B838" s="28">
        <v>5505235</v>
      </c>
      <c r="C838" s="28" t="s">
        <v>216</v>
      </c>
      <c r="D838" s="28" t="s">
        <v>2467</v>
      </c>
      <c r="E838" s="28" t="s">
        <v>217</v>
      </c>
      <c r="F838" s="28" t="s">
        <v>35</v>
      </c>
      <c r="G838" s="28" t="s">
        <v>218</v>
      </c>
      <c r="H838" s="40">
        <v>43103</v>
      </c>
      <c r="J838" s="40">
        <v>43119</v>
      </c>
      <c r="K838" s="39">
        <v>-6297891</v>
      </c>
      <c r="L838" s="28">
        <v>103884679</v>
      </c>
      <c r="M838" s="28" t="s">
        <v>3217</v>
      </c>
      <c r="N838" s="28" t="s">
        <v>499</v>
      </c>
      <c r="O838" s="39">
        <v>323</v>
      </c>
      <c r="P838" s="28" t="s">
        <v>37</v>
      </c>
      <c r="Q838" s="28" t="s">
        <v>56</v>
      </c>
      <c r="R838" s="28" t="s">
        <v>2431</v>
      </c>
      <c r="S838" s="28" t="s">
        <v>2430</v>
      </c>
      <c r="T838" s="28" t="s">
        <v>2429</v>
      </c>
    </row>
    <row r="839" spans="1:20" x14ac:dyDescent="0.2">
      <c r="A839" s="28">
        <v>5505235</v>
      </c>
      <c r="B839" s="28">
        <v>5505235</v>
      </c>
      <c r="C839" s="28" t="s">
        <v>3203</v>
      </c>
      <c r="D839" s="28" t="s">
        <v>2467</v>
      </c>
      <c r="E839" s="28" t="s">
        <v>423</v>
      </c>
      <c r="F839" s="28" t="s">
        <v>77</v>
      </c>
      <c r="G839" s="28" t="s">
        <v>218</v>
      </c>
      <c r="H839" s="40">
        <v>43446</v>
      </c>
      <c r="J839" s="40">
        <v>43482</v>
      </c>
      <c r="K839" s="39">
        <v>6297891</v>
      </c>
      <c r="L839" s="28">
        <v>103884679</v>
      </c>
      <c r="M839" s="28" t="s">
        <v>3130</v>
      </c>
      <c r="N839" s="28" t="s">
        <v>458</v>
      </c>
      <c r="O839" s="39">
        <v>36</v>
      </c>
      <c r="P839" s="28" t="s">
        <v>65</v>
      </c>
      <c r="Q839" s="28" t="s">
        <v>81</v>
      </c>
      <c r="R839" s="28" t="s">
        <v>2431</v>
      </c>
      <c r="S839" s="28" t="s">
        <v>2430</v>
      </c>
      <c r="T839" s="28" t="s">
        <v>2429</v>
      </c>
    </row>
    <row r="840" spans="1:20" x14ac:dyDescent="0.2">
      <c r="A840" s="28">
        <v>5496823</v>
      </c>
      <c r="B840" s="28">
        <v>5496823</v>
      </c>
      <c r="C840" s="28" t="s">
        <v>3203</v>
      </c>
      <c r="D840" s="28" t="s">
        <v>2467</v>
      </c>
      <c r="E840" s="28" t="s">
        <v>431</v>
      </c>
      <c r="F840" s="28" t="s">
        <v>77</v>
      </c>
      <c r="G840" s="28" t="s">
        <v>75</v>
      </c>
      <c r="H840" s="40">
        <v>43446</v>
      </c>
      <c r="J840" s="40">
        <v>43482</v>
      </c>
      <c r="K840" s="39">
        <v>24600</v>
      </c>
      <c r="L840" s="28">
        <v>103884681</v>
      </c>
      <c r="M840" s="28" t="s">
        <v>3123</v>
      </c>
      <c r="N840" s="28" t="s">
        <v>458</v>
      </c>
      <c r="O840" s="39">
        <v>36</v>
      </c>
      <c r="P840" s="28" t="s">
        <v>65</v>
      </c>
      <c r="Q840" s="28" t="s">
        <v>81</v>
      </c>
      <c r="R840" s="28" t="s">
        <v>2431</v>
      </c>
      <c r="S840" s="28" t="s">
        <v>2430</v>
      </c>
      <c r="T840" s="28" t="s">
        <v>2429</v>
      </c>
    </row>
    <row r="841" spans="1:20" x14ac:dyDescent="0.2">
      <c r="A841" s="28">
        <v>5496823</v>
      </c>
      <c r="B841" s="28">
        <v>5496823</v>
      </c>
      <c r="C841" s="28" t="s">
        <v>279</v>
      </c>
      <c r="D841" s="28" t="s">
        <v>2467</v>
      </c>
      <c r="E841" s="28" t="s">
        <v>3216</v>
      </c>
      <c r="F841" s="28" t="s">
        <v>77</v>
      </c>
      <c r="G841" s="28" t="s">
        <v>75</v>
      </c>
      <c r="H841" s="40">
        <v>43249</v>
      </c>
      <c r="J841" s="40">
        <v>43396</v>
      </c>
      <c r="K841" s="39">
        <v>-24600</v>
      </c>
      <c r="L841" s="28">
        <v>103884681</v>
      </c>
      <c r="M841" s="28" t="s">
        <v>3215</v>
      </c>
      <c r="N841" s="28" t="s">
        <v>499</v>
      </c>
      <c r="O841" s="39">
        <v>265</v>
      </c>
      <c r="P841" s="28" t="s">
        <v>65</v>
      </c>
      <c r="Q841" s="28" t="s">
        <v>81</v>
      </c>
      <c r="R841" s="28" t="s">
        <v>2431</v>
      </c>
      <c r="S841" s="28" t="s">
        <v>2430</v>
      </c>
      <c r="T841" s="28" t="s">
        <v>2429</v>
      </c>
    </row>
    <row r="842" spans="1:20" x14ac:dyDescent="0.2">
      <c r="A842" s="28">
        <v>5529622</v>
      </c>
      <c r="B842" s="28">
        <v>5529622</v>
      </c>
      <c r="C842" s="28" t="s">
        <v>3203</v>
      </c>
      <c r="D842" s="28" t="s">
        <v>2467</v>
      </c>
      <c r="E842" s="28" t="s">
        <v>414</v>
      </c>
      <c r="F842" s="28" t="s">
        <v>77</v>
      </c>
      <c r="G842" s="28" t="s">
        <v>277</v>
      </c>
      <c r="H842" s="40">
        <v>43446</v>
      </c>
      <c r="J842" s="40">
        <v>43482</v>
      </c>
      <c r="K842" s="39">
        <v>610725</v>
      </c>
      <c r="L842" s="28">
        <v>103884682</v>
      </c>
      <c r="M842" s="28" t="s">
        <v>3123</v>
      </c>
      <c r="N842" s="28" t="s">
        <v>458</v>
      </c>
      <c r="O842" s="39">
        <v>36</v>
      </c>
      <c r="P842" s="28" t="s">
        <v>65</v>
      </c>
      <c r="Q842" s="28" t="s">
        <v>81</v>
      </c>
      <c r="R842" s="28" t="s">
        <v>2431</v>
      </c>
      <c r="S842" s="28" t="s">
        <v>2430</v>
      </c>
      <c r="T842" s="28" t="s">
        <v>2429</v>
      </c>
    </row>
    <row r="843" spans="1:20" x14ac:dyDescent="0.2">
      <c r="A843" s="28">
        <v>5529622</v>
      </c>
      <c r="B843" s="28">
        <v>5529622</v>
      </c>
      <c r="C843" s="28" t="s">
        <v>275</v>
      </c>
      <c r="D843" s="28" t="s">
        <v>2467</v>
      </c>
      <c r="E843" s="28" t="s">
        <v>276</v>
      </c>
      <c r="F843" s="28" t="s">
        <v>35</v>
      </c>
      <c r="G843" s="28" t="s">
        <v>277</v>
      </c>
      <c r="H843" s="40">
        <v>43125</v>
      </c>
      <c r="J843" s="40">
        <v>43191</v>
      </c>
      <c r="K843" s="39">
        <v>-610725</v>
      </c>
      <c r="L843" s="28">
        <v>103884682</v>
      </c>
      <c r="M843" s="28" t="s">
        <v>3214</v>
      </c>
      <c r="N843" s="28" t="s">
        <v>499</v>
      </c>
      <c r="O843" s="39">
        <v>270</v>
      </c>
      <c r="P843" s="28" t="s">
        <v>37</v>
      </c>
      <c r="Q843" s="28" t="s">
        <v>38</v>
      </c>
      <c r="R843" s="28" t="s">
        <v>2431</v>
      </c>
      <c r="S843" s="28" t="s">
        <v>2430</v>
      </c>
      <c r="T843" s="28" t="s">
        <v>2429</v>
      </c>
    </row>
    <row r="844" spans="1:20" x14ac:dyDescent="0.2">
      <c r="A844" s="28">
        <v>5590567</v>
      </c>
      <c r="B844" s="28">
        <v>5590567</v>
      </c>
      <c r="C844" s="28" t="s">
        <v>3203</v>
      </c>
      <c r="D844" s="28" t="s">
        <v>2467</v>
      </c>
      <c r="E844" s="28" t="s">
        <v>417</v>
      </c>
      <c r="F844" s="28" t="s">
        <v>77</v>
      </c>
      <c r="G844" s="28" t="s">
        <v>243</v>
      </c>
      <c r="H844" s="40">
        <v>43446</v>
      </c>
      <c r="J844" s="40">
        <v>43482</v>
      </c>
      <c r="K844" s="39">
        <v>2454300</v>
      </c>
      <c r="L844" s="28">
        <v>103884683</v>
      </c>
      <c r="M844" s="28" t="s">
        <v>3130</v>
      </c>
      <c r="N844" s="28" t="s">
        <v>458</v>
      </c>
      <c r="O844" s="39">
        <v>36</v>
      </c>
      <c r="P844" s="28" t="s">
        <v>65</v>
      </c>
      <c r="Q844" s="28" t="s">
        <v>81</v>
      </c>
      <c r="R844" s="28" t="s">
        <v>2431</v>
      </c>
      <c r="S844" s="28" t="s">
        <v>2430</v>
      </c>
      <c r="T844" s="28" t="s">
        <v>2429</v>
      </c>
    </row>
    <row r="845" spans="1:20" x14ac:dyDescent="0.2">
      <c r="A845" s="28">
        <v>5590567</v>
      </c>
      <c r="B845" s="28">
        <v>5590567</v>
      </c>
      <c r="C845" s="28" t="s">
        <v>317</v>
      </c>
      <c r="D845" s="28" t="s">
        <v>2467</v>
      </c>
      <c r="E845" s="28" t="s">
        <v>318</v>
      </c>
      <c r="F845" s="28" t="s">
        <v>35</v>
      </c>
      <c r="G845" s="28" t="s">
        <v>243</v>
      </c>
      <c r="H845" s="40">
        <v>43173</v>
      </c>
      <c r="J845" s="40">
        <v>43282</v>
      </c>
      <c r="K845" s="39">
        <v>-2454300</v>
      </c>
      <c r="L845" s="28">
        <v>103884683</v>
      </c>
      <c r="M845" s="28" t="s">
        <v>3213</v>
      </c>
      <c r="N845" s="28" t="s">
        <v>499</v>
      </c>
      <c r="O845" s="39">
        <v>215</v>
      </c>
      <c r="P845" s="28" t="s">
        <v>37</v>
      </c>
      <c r="Q845" s="28" t="s">
        <v>38</v>
      </c>
      <c r="R845" s="28" t="s">
        <v>2431</v>
      </c>
      <c r="S845" s="28" t="s">
        <v>2430</v>
      </c>
      <c r="T845" s="28" t="s">
        <v>2429</v>
      </c>
    </row>
    <row r="846" spans="1:20" x14ac:dyDescent="0.2">
      <c r="A846" s="28">
        <v>5579274</v>
      </c>
      <c r="B846" s="28">
        <v>5579274</v>
      </c>
      <c r="C846" s="28" t="s">
        <v>3203</v>
      </c>
      <c r="D846" s="28" t="s">
        <v>2467</v>
      </c>
      <c r="E846" s="28" t="s">
        <v>434</v>
      </c>
      <c r="F846" s="28" t="s">
        <v>77</v>
      </c>
      <c r="G846" s="28" t="s">
        <v>283</v>
      </c>
      <c r="H846" s="40">
        <v>43446</v>
      </c>
      <c r="J846" s="40">
        <v>43482</v>
      </c>
      <c r="K846" s="39">
        <v>1586350</v>
      </c>
      <c r="L846" s="28">
        <v>103884684</v>
      </c>
      <c r="M846" s="28" t="s">
        <v>3123</v>
      </c>
      <c r="N846" s="28" t="s">
        <v>458</v>
      </c>
      <c r="O846" s="39">
        <v>36</v>
      </c>
      <c r="P846" s="28" t="s">
        <v>65</v>
      </c>
      <c r="Q846" s="28" t="s">
        <v>81</v>
      </c>
      <c r="R846" s="28" t="s">
        <v>2431</v>
      </c>
      <c r="S846" s="28" t="s">
        <v>2430</v>
      </c>
      <c r="T846" s="28" t="s">
        <v>2429</v>
      </c>
    </row>
    <row r="847" spans="1:20" x14ac:dyDescent="0.2">
      <c r="A847" s="28">
        <v>5579274</v>
      </c>
      <c r="B847" s="28">
        <v>5579274</v>
      </c>
      <c r="C847" s="28" t="s">
        <v>281</v>
      </c>
      <c r="D847" s="28" t="s">
        <v>2467</v>
      </c>
      <c r="E847" s="28" t="s">
        <v>282</v>
      </c>
      <c r="F847" s="28" t="s">
        <v>35</v>
      </c>
      <c r="G847" s="28" t="s">
        <v>283</v>
      </c>
      <c r="H847" s="40">
        <v>43165</v>
      </c>
      <c r="J847" s="40">
        <v>43287</v>
      </c>
      <c r="K847" s="39">
        <v>-1586350</v>
      </c>
      <c r="L847" s="28">
        <v>103884684</v>
      </c>
      <c r="M847" s="28" t="s">
        <v>3212</v>
      </c>
      <c r="N847" s="28" t="s">
        <v>499</v>
      </c>
      <c r="O847" s="39">
        <v>244</v>
      </c>
      <c r="P847" s="28" t="s">
        <v>37</v>
      </c>
      <c r="Q847" s="28" t="s">
        <v>48</v>
      </c>
      <c r="R847" s="28" t="s">
        <v>2431</v>
      </c>
      <c r="S847" s="28" t="s">
        <v>2430</v>
      </c>
      <c r="T847" s="28" t="s">
        <v>2429</v>
      </c>
    </row>
    <row r="848" spans="1:20" x14ac:dyDescent="0.2">
      <c r="A848" s="28">
        <v>5618631</v>
      </c>
      <c r="B848" s="28">
        <v>5618631</v>
      </c>
      <c r="C848" s="28" t="s">
        <v>3203</v>
      </c>
      <c r="D848" s="28" t="s">
        <v>2467</v>
      </c>
      <c r="E848" s="28" t="s">
        <v>426</v>
      </c>
      <c r="F848" s="28" t="s">
        <v>77</v>
      </c>
      <c r="G848" s="28" t="s">
        <v>356</v>
      </c>
      <c r="H848" s="40">
        <v>43446</v>
      </c>
      <c r="J848" s="40">
        <v>43482</v>
      </c>
      <c r="K848" s="39">
        <v>366900</v>
      </c>
      <c r="L848" s="28">
        <v>103884685</v>
      </c>
      <c r="M848" s="28" t="s">
        <v>3123</v>
      </c>
      <c r="N848" s="28" t="s">
        <v>458</v>
      </c>
      <c r="O848" s="39">
        <v>36</v>
      </c>
      <c r="P848" s="28" t="s">
        <v>65</v>
      </c>
      <c r="Q848" s="28" t="s">
        <v>81</v>
      </c>
      <c r="R848" s="28" t="s">
        <v>2431</v>
      </c>
      <c r="S848" s="28" t="s">
        <v>2430</v>
      </c>
      <c r="T848" s="28" t="s">
        <v>2429</v>
      </c>
    </row>
    <row r="849" spans="1:20" x14ac:dyDescent="0.2">
      <c r="A849" s="28">
        <v>5618631</v>
      </c>
      <c r="B849" s="28">
        <v>5618631</v>
      </c>
      <c r="C849" s="28" t="s">
        <v>354</v>
      </c>
      <c r="D849" s="28" t="s">
        <v>2467</v>
      </c>
      <c r="E849" s="28" t="s">
        <v>355</v>
      </c>
      <c r="F849" s="28" t="s">
        <v>35</v>
      </c>
      <c r="G849" s="28" t="s">
        <v>356</v>
      </c>
      <c r="H849" s="40">
        <v>43197</v>
      </c>
      <c r="J849" s="40">
        <v>43293</v>
      </c>
      <c r="K849" s="39">
        <v>-366900</v>
      </c>
      <c r="L849" s="28">
        <v>103884685</v>
      </c>
      <c r="M849" s="28" t="s">
        <v>3211</v>
      </c>
      <c r="N849" s="28" t="s">
        <v>499</v>
      </c>
      <c r="O849" s="39">
        <v>174</v>
      </c>
      <c r="P849" s="28" t="s">
        <v>37</v>
      </c>
      <c r="Q849" s="28" t="s">
        <v>48</v>
      </c>
      <c r="R849" s="28" t="s">
        <v>2431</v>
      </c>
      <c r="S849" s="28" t="s">
        <v>2430</v>
      </c>
      <c r="T849" s="28" t="s">
        <v>2429</v>
      </c>
    </row>
    <row r="850" spans="1:20" x14ac:dyDescent="0.2">
      <c r="A850" s="28">
        <v>5599072</v>
      </c>
      <c r="B850" s="28">
        <v>5599072</v>
      </c>
      <c r="C850" s="28" t="s">
        <v>3203</v>
      </c>
      <c r="D850" s="28" t="s">
        <v>2467</v>
      </c>
      <c r="E850" s="28" t="s">
        <v>440</v>
      </c>
      <c r="F850" s="28" t="s">
        <v>77</v>
      </c>
      <c r="G850" s="28" t="s">
        <v>70</v>
      </c>
      <c r="H850" s="40">
        <v>43446</v>
      </c>
      <c r="J850" s="40">
        <v>43482</v>
      </c>
      <c r="K850" s="39">
        <v>703200</v>
      </c>
      <c r="L850" s="28">
        <v>103884686</v>
      </c>
      <c r="M850" s="28" t="s">
        <v>3123</v>
      </c>
      <c r="N850" s="28" t="s">
        <v>458</v>
      </c>
      <c r="O850" s="39">
        <v>36</v>
      </c>
      <c r="P850" s="28" t="s">
        <v>65</v>
      </c>
      <c r="Q850" s="28" t="s">
        <v>81</v>
      </c>
      <c r="R850" s="28" t="s">
        <v>2431</v>
      </c>
      <c r="S850" s="28" t="s">
        <v>2430</v>
      </c>
      <c r="T850" s="28" t="s">
        <v>2429</v>
      </c>
    </row>
    <row r="851" spans="1:20" x14ac:dyDescent="0.2">
      <c r="A851" s="28">
        <v>5599072</v>
      </c>
      <c r="B851" s="28">
        <v>5599072</v>
      </c>
      <c r="C851" s="28" t="s">
        <v>362</v>
      </c>
      <c r="D851" s="28" t="s">
        <v>2467</v>
      </c>
      <c r="E851" s="28" t="s">
        <v>363</v>
      </c>
      <c r="F851" s="28" t="s">
        <v>35</v>
      </c>
      <c r="G851" s="28" t="s">
        <v>70</v>
      </c>
      <c r="H851" s="40">
        <v>43180</v>
      </c>
      <c r="J851" s="40">
        <v>43293</v>
      </c>
      <c r="K851" s="39">
        <v>-703200</v>
      </c>
      <c r="L851" s="28">
        <v>103884686</v>
      </c>
      <c r="M851" s="28" t="s">
        <v>3210</v>
      </c>
      <c r="N851" s="28" t="s">
        <v>499</v>
      </c>
      <c r="O851" s="39">
        <v>176</v>
      </c>
      <c r="P851" s="28" t="s">
        <v>37</v>
      </c>
      <c r="Q851" s="28" t="s">
        <v>48</v>
      </c>
      <c r="R851" s="28" t="s">
        <v>2431</v>
      </c>
      <c r="S851" s="28" t="s">
        <v>2430</v>
      </c>
      <c r="T851" s="28" t="s">
        <v>2429</v>
      </c>
    </row>
    <row r="852" spans="1:20" x14ac:dyDescent="0.2">
      <c r="A852" s="28">
        <v>5750065</v>
      </c>
      <c r="B852" s="28">
        <v>5750065</v>
      </c>
      <c r="C852" s="28" t="s">
        <v>3203</v>
      </c>
      <c r="D852" s="28" t="s">
        <v>2467</v>
      </c>
      <c r="E852" s="28" t="s">
        <v>3209</v>
      </c>
      <c r="F852" s="28" t="s">
        <v>77</v>
      </c>
      <c r="G852" s="28" t="s">
        <v>215</v>
      </c>
      <c r="H852" s="40">
        <v>43446</v>
      </c>
      <c r="J852" s="40">
        <v>43482</v>
      </c>
      <c r="K852" s="39">
        <v>160700</v>
      </c>
      <c r="L852" s="28">
        <v>103884687</v>
      </c>
      <c r="M852" s="28" t="s">
        <v>3116</v>
      </c>
      <c r="N852" s="28" t="s">
        <v>458</v>
      </c>
      <c r="O852" s="39">
        <v>36</v>
      </c>
      <c r="P852" s="28" t="s">
        <v>65</v>
      </c>
      <c r="Q852" s="28" t="s">
        <v>81</v>
      </c>
      <c r="R852" s="28" t="s">
        <v>2431</v>
      </c>
      <c r="S852" s="28" t="s">
        <v>2430</v>
      </c>
      <c r="T852" s="28" t="s">
        <v>2429</v>
      </c>
    </row>
    <row r="853" spans="1:20" x14ac:dyDescent="0.2">
      <c r="A853" s="28">
        <v>5750065</v>
      </c>
      <c r="B853" s="28">
        <v>5750065</v>
      </c>
      <c r="C853" s="28" t="s">
        <v>374</v>
      </c>
      <c r="D853" s="28" t="s">
        <v>2467</v>
      </c>
      <c r="E853" s="28" t="s">
        <v>375</v>
      </c>
      <c r="F853" s="28" t="s">
        <v>35</v>
      </c>
      <c r="G853" s="28" t="s">
        <v>215</v>
      </c>
      <c r="H853" s="40">
        <v>43304</v>
      </c>
      <c r="J853" s="40">
        <v>43344</v>
      </c>
      <c r="K853" s="39">
        <v>-160700</v>
      </c>
      <c r="L853" s="28">
        <v>103884687</v>
      </c>
      <c r="M853" s="28" t="s">
        <v>3208</v>
      </c>
      <c r="N853" s="28" t="s">
        <v>499</v>
      </c>
      <c r="O853" s="39">
        <v>116</v>
      </c>
      <c r="P853" s="28" t="s">
        <v>37</v>
      </c>
      <c r="Q853" s="28" t="s">
        <v>38</v>
      </c>
      <c r="R853" s="28" t="s">
        <v>2431</v>
      </c>
      <c r="S853" s="28" t="s">
        <v>2430</v>
      </c>
      <c r="T853" s="28" t="s">
        <v>2429</v>
      </c>
    </row>
    <row r="854" spans="1:20" x14ac:dyDescent="0.2">
      <c r="A854" s="28">
        <v>5795441</v>
      </c>
      <c r="B854" s="28">
        <v>5795441</v>
      </c>
      <c r="C854" s="28" t="s">
        <v>3203</v>
      </c>
      <c r="D854" s="28" t="s">
        <v>2467</v>
      </c>
      <c r="E854" s="28" t="s">
        <v>420</v>
      </c>
      <c r="F854" s="28" t="s">
        <v>77</v>
      </c>
      <c r="G854" s="28" t="s">
        <v>243</v>
      </c>
      <c r="H854" s="40">
        <v>43446</v>
      </c>
      <c r="J854" s="40">
        <v>43482</v>
      </c>
      <c r="K854" s="39">
        <v>266380</v>
      </c>
      <c r="L854" s="28">
        <v>103884735</v>
      </c>
      <c r="M854" s="28" t="s">
        <v>3123</v>
      </c>
      <c r="N854" s="28" t="s">
        <v>458</v>
      </c>
      <c r="O854" s="39">
        <v>36</v>
      </c>
      <c r="P854" s="28" t="s">
        <v>65</v>
      </c>
      <c r="Q854" s="28" t="s">
        <v>81</v>
      </c>
      <c r="R854" s="28" t="s">
        <v>2431</v>
      </c>
      <c r="S854" s="28" t="s">
        <v>2430</v>
      </c>
      <c r="T854" s="28" t="s">
        <v>2429</v>
      </c>
    </row>
    <row r="855" spans="1:20" x14ac:dyDescent="0.2">
      <c r="A855" s="28">
        <v>5795441</v>
      </c>
      <c r="B855" s="28">
        <v>5795441</v>
      </c>
      <c r="C855" s="28" t="s">
        <v>397</v>
      </c>
      <c r="D855" s="28" t="s">
        <v>2467</v>
      </c>
      <c r="E855" s="28" t="s">
        <v>398</v>
      </c>
      <c r="F855" s="28" t="s">
        <v>35</v>
      </c>
      <c r="G855" s="28" t="s">
        <v>243</v>
      </c>
      <c r="H855" s="40">
        <v>43339</v>
      </c>
      <c r="J855" s="40">
        <v>43346</v>
      </c>
      <c r="K855" s="39">
        <v>-266380</v>
      </c>
      <c r="L855" s="28">
        <v>103884735</v>
      </c>
      <c r="M855" s="28" t="s">
        <v>3207</v>
      </c>
      <c r="N855" s="28" t="s">
        <v>499</v>
      </c>
      <c r="O855" s="39">
        <v>85</v>
      </c>
      <c r="P855" s="28" t="s">
        <v>37</v>
      </c>
      <c r="Q855" s="28" t="s">
        <v>38</v>
      </c>
      <c r="R855" s="28" t="s">
        <v>2431</v>
      </c>
      <c r="S855" s="28" t="s">
        <v>2430</v>
      </c>
      <c r="T855" s="28" t="s">
        <v>2429</v>
      </c>
    </row>
    <row r="856" spans="1:20" x14ac:dyDescent="0.2">
      <c r="A856" s="28">
        <v>5713849</v>
      </c>
      <c r="B856" s="28">
        <v>5713849</v>
      </c>
      <c r="C856" s="28" t="s">
        <v>3203</v>
      </c>
      <c r="D856" s="28" t="s">
        <v>2467</v>
      </c>
      <c r="E856" s="28" t="s">
        <v>3206</v>
      </c>
      <c r="F856" s="28" t="s">
        <v>77</v>
      </c>
      <c r="G856" s="28" t="s">
        <v>305</v>
      </c>
      <c r="H856" s="40">
        <v>43446</v>
      </c>
      <c r="J856" s="40">
        <v>43482</v>
      </c>
      <c r="K856" s="39">
        <v>396000</v>
      </c>
      <c r="L856" s="28">
        <v>103884736</v>
      </c>
      <c r="M856" s="28" t="s">
        <v>3116</v>
      </c>
      <c r="N856" s="28" t="s">
        <v>458</v>
      </c>
      <c r="O856" s="39">
        <v>36</v>
      </c>
      <c r="P856" s="28" t="s">
        <v>65</v>
      </c>
      <c r="Q856" s="28" t="s">
        <v>81</v>
      </c>
      <c r="R856" s="28" t="s">
        <v>2431</v>
      </c>
      <c r="S856" s="28" t="s">
        <v>2430</v>
      </c>
      <c r="T856" s="28" t="s">
        <v>2429</v>
      </c>
    </row>
    <row r="857" spans="1:20" x14ac:dyDescent="0.2">
      <c r="A857" s="28">
        <v>5713849</v>
      </c>
      <c r="B857" s="28">
        <v>5713849</v>
      </c>
      <c r="C857" s="28" t="s">
        <v>368</v>
      </c>
      <c r="D857" s="28" t="s">
        <v>2467</v>
      </c>
      <c r="E857" s="28" t="s">
        <v>369</v>
      </c>
      <c r="F857" s="28" t="s">
        <v>35</v>
      </c>
      <c r="G857" s="28" t="s">
        <v>305</v>
      </c>
      <c r="H857" s="40">
        <v>43273</v>
      </c>
      <c r="J857" s="40">
        <v>43313</v>
      </c>
      <c r="K857" s="39">
        <v>-396000</v>
      </c>
      <c r="L857" s="28">
        <v>103884736</v>
      </c>
      <c r="M857" s="28" t="s">
        <v>3205</v>
      </c>
      <c r="N857" s="28" t="s">
        <v>499</v>
      </c>
      <c r="O857" s="39">
        <v>143</v>
      </c>
      <c r="P857" s="28" t="s">
        <v>37</v>
      </c>
      <c r="Q857" s="28" t="s">
        <v>42</v>
      </c>
      <c r="R857" s="28" t="s">
        <v>2431</v>
      </c>
      <c r="S857" s="28" t="s">
        <v>2430</v>
      </c>
      <c r="T857" s="28" t="s">
        <v>2429</v>
      </c>
    </row>
    <row r="858" spans="1:20" x14ac:dyDescent="0.2">
      <c r="A858" s="28">
        <v>5818907</v>
      </c>
      <c r="B858" s="28">
        <v>5818907</v>
      </c>
      <c r="C858" s="28" t="s">
        <v>188</v>
      </c>
      <c r="D858" s="28" t="s">
        <v>2467</v>
      </c>
      <c r="E858" s="28" t="s">
        <v>190</v>
      </c>
      <c r="F858" s="28" t="s">
        <v>35</v>
      </c>
      <c r="G858" s="28" t="s">
        <v>191</v>
      </c>
      <c r="H858" s="40">
        <v>43356</v>
      </c>
      <c r="J858" s="40">
        <v>43435</v>
      </c>
      <c r="K858" s="39">
        <v>-17400</v>
      </c>
      <c r="L858" s="28">
        <v>103884740</v>
      </c>
      <c r="M858" s="28" t="s">
        <v>3204</v>
      </c>
      <c r="N858" s="28" t="s">
        <v>499</v>
      </c>
      <c r="O858" s="39">
        <v>50</v>
      </c>
      <c r="P858" s="28" t="s">
        <v>65</v>
      </c>
      <c r="Q858" s="28" t="s">
        <v>39</v>
      </c>
      <c r="R858" s="28" t="s">
        <v>2431</v>
      </c>
      <c r="S858" s="28" t="s">
        <v>2430</v>
      </c>
      <c r="T858" s="28" t="s">
        <v>2429</v>
      </c>
    </row>
    <row r="859" spans="1:20" x14ac:dyDescent="0.2">
      <c r="A859" s="28">
        <v>5818907</v>
      </c>
      <c r="B859" s="28">
        <v>5818907</v>
      </c>
      <c r="C859" s="28" t="s">
        <v>3203</v>
      </c>
      <c r="D859" s="28" t="s">
        <v>2467</v>
      </c>
      <c r="E859" s="28" t="s">
        <v>411</v>
      </c>
      <c r="F859" s="28" t="s">
        <v>77</v>
      </c>
      <c r="G859" s="28" t="s">
        <v>191</v>
      </c>
      <c r="H859" s="40">
        <v>43446</v>
      </c>
      <c r="J859" s="40">
        <v>43482</v>
      </c>
      <c r="K859" s="39">
        <v>17400</v>
      </c>
      <c r="L859" s="28">
        <v>103884740</v>
      </c>
      <c r="M859" s="28" t="s">
        <v>3123</v>
      </c>
      <c r="N859" s="28" t="s">
        <v>458</v>
      </c>
      <c r="O859" s="39">
        <v>36</v>
      </c>
      <c r="P859" s="28" t="s">
        <v>65</v>
      </c>
      <c r="Q859" s="28" t="s">
        <v>81</v>
      </c>
      <c r="R859" s="28" t="s">
        <v>2431</v>
      </c>
      <c r="S859" s="28" t="s">
        <v>2430</v>
      </c>
      <c r="T859" s="28" t="s">
        <v>2429</v>
      </c>
    </row>
    <row r="860" spans="1:20" x14ac:dyDescent="0.2">
      <c r="A860" s="28">
        <v>5634370</v>
      </c>
      <c r="B860" s="28">
        <v>5634370</v>
      </c>
      <c r="C860" s="28" t="s">
        <v>3203</v>
      </c>
      <c r="D860" s="28" t="s">
        <v>2467</v>
      </c>
      <c r="E860" s="28" t="s">
        <v>437</v>
      </c>
      <c r="F860" s="28" t="s">
        <v>77</v>
      </c>
      <c r="G860" s="28" t="s">
        <v>70</v>
      </c>
      <c r="H860" s="40">
        <v>43446</v>
      </c>
      <c r="J860" s="40">
        <v>43482</v>
      </c>
      <c r="K860" s="39">
        <v>1636426</v>
      </c>
      <c r="L860" s="28">
        <v>103884810</v>
      </c>
      <c r="M860" s="28" t="s">
        <v>3130</v>
      </c>
      <c r="N860" s="28" t="s">
        <v>458</v>
      </c>
      <c r="O860" s="39">
        <v>36</v>
      </c>
      <c r="P860" s="28" t="s">
        <v>65</v>
      </c>
      <c r="Q860" s="28" t="s">
        <v>81</v>
      </c>
      <c r="R860" s="28" t="s">
        <v>2431</v>
      </c>
      <c r="S860" s="28" t="s">
        <v>2430</v>
      </c>
      <c r="T860" s="28" t="s">
        <v>2429</v>
      </c>
    </row>
    <row r="861" spans="1:20" x14ac:dyDescent="0.2">
      <c r="A861" s="28">
        <v>5634370</v>
      </c>
      <c r="B861" s="28">
        <v>5634370</v>
      </c>
      <c r="C861" s="28" t="s">
        <v>3202</v>
      </c>
      <c r="D861" s="28" t="s">
        <v>2467</v>
      </c>
      <c r="E861" s="28" t="s">
        <v>3201</v>
      </c>
      <c r="F861" s="28" t="s">
        <v>77</v>
      </c>
      <c r="G861" s="28" t="s">
        <v>70</v>
      </c>
      <c r="H861" s="40">
        <v>43420</v>
      </c>
      <c r="J861" s="40">
        <v>43420</v>
      </c>
      <c r="K861" s="39">
        <v>-1636426</v>
      </c>
      <c r="L861" s="28">
        <v>103884810</v>
      </c>
      <c r="M861" s="28" t="s">
        <v>3200</v>
      </c>
      <c r="N861" s="28" t="s">
        <v>499</v>
      </c>
      <c r="O861" s="39">
        <v>210</v>
      </c>
      <c r="P861" s="28" t="s">
        <v>408</v>
      </c>
      <c r="Q861" s="28" t="s">
        <v>409</v>
      </c>
      <c r="R861" s="28" t="s">
        <v>2431</v>
      </c>
      <c r="S861" s="28" t="s">
        <v>2430</v>
      </c>
      <c r="T861" s="28" t="s">
        <v>2429</v>
      </c>
    </row>
    <row r="862" spans="1:20" x14ac:dyDescent="0.2">
      <c r="A862" s="28">
        <v>5655235</v>
      </c>
      <c r="B862" s="28">
        <v>5655235</v>
      </c>
      <c r="C862" s="28" t="s">
        <v>3199</v>
      </c>
      <c r="D862" s="28" t="s">
        <v>2467</v>
      </c>
      <c r="E862" s="28" t="s">
        <v>443</v>
      </c>
      <c r="F862" s="28" t="s">
        <v>77</v>
      </c>
      <c r="G862" s="28" t="s">
        <v>356</v>
      </c>
      <c r="H862" s="40">
        <v>43375</v>
      </c>
      <c r="J862" s="40">
        <v>43489</v>
      </c>
      <c r="K862" s="39">
        <v>14610300</v>
      </c>
      <c r="L862" s="28">
        <v>103938757</v>
      </c>
      <c r="M862" s="28" t="s">
        <v>3198</v>
      </c>
      <c r="N862" s="28" t="s">
        <v>458</v>
      </c>
      <c r="O862" s="39">
        <v>114</v>
      </c>
      <c r="P862" s="28" t="s">
        <v>83</v>
      </c>
      <c r="Q862" s="28" t="s">
        <v>81</v>
      </c>
      <c r="R862" s="28" t="s">
        <v>2431</v>
      </c>
      <c r="S862" s="28" t="s">
        <v>2430</v>
      </c>
      <c r="T862" s="28" t="s">
        <v>2429</v>
      </c>
    </row>
    <row r="863" spans="1:20" x14ac:dyDescent="0.2">
      <c r="A863" s="28">
        <v>5655235</v>
      </c>
      <c r="B863" s="28">
        <v>5655235</v>
      </c>
      <c r="C863" s="28" t="s">
        <v>371</v>
      </c>
      <c r="D863" s="28" t="s">
        <v>2467</v>
      </c>
      <c r="E863" s="28" t="s">
        <v>372</v>
      </c>
      <c r="F863" s="28" t="s">
        <v>35</v>
      </c>
      <c r="G863" s="28" t="s">
        <v>356</v>
      </c>
      <c r="H863" s="40">
        <v>43226</v>
      </c>
      <c r="J863" s="40">
        <v>43330</v>
      </c>
      <c r="K863" s="39">
        <v>-14610300</v>
      </c>
      <c r="L863" s="28">
        <v>103938757</v>
      </c>
      <c r="M863" s="28" t="s">
        <v>3197</v>
      </c>
      <c r="N863" s="28" t="s">
        <v>499</v>
      </c>
      <c r="O863" s="39">
        <v>147</v>
      </c>
      <c r="P863" s="28" t="s">
        <v>37</v>
      </c>
      <c r="Q863" s="28" t="s">
        <v>48</v>
      </c>
      <c r="R863" s="28" t="s">
        <v>2431</v>
      </c>
      <c r="S863" s="28" t="s">
        <v>2430</v>
      </c>
      <c r="T863" s="28" t="s">
        <v>2429</v>
      </c>
    </row>
    <row r="864" spans="1:20" x14ac:dyDescent="0.2">
      <c r="A864" s="28">
        <v>5894700</v>
      </c>
      <c r="B864" s="28">
        <v>5894700</v>
      </c>
      <c r="C864" s="28" t="s">
        <v>220</v>
      </c>
      <c r="D864" s="28" t="s">
        <v>2467</v>
      </c>
      <c r="E864" s="28" t="s">
        <v>221</v>
      </c>
      <c r="F864" s="28" t="s">
        <v>35</v>
      </c>
      <c r="G864" s="28" t="s">
        <v>222</v>
      </c>
      <c r="H864" s="40">
        <v>43413</v>
      </c>
      <c r="J864" s="40">
        <v>43437</v>
      </c>
      <c r="K864" s="39">
        <v>-144200</v>
      </c>
      <c r="L864" s="28">
        <v>103939557</v>
      </c>
      <c r="M864" s="28" t="s">
        <v>3196</v>
      </c>
      <c r="N864" s="28" t="s">
        <v>499</v>
      </c>
      <c r="O864" s="39">
        <v>12</v>
      </c>
      <c r="P864" s="28" t="s">
        <v>65</v>
      </c>
      <c r="Q864" s="28" t="s">
        <v>224</v>
      </c>
      <c r="R864" s="28" t="s">
        <v>2431</v>
      </c>
      <c r="S864" s="28" t="s">
        <v>2430</v>
      </c>
      <c r="T864" s="28" t="s">
        <v>2429</v>
      </c>
    </row>
    <row r="865" spans="1:20" x14ac:dyDescent="0.2">
      <c r="A865" s="28">
        <v>5894700</v>
      </c>
      <c r="B865" s="28">
        <v>5894700</v>
      </c>
      <c r="C865" s="28" t="s">
        <v>3195</v>
      </c>
      <c r="D865" s="28" t="s">
        <v>2467</v>
      </c>
      <c r="E865" s="28" t="s">
        <v>448</v>
      </c>
      <c r="F865" s="28" t="s">
        <v>77</v>
      </c>
      <c r="G865" s="28" t="s">
        <v>222</v>
      </c>
      <c r="H865" s="40">
        <v>43490</v>
      </c>
      <c r="J865" s="40">
        <v>43493</v>
      </c>
      <c r="K865" s="39">
        <v>144200</v>
      </c>
      <c r="L865" s="28">
        <v>103939557</v>
      </c>
      <c r="M865" s="28" t="s">
        <v>3123</v>
      </c>
      <c r="N865" s="28" t="s">
        <v>458</v>
      </c>
      <c r="O865" s="39">
        <v>3</v>
      </c>
      <c r="P865" s="28" t="s">
        <v>83</v>
      </c>
      <c r="Q865" s="28" t="s">
        <v>81</v>
      </c>
      <c r="R865" s="28" t="s">
        <v>2431</v>
      </c>
      <c r="S865" s="28" t="s">
        <v>2430</v>
      </c>
      <c r="T865" s="28" t="s">
        <v>2429</v>
      </c>
    </row>
    <row r="866" spans="1:20" x14ac:dyDescent="0.2">
      <c r="A866" s="28">
        <v>5655235</v>
      </c>
      <c r="B866" s="28">
        <v>5655235</v>
      </c>
      <c r="C866" s="28" t="s">
        <v>3078</v>
      </c>
      <c r="D866" s="28" t="s">
        <v>2467</v>
      </c>
      <c r="E866" s="28" t="s">
        <v>445</v>
      </c>
      <c r="F866" s="28" t="s">
        <v>77</v>
      </c>
      <c r="G866" s="28" t="s">
        <v>356</v>
      </c>
      <c r="H866" s="40">
        <v>43129</v>
      </c>
      <c r="J866" s="40">
        <v>43495</v>
      </c>
      <c r="K866" s="39">
        <v>532856</v>
      </c>
      <c r="L866" s="28">
        <v>103940278</v>
      </c>
      <c r="M866" s="28" t="s">
        <v>3130</v>
      </c>
      <c r="N866" s="28" t="s">
        <v>458</v>
      </c>
      <c r="O866" s="39">
        <v>366</v>
      </c>
      <c r="P866" s="28" t="s">
        <v>83</v>
      </c>
      <c r="Q866" s="28" t="s">
        <v>81</v>
      </c>
      <c r="R866" s="28" t="s">
        <v>2431</v>
      </c>
      <c r="S866" s="28" t="s">
        <v>2430</v>
      </c>
      <c r="T866" s="28" t="s">
        <v>2429</v>
      </c>
    </row>
    <row r="867" spans="1:20" x14ac:dyDescent="0.2">
      <c r="A867" s="28">
        <v>5655235</v>
      </c>
      <c r="B867" s="28">
        <v>5655235</v>
      </c>
      <c r="C867" s="28" t="s">
        <v>371</v>
      </c>
      <c r="D867" s="28" t="s">
        <v>2467</v>
      </c>
      <c r="E867" s="28" t="s">
        <v>443</v>
      </c>
      <c r="F867" s="28" t="s">
        <v>77</v>
      </c>
      <c r="G867" s="28" t="s">
        <v>356</v>
      </c>
      <c r="H867" s="40">
        <v>43375</v>
      </c>
      <c r="J867" s="40">
        <v>43489</v>
      </c>
      <c r="K867" s="39">
        <v>-532856</v>
      </c>
      <c r="L867" s="28">
        <v>103940278</v>
      </c>
      <c r="M867" s="28" t="s">
        <v>3194</v>
      </c>
      <c r="N867" s="28" t="s">
        <v>499</v>
      </c>
      <c r="O867" s="39">
        <v>153</v>
      </c>
      <c r="P867" s="28" t="s">
        <v>83</v>
      </c>
      <c r="Q867" s="28" t="s">
        <v>81</v>
      </c>
      <c r="R867" s="28" t="s">
        <v>2431</v>
      </c>
      <c r="S867" s="28" t="s">
        <v>2430</v>
      </c>
      <c r="T867" s="28" t="s">
        <v>2429</v>
      </c>
    </row>
    <row r="868" spans="1:20" x14ac:dyDescent="0.2">
      <c r="A868" s="28" t="s">
        <v>3192</v>
      </c>
      <c r="B868" s="28" t="s">
        <v>3192</v>
      </c>
      <c r="C868" s="28" t="s">
        <v>3193</v>
      </c>
      <c r="D868" s="28" t="s">
        <v>189</v>
      </c>
      <c r="E868" s="28" t="s">
        <v>3191</v>
      </c>
      <c r="F868" s="28" t="s">
        <v>77</v>
      </c>
      <c r="G868" s="28" t="s">
        <v>70</v>
      </c>
      <c r="H868" s="40">
        <v>43462</v>
      </c>
      <c r="J868" s="40">
        <v>43462</v>
      </c>
      <c r="K868" s="39">
        <v>161300</v>
      </c>
      <c r="L868" s="28">
        <v>103940790</v>
      </c>
      <c r="N868" s="28" t="s">
        <v>458</v>
      </c>
      <c r="O868" s="39">
        <v>0</v>
      </c>
      <c r="P868" s="28" t="s">
        <v>408</v>
      </c>
      <c r="Q868" s="28" t="s">
        <v>3192</v>
      </c>
      <c r="R868" s="28" t="s">
        <v>2431</v>
      </c>
      <c r="S868" s="28" t="s">
        <v>2430</v>
      </c>
      <c r="T868" s="28" t="s">
        <v>2429</v>
      </c>
    </row>
    <row r="869" spans="1:20" x14ac:dyDescent="0.2">
      <c r="A869" s="28">
        <v>5767677</v>
      </c>
      <c r="B869" s="28">
        <v>5767677</v>
      </c>
      <c r="C869" s="28" t="s">
        <v>402</v>
      </c>
      <c r="D869" s="28" t="s">
        <v>189</v>
      </c>
      <c r="E869" s="28" t="s">
        <v>403</v>
      </c>
      <c r="F869" s="28" t="s">
        <v>35</v>
      </c>
      <c r="G869" s="28" t="s">
        <v>70</v>
      </c>
      <c r="H869" s="40">
        <v>43316</v>
      </c>
      <c r="J869" s="40">
        <v>43435</v>
      </c>
      <c r="K869" s="39">
        <v>-161300</v>
      </c>
      <c r="L869" s="28">
        <v>103940790</v>
      </c>
      <c r="M869" s="28" t="s">
        <v>404</v>
      </c>
      <c r="N869" s="28" t="s">
        <v>499</v>
      </c>
      <c r="O869" s="39">
        <v>71</v>
      </c>
      <c r="P869" s="28" t="s">
        <v>37</v>
      </c>
      <c r="Q869" s="28" t="s">
        <v>48</v>
      </c>
      <c r="R869" s="28" t="s">
        <v>2431</v>
      </c>
      <c r="S869" s="28" t="s">
        <v>2430</v>
      </c>
      <c r="T869" s="28" t="s">
        <v>2429</v>
      </c>
    </row>
    <row r="870" spans="1:20" x14ac:dyDescent="0.2">
      <c r="A870" s="28">
        <v>6240424</v>
      </c>
      <c r="B870" s="28">
        <v>6240424</v>
      </c>
      <c r="C870" s="28" t="s">
        <v>3190</v>
      </c>
      <c r="D870" s="28" t="s">
        <v>189</v>
      </c>
      <c r="E870" s="28" t="s">
        <v>3188</v>
      </c>
      <c r="F870" s="28" t="s">
        <v>77</v>
      </c>
      <c r="G870" s="28" t="s">
        <v>200</v>
      </c>
      <c r="H870" s="40">
        <v>43705</v>
      </c>
      <c r="J870" s="40">
        <v>43861</v>
      </c>
      <c r="K870" s="39">
        <v>9632156</v>
      </c>
      <c r="L870" s="28">
        <v>105189119</v>
      </c>
      <c r="M870" s="28" t="s">
        <v>3189</v>
      </c>
      <c r="N870" s="28" t="s">
        <v>458</v>
      </c>
      <c r="O870" s="39">
        <v>156</v>
      </c>
      <c r="P870" s="28" t="s">
        <v>65</v>
      </c>
      <c r="Q870" s="28" t="s">
        <v>49</v>
      </c>
      <c r="R870" s="28" t="s">
        <v>2431</v>
      </c>
      <c r="S870" s="28" t="s">
        <v>2430</v>
      </c>
      <c r="T870" s="28" t="s">
        <v>2429</v>
      </c>
    </row>
    <row r="871" spans="1:20" x14ac:dyDescent="0.2">
      <c r="A871" s="28">
        <v>6240424</v>
      </c>
      <c r="B871" s="28">
        <v>6240424</v>
      </c>
      <c r="C871" s="28" t="s">
        <v>2468</v>
      </c>
      <c r="D871" s="28" t="s">
        <v>189</v>
      </c>
      <c r="E871" s="28" t="s">
        <v>2471</v>
      </c>
      <c r="F871" s="28" t="s">
        <v>35</v>
      </c>
      <c r="G871" s="28" t="s">
        <v>200</v>
      </c>
      <c r="H871" s="40">
        <v>43705</v>
      </c>
      <c r="J871" s="40">
        <v>43813</v>
      </c>
      <c r="K871" s="39">
        <v>-9632156</v>
      </c>
      <c r="L871" s="28">
        <v>105189119</v>
      </c>
      <c r="M871" s="28" t="s">
        <v>3187</v>
      </c>
      <c r="N871" s="28" t="s">
        <v>499</v>
      </c>
      <c r="O871" s="39">
        <v>109</v>
      </c>
      <c r="P871" s="28" t="s">
        <v>65</v>
      </c>
      <c r="Q871" s="28" t="s">
        <v>49</v>
      </c>
      <c r="R871" s="28" t="s">
        <v>2431</v>
      </c>
      <c r="S871" s="28" t="s">
        <v>2430</v>
      </c>
      <c r="T871" s="28" t="s">
        <v>2429</v>
      </c>
    </row>
    <row r="872" spans="1:20" x14ac:dyDescent="0.2">
      <c r="A872" s="28">
        <v>6146624</v>
      </c>
      <c r="B872" s="28">
        <v>6146624</v>
      </c>
      <c r="C872" s="28" t="s">
        <v>3117</v>
      </c>
      <c r="D872" s="28" t="s">
        <v>2467</v>
      </c>
      <c r="E872" s="28" t="s">
        <v>2599</v>
      </c>
      <c r="F872" s="28" t="s">
        <v>77</v>
      </c>
      <c r="G872" s="28" t="s">
        <v>71</v>
      </c>
      <c r="H872" s="40">
        <v>43795</v>
      </c>
      <c r="J872" s="40">
        <v>43875</v>
      </c>
      <c r="K872" s="39">
        <v>24128073</v>
      </c>
      <c r="L872" s="28">
        <v>105197910</v>
      </c>
      <c r="M872" s="28" t="s">
        <v>3130</v>
      </c>
      <c r="N872" s="28" t="s">
        <v>458</v>
      </c>
      <c r="O872" s="39">
        <v>80</v>
      </c>
      <c r="P872" s="28" t="s">
        <v>83</v>
      </c>
      <c r="Q872" s="28" t="s">
        <v>81</v>
      </c>
      <c r="R872" s="28" t="s">
        <v>2431</v>
      </c>
      <c r="S872" s="28" t="s">
        <v>2430</v>
      </c>
      <c r="T872" s="28" t="s">
        <v>2429</v>
      </c>
    </row>
    <row r="873" spans="1:20" x14ac:dyDescent="0.2">
      <c r="A873" s="28">
        <v>6146624</v>
      </c>
      <c r="B873" s="28">
        <v>6146624</v>
      </c>
      <c r="C873" s="28" t="s">
        <v>2590</v>
      </c>
      <c r="D873" s="28" t="s">
        <v>2467</v>
      </c>
      <c r="E873" s="28" t="s">
        <v>3186</v>
      </c>
      <c r="F873" s="28" t="s">
        <v>35</v>
      </c>
      <c r="G873" s="28" t="s">
        <v>71</v>
      </c>
      <c r="H873" s="40">
        <v>43622</v>
      </c>
      <c r="J873" s="40">
        <v>43831</v>
      </c>
      <c r="K873" s="39">
        <v>-24128073</v>
      </c>
      <c r="L873" s="28">
        <v>105197910</v>
      </c>
      <c r="M873" s="28" t="s">
        <v>3185</v>
      </c>
      <c r="N873" s="28" t="s">
        <v>499</v>
      </c>
      <c r="O873" s="39">
        <v>194</v>
      </c>
      <c r="P873" s="28" t="s">
        <v>65</v>
      </c>
      <c r="Q873" s="28" t="s">
        <v>49</v>
      </c>
      <c r="R873" s="28" t="s">
        <v>2431</v>
      </c>
      <c r="S873" s="28" t="s">
        <v>2430</v>
      </c>
      <c r="T873" s="28" t="s">
        <v>2429</v>
      </c>
    </row>
    <row r="874" spans="1:20" x14ac:dyDescent="0.2">
      <c r="A874" s="28">
        <v>6184552</v>
      </c>
      <c r="B874" s="28">
        <v>6184552</v>
      </c>
      <c r="C874" s="28" t="s">
        <v>3117</v>
      </c>
      <c r="D874" s="28" t="s">
        <v>2467</v>
      </c>
      <c r="E874" s="28" t="s">
        <v>2564</v>
      </c>
      <c r="F874" s="28" t="s">
        <v>77</v>
      </c>
      <c r="G874" s="28" t="s">
        <v>200</v>
      </c>
      <c r="H874" s="40">
        <v>43795</v>
      </c>
      <c r="J874" s="40">
        <v>43875</v>
      </c>
      <c r="K874" s="39">
        <v>20129230</v>
      </c>
      <c r="L874" s="28">
        <v>105197911</v>
      </c>
      <c r="M874" s="28" t="s">
        <v>3130</v>
      </c>
      <c r="N874" s="28" t="s">
        <v>458</v>
      </c>
      <c r="O874" s="39">
        <v>80</v>
      </c>
      <c r="P874" s="28" t="s">
        <v>83</v>
      </c>
      <c r="Q874" s="28" t="s">
        <v>81</v>
      </c>
      <c r="R874" s="28" t="s">
        <v>2431</v>
      </c>
      <c r="S874" s="28" t="s">
        <v>2430</v>
      </c>
      <c r="T874" s="28" t="s">
        <v>2429</v>
      </c>
    </row>
    <row r="875" spans="1:20" x14ac:dyDescent="0.2">
      <c r="A875" s="28">
        <v>6184552</v>
      </c>
      <c r="B875" s="28">
        <v>6184552</v>
      </c>
      <c r="C875" s="28" t="s">
        <v>2565</v>
      </c>
      <c r="D875" s="28" t="s">
        <v>2467</v>
      </c>
      <c r="E875" s="28" t="s">
        <v>3184</v>
      </c>
      <c r="F875" s="28" t="s">
        <v>35</v>
      </c>
      <c r="G875" s="28" t="s">
        <v>200</v>
      </c>
      <c r="H875" s="40">
        <v>43656</v>
      </c>
      <c r="J875" s="40">
        <v>43695</v>
      </c>
      <c r="K875" s="39">
        <v>-20129230</v>
      </c>
      <c r="L875" s="28">
        <v>105197911</v>
      </c>
      <c r="M875" s="28" t="s">
        <v>3183</v>
      </c>
      <c r="N875" s="28" t="s">
        <v>499</v>
      </c>
      <c r="O875" s="39">
        <v>167</v>
      </c>
      <c r="P875" s="28" t="s">
        <v>65</v>
      </c>
      <c r="Q875" s="28" t="s">
        <v>49</v>
      </c>
      <c r="R875" s="28" t="s">
        <v>2431</v>
      </c>
      <c r="S875" s="28" t="s">
        <v>2430</v>
      </c>
      <c r="T875" s="28" t="s">
        <v>2429</v>
      </c>
    </row>
    <row r="876" spans="1:20" x14ac:dyDescent="0.2">
      <c r="A876" s="28">
        <v>6000264</v>
      </c>
      <c r="B876" s="28">
        <v>6000264</v>
      </c>
      <c r="C876" s="28" t="s">
        <v>3117</v>
      </c>
      <c r="D876" s="28" t="s">
        <v>2467</v>
      </c>
      <c r="E876" s="28" t="s">
        <v>2581</v>
      </c>
      <c r="F876" s="28" t="s">
        <v>77</v>
      </c>
      <c r="G876" s="28" t="s">
        <v>200</v>
      </c>
      <c r="H876" s="40">
        <v>43795</v>
      </c>
      <c r="J876" s="40">
        <v>43875</v>
      </c>
      <c r="K876" s="39">
        <v>19401607</v>
      </c>
      <c r="L876" s="28">
        <v>105197912</v>
      </c>
      <c r="M876" s="28" t="s">
        <v>3130</v>
      </c>
      <c r="N876" s="28" t="s">
        <v>458</v>
      </c>
      <c r="O876" s="39">
        <v>80</v>
      </c>
      <c r="P876" s="28" t="s">
        <v>83</v>
      </c>
      <c r="Q876" s="28" t="s">
        <v>81</v>
      </c>
      <c r="R876" s="28" t="s">
        <v>2431</v>
      </c>
      <c r="S876" s="28" t="s">
        <v>2430</v>
      </c>
      <c r="T876" s="28" t="s">
        <v>2429</v>
      </c>
    </row>
    <row r="877" spans="1:20" x14ac:dyDescent="0.2">
      <c r="A877" s="28">
        <v>6000264</v>
      </c>
      <c r="B877" s="28">
        <v>6000264</v>
      </c>
      <c r="C877" s="28" t="s">
        <v>2582</v>
      </c>
      <c r="D877" s="28" t="s">
        <v>2467</v>
      </c>
      <c r="E877" s="28" t="s">
        <v>3182</v>
      </c>
      <c r="F877" s="28" t="s">
        <v>35</v>
      </c>
      <c r="G877" s="28" t="s">
        <v>200</v>
      </c>
      <c r="H877" s="40">
        <v>43504</v>
      </c>
      <c r="J877" s="40">
        <v>43831</v>
      </c>
      <c r="K877" s="39">
        <v>-19401607</v>
      </c>
      <c r="L877" s="28">
        <v>105197912</v>
      </c>
      <c r="M877" s="28" t="s">
        <v>3181</v>
      </c>
      <c r="N877" s="28" t="s">
        <v>499</v>
      </c>
      <c r="O877" s="39">
        <v>193</v>
      </c>
      <c r="P877" s="28" t="s">
        <v>65</v>
      </c>
      <c r="Q877" s="28" t="s">
        <v>49</v>
      </c>
      <c r="R877" s="28" t="s">
        <v>2431</v>
      </c>
      <c r="S877" s="28" t="s">
        <v>2430</v>
      </c>
      <c r="T877" s="28" t="s">
        <v>2429</v>
      </c>
    </row>
    <row r="878" spans="1:20" x14ac:dyDescent="0.2">
      <c r="A878" s="28">
        <v>6074579</v>
      </c>
      <c r="B878" s="28">
        <v>6074579</v>
      </c>
      <c r="C878" s="28" t="s">
        <v>3117</v>
      </c>
      <c r="D878" s="28" t="s">
        <v>2467</v>
      </c>
      <c r="E878" s="28" t="s">
        <v>2596</v>
      </c>
      <c r="F878" s="28" t="s">
        <v>77</v>
      </c>
      <c r="G878" s="28" t="s">
        <v>200</v>
      </c>
      <c r="H878" s="40">
        <v>43795</v>
      </c>
      <c r="J878" s="40">
        <v>43875</v>
      </c>
      <c r="K878" s="39">
        <v>17813207</v>
      </c>
      <c r="L878" s="28">
        <v>105197913</v>
      </c>
      <c r="M878" s="28" t="s">
        <v>3123</v>
      </c>
      <c r="N878" s="28" t="s">
        <v>458</v>
      </c>
      <c r="O878" s="39">
        <v>80</v>
      </c>
      <c r="P878" s="28" t="s">
        <v>83</v>
      </c>
      <c r="Q878" s="28" t="s">
        <v>81</v>
      </c>
      <c r="R878" s="28" t="s">
        <v>2431</v>
      </c>
      <c r="S878" s="28" t="s">
        <v>2430</v>
      </c>
      <c r="T878" s="28" t="s">
        <v>2429</v>
      </c>
    </row>
    <row r="879" spans="1:20" x14ac:dyDescent="0.2">
      <c r="A879" s="28">
        <v>6074579</v>
      </c>
      <c r="B879" s="28">
        <v>6074579</v>
      </c>
      <c r="C879" s="28" t="s">
        <v>2590</v>
      </c>
      <c r="D879" s="28" t="s">
        <v>2467</v>
      </c>
      <c r="E879" s="28" t="s">
        <v>3180</v>
      </c>
      <c r="F879" s="28" t="s">
        <v>35</v>
      </c>
      <c r="G879" s="28" t="s">
        <v>200</v>
      </c>
      <c r="H879" s="40">
        <v>43559</v>
      </c>
      <c r="J879" s="40">
        <v>43831</v>
      </c>
      <c r="K879" s="39">
        <v>-17813207</v>
      </c>
      <c r="L879" s="28">
        <v>105197913</v>
      </c>
      <c r="M879" s="28" t="s">
        <v>3179</v>
      </c>
      <c r="N879" s="28" t="s">
        <v>499</v>
      </c>
      <c r="O879" s="39">
        <v>195</v>
      </c>
      <c r="P879" s="28" t="s">
        <v>65</v>
      </c>
      <c r="Q879" s="28" t="s">
        <v>49</v>
      </c>
      <c r="R879" s="28" t="s">
        <v>2431</v>
      </c>
      <c r="S879" s="28" t="s">
        <v>2430</v>
      </c>
      <c r="T879" s="28" t="s">
        <v>2429</v>
      </c>
    </row>
    <row r="880" spans="1:20" x14ac:dyDescent="0.2">
      <c r="A880" s="28">
        <v>6133169</v>
      </c>
      <c r="B880" s="28">
        <v>6133169</v>
      </c>
      <c r="C880" s="28" t="s">
        <v>3117</v>
      </c>
      <c r="D880" s="28" t="s">
        <v>2467</v>
      </c>
      <c r="E880" s="28" t="s">
        <v>2577</v>
      </c>
      <c r="F880" s="28" t="s">
        <v>77</v>
      </c>
      <c r="G880" s="28" t="s">
        <v>200</v>
      </c>
      <c r="H880" s="40">
        <v>43795</v>
      </c>
      <c r="J880" s="40">
        <v>43875</v>
      </c>
      <c r="K880" s="39">
        <v>15098371</v>
      </c>
      <c r="L880" s="28">
        <v>105197914</v>
      </c>
      <c r="M880" s="28" t="s">
        <v>3130</v>
      </c>
      <c r="N880" s="28" t="s">
        <v>458</v>
      </c>
      <c r="O880" s="39">
        <v>80</v>
      </c>
      <c r="P880" s="28" t="s">
        <v>83</v>
      </c>
      <c r="Q880" s="28" t="s">
        <v>81</v>
      </c>
      <c r="R880" s="28" t="s">
        <v>2431</v>
      </c>
      <c r="S880" s="28" t="s">
        <v>2430</v>
      </c>
      <c r="T880" s="28" t="s">
        <v>2429</v>
      </c>
    </row>
    <row r="881" spans="1:20" x14ac:dyDescent="0.2">
      <c r="A881" s="28">
        <v>6133169</v>
      </c>
      <c r="B881" s="28">
        <v>6133169</v>
      </c>
      <c r="C881" s="28" t="s">
        <v>2578</v>
      </c>
      <c r="D881" s="28" t="s">
        <v>2467</v>
      </c>
      <c r="E881" s="28" t="s">
        <v>3178</v>
      </c>
      <c r="F881" s="28" t="s">
        <v>35</v>
      </c>
      <c r="G881" s="28" t="s">
        <v>200</v>
      </c>
      <c r="H881" s="40">
        <v>43611</v>
      </c>
      <c r="J881" s="40">
        <v>43831</v>
      </c>
      <c r="K881" s="39">
        <v>-15098371</v>
      </c>
      <c r="L881" s="28">
        <v>105197914</v>
      </c>
      <c r="M881" s="28" t="s">
        <v>3177</v>
      </c>
      <c r="N881" s="28" t="s">
        <v>499</v>
      </c>
      <c r="O881" s="39">
        <v>193</v>
      </c>
      <c r="P881" s="28" t="s">
        <v>65</v>
      </c>
      <c r="Q881" s="28" t="s">
        <v>49</v>
      </c>
      <c r="R881" s="28" t="s">
        <v>2431</v>
      </c>
      <c r="S881" s="28" t="s">
        <v>2430</v>
      </c>
      <c r="T881" s="28" t="s">
        <v>2429</v>
      </c>
    </row>
    <row r="882" spans="1:20" x14ac:dyDescent="0.2">
      <c r="A882" s="28">
        <v>6140419</v>
      </c>
      <c r="B882" s="28">
        <v>6140419</v>
      </c>
      <c r="C882" s="28" t="s">
        <v>3117</v>
      </c>
      <c r="D882" s="28" t="s">
        <v>2467</v>
      </c>
      <c r="E882" s="28" t="s">
        <v>2593</v>
      </c>
      <c r="F882" s="28" t="s">
        <v>77</v>
      </c>
      <c r="G882" s="28" t="s">
        <v>200</v>
      </c>
      <c r="H882" s="40">
        <v>43795</v>
      </c>
      <c r="J882" s="40">
        <v>43875</v>
      </c>
      <c r="K882" s="39">
        <v>7591954</v>
      </c>
      <c r="L882" s="28">
        <v>105197915</v>
      </c>
      <c r="M882" s="28" t="s">
        <v>3130</v>
      </c>
      <c r="N882" s="28" t="s">
        <v>458</v>
      </c>
      <c r="O882" s="39">
        <v>80</v>
      </c>
      <c r="P882" s="28" t="s">
        <v>83</v>
      </c>
      <c r="Q882" s="28" t="s">
        <v>81</v>
      </c>
      <c r="R882" s="28" t="s">
        <v>2431</v>
      </c>
      <c r="S882" s="28" t="s">
        <v>2430</v>
      </c>
      <c r="T882" s="28" t="s">
        <v>2429</v>
      </c>
    </row>
    <row r="883" spans="1:20" x14ac:dyDescent="0.2">
      <c r="A883" s="28">
        <v>6140419</v>
      </c>
      <c r="B883" s="28">
        <v>6140419</v>
      </c>
      <c r="C883" s="28" t="s">
        <v>2590</v>
      </c>
      <c r="D883" s="28" t="s">
        <v>2467</v>
      </c>
      <c r="E883" s="28" t="s">
        <v>3176</v>
      </c>
      <c r="F883" s="28" t="s">
        <v>35</v>
      </c>
      <c r="G883" s="28" t="s">
        <v>200</v>
      </c>
      <c r="H883" s="40">
        <v>43616</v>
      </c>
      <c r="J883" s="40">
        <v>43831</v>
      </c>
      <c r="K883" s="39">
        <v>-7591954</v>
      </c>
      <c r="L883" s="28">
        <v>105197915</v>
      </c>
      <c r="M883" s="28" t="s">
        <v>3175</v>
      </c>
      <c r="N883" s="28" t="s">
        <v>499</v>
      </c>
      <c r="O883" s="39">
        <v>194</v>
      </c>
      <c r="P883" s="28" t="s">
        <v>65</v>
      </c>
      <c r="Q883" s="28" t="s">
        <v>49</v>
      </c>
      <c r="R883" s="28" t="s">
        <v>2431</v>
      </c>
      <c r="S883" s="28" t="s">
        <v>2430</v>
      </c>
      <c r="T883" s="28" t="s">
        <v>2429</v>
      </c>
    </row>
    <row r="884" spans="1:20" x14ac:dyDescent="0.2">
      <c r="A884" s="28">
        <v>6061569</v>
      </c>
      <c r="B884" s="28">
        <v>6061569</v>
      </c>
      <c r="C884" s="28" t="s">
        <v>3117</v>
      </c>
      <c r="D884" s="28" t="s">
        <v>2569</v>
      </c>
      <c r="E884" s="28" t="s">
        <v>2568</v>
      </c>
      <c r="F884" s="28" t="s">
        <v>77</v>
      </c>
      <c r="G884" s="28" t="s">
        <v>200</v>
      </c>
      <c r="H884" s="40">
        <v>43795</v>
      </c>
      <c r="J884" s="40">
        <v>43875</v>
      </c>
      <c r="K884" s="39">
        <v>6120442</v>
      </c>
      <c r="L884" s="28">
        <v>105197917</v>
      </c>
      <c r="M884" s="28" t="s">
        <v>3130</v>
      </c>
      <c r="N884" s="28" t="s">
        <v>458</v>
      </c>
      <c r="O884" s="39">
        <v>80</v>
      </c>
      <c r="P884" s="28" t="s">
        <v>83</v>
      </c>
      <c r="Q884" s="28" t="s">
        <v>81</v>
      </c>
      <c r="R884" s="28" t="s">
        <v>2431</v>
      </c>
      <c r="S884" s="28" t="s">
        <v>2430</v>
      </c>
      <c r="T884" s="28" t="s">
        <v>2429</v>
      </c>
    </row>
    <row r="885" spans="1:20" x14ac:dyDescent="0.2">
      <c r="A885" s="28">
        <v>6061569</v>
      </c>
      <c r="B885" s="28">
        <v>6061569</v>
      </c>
      <c r="C885" s="28" t="s">
        <v>2570</v>
      </c>
      <c r="D885" s="28" t="s">
        <v>2569</v>
      </c>
      <c r="E885" s="28" t="s">
        <v>3090</v>
      </c>
      <c r="F885" s="28" t="s">
        <v>35</v>
      </c>
      <c r="G885" s="28" t="s">
        <v>200</v>
      </c>
      <c r="H885" s="40">
        <v>43551</v>
      </c>
      <c r="J885" s="40">
        <v>43831</v>
      </c>
      <c r="K885" s="39">
        <v>-6120442</v>
      </c>
      <c r="L885" s="28">
        <v>105197917</v>
      </c>
      <c r="M885" s="28" t="s">
        <v>3174</v>
      </c>
      <c r="N885" s="28" t="s">
        <v>499</v>
      </c>
      <c r="O885" s="39">
        <v>196</v>
      </c>
      <c r="P885" s="28" t="s">
        <v>65</v>
      </c>
      <c r="Q885" s="28" t="s">
        <v>2892</v>
      </c>
      <c r="R885" s="28" t="s">
        <v>2431</v>
      </c>
      <c r="S885" s="28" t="s">
        <v>2430</v>
      </c>
      <c r="T885" s="28" t="s">
        <v>2429</v>
      </c>
    </row>
    <row r="886" spans="1:20" x14ac:dyDescent="0.2">
      <c r="A886" s="28">
        <v>6059160</v>
      </c>
      <c r="B886" s="28">
        <v>6059160</v>
      </c>
      <c r="C886" s="28" t="s">
        <v>3117</v>
      </c>
      <c r="D886" s="28" t="s">
        <v>2467</v>
      </c>
      <c r="E886" s="28" t="s">
        <v>3173</v>
      </c>
      <c r="F886" s="28" t="s">
        <v>77</v>
      </c>
      <c r="G886" s="28" t="s">
        <v>200</v>
      </c>
      <c r="H886" s="40">
        <v>43795</v>
      </c>
      <c r="J886" s="40">
        <v>43875</v>
      </c>
      <c r="K886" s="39">
        <v>3975285</v>
      </c>
      <c r="L886" s="28">
        <v>105197918</v>
      </c>
      <c r="M886" s="28" t="s">
        <v>3130</v>
      </c>
      <c r="N886" s="28" t="s">
        <v>458</v>
      </c>
      <c r="O886" s="39">
        <v>80</v>
      </c>
      <c r="P886" s="28" t="s">
        <v>83</v>
      </c>
      <c r="Q886" s="28" t="s">
        <v>81</v>
      </c>
      <c r="R886" s="28" t="s">
        <v>2431</v>
      </c>
      <c r="S886" s="28" t="s">
        <v>2430</v>
      </c>
      <c r="T886" s="28" t="s">
        <v>2429</v>
      </c>
    </row>
    <row r="887" spans="1:20" x14ac:dyDescent="0.2">
      <c r="A887" s="28">
        <v>6059160</v>
      </c>
      <c r="B887" s="28">
        <v>6059160</v>
      </c>
      <c r="C887" s="28" t="s">
        <v>3106</v>
      </c>
      <c r="D887" s="28" t="s">
        <v>2467</v>
      </c>
      <c r="E887" s="28" t="s">
        <v>3105</v>
      </c>
      <c r="F887" s="28" t="s">
        <v>35</v>
      </c>
      <c r="G887" s="28" t="s">
        <v>200</v>
      </c>
      <c r="H887" s="40">
        <v>43547</v>
      </c>
      <c r="J887" s="40">
        <v>43831</v>
      </c>
      <c r="K887" s="39">
        <v>-3975285</v>
      </c>
      <c r="L887" s="28">
        <v>105197918</v>
      </c>
      <c r="M887" s="28" t="s">
        <v>3172</v>
      </c>
      <c r="N887" s="28" t="s">
        <v>499</v>
      </c>
      <c r="O887" s="39">
        <v>191</v>
      </c>
      <c r="P887" s="28" t="s">
        <v>65</v>
      </c>
      <c r="Q887" s="28" t="s">
        <v>49</v>
      </c>
      <c r="R887" s="28" t="s">
        <v>2431</v>
      </c>
      <c r="S887" s="28" t="s">
        <v>2430</v>
      </c>
      <c r="T887" s="28" t="s">
        <v>2429</v>
      </c>
    </row>
    <row r="888" spans="1:20" x14ac:dyDescent="0.2">
      <c r="A888" s="28">
        <v>6070930</v>
      </c>
      <c r="B888" s="28">
        <v>6070930</v>
      </c>
      <c r="C888" s="28" t="s">
        <v>3117</v>
      </c>
      <c r="D888" s="28" t="s">
        <v>2467</v>
      </c>
      <c r="E888" s="28" t="s">
        <v>3171</v>
      </c>
      <c r="F888" s="28" t="s">
        <v>77</v>
      </c>
      <c r="G888" s="28" t="s">
        <v>71</v>
      </c>
      <c r="H888" s="40">
        <v>43795</v>
      </c>
      <c r="J888" s="40">
        <v>43875</v>
      </c>
      <c r="K888" s="39">
        <v>3570678</v>
      </c>
      <c r="L888" s="28">
        <v>105197919</v>
      </c>
      <c r="M888" s="28" t="s">
        <v>3123</v>
      </c>
      <c r="N888" s="28" t="s">
        <v>458</v>
      </c>
      <c r="O888" s="39">
        <v>80</v>
      </c>
      <c r="P888" s="28" t="s">
        <v>83</v>
      </c>
      <c r="Q888" s="28" t="s">
        <v>81</v>
      </c>
      <c r="R888" s="28" t="s">
        <v>2431</v>
      </c>
      <c r="S888" s="28" t="s">
        <v>2430</v>
      </c>
      <c r="T888" s="28" t="s">
        <v>2429</v>
      </c>
    </row>
    <row r="889" spans="1:20" x14ac:dyDescent="0.2">
      <c r="A889" s="28">
        <v>6070930</v>
      </c>
      <c r="B889" s="28">
        <v>6070930</v>
      </c>
      <c r="C889" s="28" t="s">
        <v>2590</v>
      </c>
      <c r="D889" s="28" t="s">
        <v>2467</v>
      </c>
      <c r="E889" s="28" t="s">
        <v>3099</v>
      </c>
      <c r="F889" s="28" t="s">
        <v>35</v>
      </c>
      <c r="G889" s="28" t="s">
        <v>71</v>
      </c>
      <c r="H889" s="40">
        <v>43557</v>
      </c>
      <c r="J889" s="40">
        <v>43831</v>
      </c>
      <c r="K889" s="39">
        <v>-3570678</v>
      </c>
      <c r="L889" s="28">
        <v>105197919</v>
      </c>
      <c r="M889" s="28" t="s">
        <v>3170</v>
      </c>
      <c r="N889" s="28" t="s">
        <v>499</v>
      </c>
      <c r="O889" s="39">
        <v>195</v>
      </c>
      <c r="P889" s="28" t="s">
        <v>65</v>
      </c>
      <c r="Q889" s="28" t="s">
        <v>49</v>
      </c>
      <c r="R889" s="28" t="s">
        <v>2431</v>
      </c>
      <c r="S889" s="28" t="s">
        <v>2430</v>
      </c>
      <c r="T889" s="28" t="s">
        <v>2429</v>
      </c>
    </row>
    <row r="890" spans="1:20" x14ac:dyDescent="0.2">
      <c r="A890" s="28">
        <v>6137073</v>
      </c>
      <c r="B890" s="28">
        <v>6137073</v>
      </c>
      <c r="C890" s="28" t="s">
        <v>3117</v>
      </c>
      <c r="D890" s="28" t="s">
        <v>2467</v>
      </c>
      <c r="E890" s="28" t="s">
        <v>2589</v>
      </c>
      <c r="F890" s="28" t="s">
        <v>77</v>
      </c>
      <c r="G890" s="28" t="s">
        <v>200</v>
      </c>
      <c r="H890" s="40">
        <v>43795</v>
      </c>
      <c r="J890" s="40">
        <v>43875</v>
      </c>
      <c r="K890" s="39">
        <v>2672327</v>
      </c>
      <c r="L890" s="28">
        <v>105197920</v>
      </c>
      <c r="M890" s="28" t="s">
        <v>3123</v>
      </c>
      <c r="N890" s="28" t="s">
        <v>458</v>
      </c>
      <c r="O890" s="39">
        <v>80</v>
      </c>
      <c r="P890" s="28" t="s">
        <v>83</v>
      </c>
      <c r="Q890" s="28" t="s">
        <v>81</v>
      </c>
      <c r="R890" s="28" t="s">
        <v>2431</v>
      </c>
      <c r="S890" s="28" t="s">
        <v>2430</v>
      </c>
      <c r="T890" s="28" t="s">
        <v>2429</v>
      </c>
    </row>
    <row r="891" spans="1:20" x14ac:dyDescent="0.2">
      <c r="A891" s="28">
        <v>6137073</v>
      </c>
      <c r="B891" s="28">
        <v>6137073</v>
      </c>
      <c r="C891" s="28" t="s">
        <v>2590</v>
      </c>
      <c r="D891" s="28" t="s">
        <v>2467</v>
      </c>
      <c r="E891" s="28" t="s">
        <v>3169</v>
      </c>
      <c r="F891" s="28" t="s">
        <v>35</v>
      </c>
      <c r="G891" s="28" t="s">
        <v>200</v>
      </c>
      <c r="H891" s="40">
        <v>43614</v>
      </c>
      <c r="J891" s="40">
        <v>43831</v>
      </c>
      <c r="K891" s="39">
        <v>-2672327</v>
      </c>
      <c r="L891" s="28">
        <v>105197920</v>
      </c>
      <c r="M891" s="28" t="s">
        <v>3168</v>
      </c>
      <c r="N891" s="28" t="s">
        <v>499</v>
      </c>
      <c r="O891" s="39">
        <v>194</v>
      </c>
      <c r="P891" s="28" t="s">
        <v>65</v>
      </c>
      <c r="Q891" s="28" t="s">
        <v>49</v>
      </c>
      <c r="R891" s="28" t="s">
        <v>2431</v>
      </c>
      <c r="S891" s="28" t="s">
        <v>2430</v>
      </c>
      <c r="T891" s="28" t="s">
        <v>2429</v>
      </c>
    </row>
    <row r="892" spans="1:20" x14ac:dyDescent="0.2">
      <c r="A892" s="28">
        <v>6172822</v>
      </c>
      <c r="B892" s="28">
        <v>6172822</v>
      </c>
      <c r="C892" s="28" t="s">
        <v>3117</v>
      </c>
      <c r="D892" s="28" t="s">
        <v>2467</v>
      </c>
      <c r="E892" s="28" t="s">
        <v>3166</v>
      </c>
      <c r="F892" s="28" t="s">
        <v>77</v>
      </c>
      <c r="G892" s="28" t="s">
        <v>200</v>
      </c>
      <c r="H892" s="40">
        <v>43795</v>
      </c>
      <c r="J892" s="40">
        <v>43875</v>
      </c>
      <c r="K892" s="39">
        <v>2141851</v>
      </c>
      <c r="L892" s="28">
        <v>105197921</v>
      </c>
      <c r="M892" s="28" t="s">
        <v>3130</v>
      </c>
      <c r="N892" s="28" t="s">
        <v>458</v>
      </c>
      <c r="O892" s="39">
        <v>80</v>
      </c>
      <c r="P892" s="28" t="s">
        <v>83</v>
      </c>
      <c r="Q892" s="28" t="s">
        <v>81</v>
      </c>
      <c r="R892" s="28" t="s">
        <v>2431</v>
      </c>
      <c r="S892" s="28" t="s">
        <v>2430</v>
      </c>
      <c r="T892" s="28" t="s">
        <v>2429</v>
      </c>
    </row>
    <row r="893" spans="1:20" x14ac:dyDescent="0.2">
      <c r="A893" s="28">
        <v>6172822</v>
      </c>
      <c r="B893" s="28">
        <v>6172822</v>
      </c>
      <c r="C893" s="28" t="s">
        <v>3141</v>
      </c>
      <c r="D893" s="28" t="s">
        <v>2467</v>
      </c>
      <c r="E893" s="28" t="s">
        <v>3167</v>
      </c>
      <c r="F893" s="28" t="s">
        <v>35</v>
      </c>
      <c r="G893" s="28" t="s">
        <v>200</v>
      </c>
      <c r="H893" s="40">
        <v>43645</v>
      </c>
      <c r="J893" s="40">
        <v>43689</v>
      </c>
      <c r="K893" s="39">
        <v>-2141851</v>
      </c>
      <c r="L893" s="28">
        <v>105197921</v>
      </c>
      <c r="M893" s="28" t="s">
        <v>3165</v>
      </c>
      <c r="N893" s="28" t="s">
        <v>499</v>
      </c>
      <c r="O893" s="39">
        <v>170</v>
      </c>
      <c r="P893" s="28" t="s">
        <v>65</v>
      </c>
      <c r="Q893" s="28" t="s">
        <v>49</v>
      </c>
      <c r="R893" s="28" t="s">
        <v>2431</v>
      </c>
      <c r="S893" s="28" t="s">
        <v>2430</v>
      </c>
      <c r="T893" s="28" t="s">
        <v>2429</v>
      </c>
    </row>
    <row r="894" spans="1:20" x14ac:dyDescent="0.2">
      <c r="A894" s="28">
        <v>6101723</v>
      </c>
      <c r="B894" s="28">
        <v>6101723</v>
      </c>
      <c r="C894" s="28" t="s">
        <v>3117</v>
      </c>
      <c r="D894" s="28" t="s">
        <v>2467</v>
      </c>
      <c r="E894" s="28" t="s">
        <v>3163</v>
      </c>
      <c r="F894" s="28" t="s">
        <v>77</v>
      </c>
      <c r="G894" s="28" t="s">
        <v>71</v>
      </c>
      <c r="H894" s="40">
        <v>43795</v>
      </c>
      <c r="J894" s="40">
        <v>43875</v>
      </c>
      <c r="K894" s="39">
        <v>1747341</v>
      </c>
      <c r="L894" s="28">
        <v>105197923</v>
      </c>
      <c r="M894" s="28" t="s">
        <v>3123</v>
      </c>
      <c r="N894" s="28" t="s">
        <v>458</v>
      </c>
      <c r="O894" s="39">
        <v>80</v>
      </c>
      <c r="P894" s="28" t="s">
        <v>83</v>
      </c>
      <c r="Q894" s="28" t="s">
        <v>81</v>
      </c>
      <c r="R894" s="28" t="s">
        <v>2431</v>
      </c>
      <c r="S894" s="28" t="s">
        <v>2430</v>
      </c>
      <c r="T894" s="28" t="s">
        <v>2429</v>
      </c>
    </row>
    <row r="895" spans="1:20" x14ac:dyDescent="0.2">
      <c r="A895" s="28">
        <v>6101723</v>
      </c>
      <c r="B895" s="28">
        <v>6101723</v>
      </c>
      <c r="C895" s="28" t="s">
        <v>2586</v>
      </c>
      <c r="D895" s="28" t="s">
        <v>2467</v>
      </c>
      <c r="E895" s="28" t="s">
        <v>3164</v>
      </c>
      <c r="F895" s="28" t="s">
        <v>35</v>
      </c>
      <c r="G895" s="28" t="s">
        <v>71</v>
      </c>
      <c r="H895" s="40">
        <v>43584</v>
      </c>
      <c r="J895" s="40">
        <v>43831</v>
      </c>
      <c r="K895" s="39">
        <v>-1747341</v>
      </c>
      <c r="L895" s="28">
        <v>105197923</v>
      </c>
      <c r="M895" s="28" t="s">
        <v>3162</v>
      </c>
      <c r="N895" s="28" t="s">
        <v>499</v>
      </c>
      <c r="O895" s="39">
        <v>193</v>
      </c>
      <c r="P895" s="28" t="s">
        <v>65</v>
      </c>
      <c r="Q895" s="28" t="s">
        <v>49</v>
      </c>
      <c r="R895" s="28" t="s">
        <v>2431</v>
      </c>
      <c r="S895" s="28" t="s">
        <v>2430</v>
      </c>
      <c r="T895" s="28" t="s">
        <v>2429</v>
      </c>
    </row>
    <row r="896" spans="1:20" x14ac:dyDescent="0.2">
      <c r="A896" s="28">
        <v>6153059</v>
      </c>
      <c r="B896" s="28">
        <v>6153059</v>
      </c>
      <c r="C896" s="28" t="s">
        <v>3117</v>
      </c>
      <c r="D896" s="28" t="s">
        <v>2467</v>
      </c>
      <c r="E896" s="28" t="s">
        <v>3159</v>
      </c>
      <c r="F896" s="28" t="s">
        <v>77</v>
      </c>
      <c r="G896" s="28" t="s">
        <v>200</v>
      </c>
      <c r="H896" s="40">
        <v>43795</v>
      </c>
      <c r="J896" s="40">
        <v>43875</v>
      </c>
      <c r="K896" s="39">
        <v>1513550</v>
      </c>
      <c r="L896" s="28">
        <v>105197924</v>
      </c>
      <c r="M896" s="28" t="s">
        <v>3130</v>
      </c>
      <c r="N896" s="28" t="s">
        <v>458</v>
      </c>
      <c r="O896" s="39">
        <v>80</v>
      </c>
      <c r="P896" s="28" t="s">
        <v>83</v>
      </c>
      <c r="Q896" s="28" t="s">
        <v>81</v>
      </c>
      <c r="R896" s="28" t="s">
        <v>2431</v>
      </c>
      <c r="S896" s="28" t="s">
        <v>2430</v>
      </c>
      <c r="T896" s="28" t="s">
        <v>2429</v>
      </c>
    </row>
    <row r="897" spans="1:20" x14ac:dyDescent="0.2">
      <c r="A897" s="28">
        <v>6153059</v>
      </c>
      <c r="B897" s="28">
        <v>6153059</v>
      </c>
      <c r="C897" s="28" t="s">
        <v>3161</v>
      </c>
      <c r="D897" s="28" t="s">
        <v>2467</v>
      </c>
      <c r="E897" s="28" t="s">
        <v>3160</v>
      </c>
      <c r="F897" s="28" t="s">
        <v>35</v>
      </c>
      <c r="G897" s="28" t="s">
        <v>200</v>
      </c>
      <c r="H897" s="40">
        <v>43628</v>
      </c>
      <c r="J897" s="40">
        <v>43689</v>
      </c>
      <c r="K897" s="39">
        <v>-1513550</v>
      </c>
      <c r="L897" s="28">
        <v>105197924</v>
      </c>
      <c r="M897" s="28" t="s">
        <v>3158</v>
      </c>
      <c r="N897" s="28" t="s">
        <v>499</v>
      </c>
      <c r="O897" s="39">
        <v>180</v>
      </c>
      <c r="P897" s="28" t="s">
        <v>65</v>
      </c>
      <c r="Q897" s="28" t="s">
        <v>49</v>
      </c>
      <c r="R897" s="28" t="s">
        <v>2431</v>
      </c>
      <c r="S897" s="28" t="s">
        <v>2430</v>
      </c>
      <c r="T897" s="28" t="s">
        <v>2429</v>
      </c>
    </row>
    <row r="898" spans="1:20" x14ac:dyDescent="0.2">
      <c r="A898" s="28">
        <v>6107432</v>
      </c>
      <c r="B898" s="28">
        <v>6107432</v>
      </c>
      <c r="C898" s="28" t="s">
        <v>3117</v>
      </c>
      <c r="D898" s="28" t="s">
        <v>2467</v>
      </c>
      <c r="E898" s="28" t="s">
        <v>3156</v>
      </c>
      <c r="F898" s="28" t="s">
        <v>77</v>
      </c>
      <c r="G898" s="28" t="s">
        <v>200</v>
      </c>
      <c r="H898" s="40">
        <v>43795</v>
      </c>
      <c r="J898" s="40">
        <v>43875</v>
      </c>
      <c r="K898" s="39">
        <v>1300000</v>
      </c>
      <c r="L898" s="28">
        <v>105197926</v>
      </c>
      <c r="M898" s="28" t="s">
        <v>3123</v>
      </c>
      <c r="N898" s="28" t="s">
        <v>458</v>
      </c>
      <c r="O898" s="39">
        <v>80</v>
      </c>
      <c r="P898" s="28" t="s">
        <v>83</v>
      </c>
      <c r="Q898" s="28" t="s">
        <v>81</v>
      </c>
      <c r="R898" s="28" t="s">
        <v>2431</v>
      </c>
      <c r="S898" s="28" t="s">
        <v>2430</v>
      </c>
      <c r="T898" s="28" t="s">
        <v>2429</v>
      </c>
    </row>
    <row r="899" spans="1:20" x14ac:dyDescent="0.2">
      <c r="A899" s="28">
        <v>6107432</v>
      </c>
      <c r="B899" s="28">
        <v>6107432</v>
      </c>
      <c r="C899" s="28" t="s">
        <v>3148</v>
      </c>
      <c r="D899" s="28" t="s">
        <v>2467</v>
      </c>
      <c r="E899" s="28" t="s">
        <v>3157</v>
      </c>
      <c r="F899" s="28" t="s">
        <v>35</v>
      </c>
      <c r="G899" s="28" t="s">
        <v>200</v>
      </c>
      <c r="H899" s="40">
        <v>43588</v>
      </c>
      <c r="J899" s="40">
        <v>43831</v>
      </c>
      <c r="K899" s="39">
        <v>-1300000</v>
      </c>
      <c r="L899" s="28">
        <v>105197926</v>
      </c>
      <c r="M899" s="28" t="s">
        <v>3155</v>
      </c>
      <c r="N899" s="28" t="s">
        <v>499</v>
      </c>
      <c r="O899" s="39">
        <v>193</v>
      </c>
      <c r="P899" s="28" t="s">
        <v>65</v>
      </c>
      <c r="Q899" s="28" t="s">
        <v>49</v>
      </c>
      <c r="R899" s="28" t="s">
        <v>2431</v>
      </c>
      <c r="S899" s="28" t="s">
        <v>2430</v>
      </c>
      <c r="T899" s="28" t="s">
        <v>2429</v>
      </c>
    </row>
    <row r="900" spans="1:20" x14ac:dyDescent="0.2">
      <c r="A900" s="28">
        <v>6145294</v>
      </c>
      <c r="B900" s="28">
        <v>6145294</v>
      </c>
      <c r="C900" s="28" t="s">
        <v>3117</v>
      </c>
      <c r="D900" s="28" t="s">
        <v>2467</v>
      </c>
      <c r="E900" s="28" t="s">
        <v>3153</v>
      </c>
      <c r="F900" s="28" t="s">
        <v>77</v>
      </c>
      <c r="G900" s="28" t="s">
        <v>200</v>
      </c>
      <c r="H900" s="40">
        <v>43795</v>
      </c>
      <c r="J900" s="40">
        <v>43875</v>
      </c>
      <c r="K900" s="39">
        <v>1173909</v>
      </c>
      <c r="L900" s="28">
        <v>105197933</v>
      </c>
      <c r="M900" s="28" t="s">
        <v>3123</v>
      </c>
      <c r="N900" s="28" t="s">
        <v>458</v>
      </c>
      <c r="O900" s="39">
        <v>80</v>
      </c>
      <c r="P900" s="28" t="s">
        <v>83</v>
      </c>
      <c r="Q900" s="28" t="s">
        <v>81</v>
      </c>
      <c r="R900" s="28" t="s">
        <v>2431</v>
      </c>
      <c r="S900" s="28" t="s">
        <v>2430</v>
      </c>
      <c r="T900" s="28" t="s">
        <v>2429</v>
      </c>
    </row>
    <row r="901" spans="1:20" x14ac:dyDescent="0.2">
      <c r="A901" s="28">
        <v>6145294</v>
      </c>
      <c r="B901" s="28">
        <v>6145294</v>
      </c>
      <c r="C901" s="28" t="s">
        <v>2590</v>
      </c>
      <c r="D901" s="28" t="s">
        <v>2467</v>
      </c>
      <c r="E901" s="28" t="s">
        <v>3154</v>
      </c>
      <c r="F901" s="28" t="s">
        <v>35</v>
      </c>
      <c r="G901" s="28" t="s">
        <v>200</v>
      </c>
      <c r="H901" s="40">
        <v>43622</v>
      </c>
      <c r="J901" s="40">
        <v>43831</v>
      </c>
      <c r="K901" s="39">
        <v>-1173909</v>
      </c>
      <c r="L901" s="28">
        <v>105197933</v>
      </c>
      <c r="M901" s="28" t="s">
        <v>3152</v>
      </c>
      <c r="N901" s="28" t="s">
        <v>499</v>
      </c>
      <c r="O901" s="39">
        <v>194</v>
      </c>
      <c r="P901" s="28" t="s">
        <v>65</v>
      </c>
      <c r="Q901" s="28" t="s">
        <v>49</v>
      </c>
      <c r="R901" s="28" t="s">
        <v>2431</v>
      </c>
      <c r="S901" s="28" t="s">
        <v>2430</v>
      </c>
      <c r="T901" s="28" t="s">
        <v>2429</v>
      </c>
    </row>
    <row r="902" spans="1:20" x14ac:dyDescent="0.2">
      <c r="A902" s="28">
        <v>6075743</v>
      </c>
      <c r="B902" s="28">
        <v>6075743</v>
      </c>
      <c r="C902" s="28" t="s">
        <v>3117</v>
      </c>
      <c r="D902" s="28" t="s">
        <v>2467</v>
      </c>
      <c r="E902" s="28" t="s">
        <v>3150</v>
      </c>
      <c r="F902" s="28" t="s">
        <v>77</v>
      </c>
      <c r="G902" s="28" t="s">
        <v>200</v>
      </c>
      <c r="H902" s="40">
        <v>43795</v>
      </c>
      <c r="J902" s="40">
        <v>43875</v>
      </c>
      <c r="K902" s="39">
        <v>995660</v>
      </c>
      <c r="L902" s="28">
        <v>105197934</v>
      </c>
      <c r="M902" s="28" t="s">
        <v>3130</v>
      </c>
      <c r="N902" s="28" t="s">
        <v>458</v>
      </c>
      <c r="O902" s="39">
        <v>80</v>
      </c>
      <c r="P902" s="28" t="s">
        <v>83</v>
      </c>
      <c r="Q902" s="28" t="s">
        <v>81</v>
      </c>
      <c r="R902" s="28" t="s">
        <v>2431</v>
      </c>
      <c r="S902" s="28" t="s">
        <v>2430</v>
      </c>
      <c r="T902" s="28" t="s">
        <v>2429</v>
      </c>
    </row>
    <row r="903" spans="1:20" x14ac:dyDescent="0.2">
      <c r="A903" s="28">
        <v>6075743</v>
      </c>
      <c r="B903" s="28">
        <v>6075743</v>
      </c>
      <c r="C903" s="28" t="s">
        <v>2590</v>
      </c>
      <c r="D903" s="28" t="s">
        <v>2467</v>
      </c>
      <c r="E903" s="28" t="s">
        <v>3151</v>
      </c>
      <c r="F903" s="28" t="s">
        <v>35</v>
      </c>
      <c r="G903" s="28" t="s">
        <v>200</v>
      </c>
      <c r="H903" s="40">
        <v>43560</v>
      </c>
      <c r="J903" s="40">
        <v>43831</v>
      </c>
      <c r="K903" s="39">
        <v>-995660</v>
      </c>
      <c r="L903" s="28">
        <v>105197934</v>
      </c>
      <c r="M903" s="28" t="s">
        <v>3149</v>
      </c>
      <c r="N903" s="28" t="s">
        <v>499</v>
      </c>
      <c r="O903" s="39">
        <v>195</v>
      </c>
      <c r="P903" s="28" t="s">
        <v>65</v>
      </c>
      <c r="Q903" s="28" t="s">
        <v>49</v>
      </c>
      <c r="R903" s="28" t="s">
        <v>2431</v>
      </c>
      <c r="S903" s="28" t="s">
        <v>2430</v>
      </c>
      <c r="T903" s="28" t="s">
        <v>2429</v>
      </c>
    </row>
    <row r="904" spans="1:20" x14ac:dyDescent="0.2">
      <c r="A904" s="28">
        <v>6087950</v>
      </c>
      <c r="B904" s="28">
        <v>6087950</v>
      </c>
      <c r="C904" s="28" t="s">
        <v>3117</v>
      </c>
      <c r="D904" s="28" t="s">
        <v>2467</v>
      </c>
      <c r="E904" s="28" t="s">
        <v>3146</v>
      </c>
      <c r="F904" s="28" t="s">
        <v>77</v>
      </c>
      <c r="G904" s="28" t="s">
        <v>200</v>
      </c>
      <c r="H904" s="40">
        <v>43795</v>
      </c>
      <c r="J904" s="40">
        <v>43875</v>
      </c>
      <c r="K904" s="39">
        <v>899166</v>
      </c>
      <c r="L904" s="28">
        <v>105197935</v>
      </c>
      <c r="M904" s="28" t="s">
        <v>3130</v>
      </c>
      <c r="N904" s="28" t="s">
        <v>458</v>
      </c>
      <c r="O904" s="39">
        <v>80</v>
      </c>
      <c r="P904" s="28" t="s">
        <v>83</v>
      </c>
      <c r="Q904" s="28" t="s">
        <v>81</v>
      </c>
      <c r="R904" s="28" t="s">
        <v>2431</v>
      </c>
      <c r="S904" s="28" t="s">
        <v>2430</v>
      </c>
      <c r="T904" s="28" t="s">
        <v>2429</v>
      </c>
    </row>
    <row r="905" spans="1:20" x14ac:dyDescent="0.2">
      <c r="A905" s="28">
        <v>6087950</v>
      </c>
      <c r="B905" s="28">
        <v>6087950</v>
      </c>
      <c r="C905" s="28" t="s">
        <v>3148</v>
      </c>
      <c r="D905" s="28" t="s">
        <v>2467</v>
      </c>
      <c r="E905" s="28" t="s">
        <v>3147</v>
      </c>
      <c r="F905" s="28" t="s">
        <v>35</v>
      </c>
      <c r="G905" s="28" t="s">
        <v>200</v>
      </c>
      <c r="H905" s="40">
        <v>43570</v>
      </c>
      <c r="J905" s="40">
        <v>43831</v>
      </c>
      <c r="K905" s="39">
        <v>-899166</v>
      </c>
      <c r="L905" s="28">
        <v>105197935</v>
      </c>
      <c r="M905" s="28" t="s">
        <v>3145</v>
      </c>
      <c r="N905" s="28" t="s">
        <v>499</v>
      </c>
      <c r="O905" s="39">
        <v>193</v>
      </c>
      <c r="P905" s="28" t="s">
        <v>65</v>
      </c>
      <c r="Q905" s="28" t="s">
        <v>49</v>
      </c>
      <c r="R905" s="28" t="s">
        <v>2431</v>
      </c>
      <c r="S905" s="28" t="s">
        <v>2430</v>
      </c>
      <c r="T905" s="28" t="s">
        <v>2429</v>
      </c>
    </row>
    <row r="906" spans="1:20" x14ac:dyDescent="0.2">
      <c r="A906" s="28">
        <v>6082166</v>
      </c>
      <c r="B906" s="28">
        <v>6082166</v>
      </c>
      <c r="C906" s="28" t="s">
        <v>3117</v>
      </c>
      <c r="D906" s="28" t="s">
        <v>2467</v>
      </c>
      <c r="E906" s="28" t="s">
        <v>3143</v>
      </c>
      <c r="F906" s="28" t="s">
        <v>77</v>
      </c>
      <c r="G906" s="28" t="s">
        <v>200</v>
      </c>
      <c r="H906" s="40">
        <v>43795</v>
      </c>
      <c r="J906" s="40">
        <v>43875</v>
      </c>
      <c r="K906" s="39">
        <v>675113</v>
      </c>
      <c r="L906" s="28">
        <v>105197936</v>
      </c>
      <c r="M906" s="28" t="s">
        <v>3130</v>
      </c>
      <c r="N906" s="28" t="s">
        <v>458</v>
      </c>
      <c r="O906" s="39">
        <v>80</v>
      </c>
      <c r="P906" s="28" t="s">
        <v>83</v>
      </c>
      <c r="Q906" s="28" t="s">
        <v>81</v>
      </c>
      <c r="R906" s="28" t="s">
        <v>2431</v>
      </c>
      <c r="S906" s="28" t="s">
        <v>2430</v>
      </c>
      <c r="T906" s="28" t="s">
        <v>2429</v>
      </c>
    </row>
    <row r="907" spans="1:20" x14ac:dyDescent="0.2">
      <c r="A907" s="28">
        <v>6082166</v>
      </c>
      <c r="B907" s="28">
        <v>6082166</v>
      </c>
      <c r="C907" s="28" t="s">
        <v>2590</v>
      </c>
      <c r="D907" s="28" t="s">
        <v>2467</v>
      </c>
      <c r="E907" s="28" t="s">
        <v>3144</v>
      </c>
      <c r="F907" s="28" t="s">
        <v>35</v>
      </c>
      <c r="G907" s="28" t="s">
        <v>200</v>
      </c>
      <c r="H907" s="40">
        <v>43565</v>
      </c>
      <c r="J907" s="40">
        <v>43831</v>
      </c>
      <c r="K907" s="39">
        <v>-675113</v>
      </c>
      <c r="L907" s="28">
        <v>105197936</v>
      </c>
      <c r="M907" s="28" t="s">
        <v>3142</v>
      </c>
      <c r="N907" s="28" t="s">
        <v>499</v>
      </c>
      <c r="O907" s="39">
        <v>194</v>
      </c>
      <c r="P907" s="28" t="s">
        <v>65</v>
      </c>
      <c r="Q907" s="28" t="s">
        <v>49</v>
      </c>
      <c r="R907" s="28" t="s">
        <v>2431</v>
      </c>
      <c r="S907" s="28" t="s">
        <v>2430</v>
      </c>
      <c r="T907" s="28" t="s">
        <v>2429</v>
      </c>
    </row>
    <row r="908" spans="1:20" x14ac:dyDescent="0.2">
      <c r="A908" s="28">
        <v>6170975</v>
      </c>
      <c r="B908" s="28">
        <v>6170975</v>
      </c>
      <c r="C908" s="28" t="s">
        <v>3117</v>
      </c>
      <c r="D908" s="28" t="s">
        <v>2467</v>
      </c>
      <c r="E908" s="28" t="s">
        <v>3139</v>
      </c>
      <c r="F908" s="28" t="s">
        <v>77</v>
      </c>
      <c r="G908" s="28" t="s">
        <v>200</v>
      </c>
      <c r="H908" s="40">
        <v>43795</v>
      </c>
      <c r="J908" s="40">
        <v>43875</v>
      </c>
      <c r="K908" s="39">
        <v>355424</v>
      </c>
      <c r="L908" s="28">
        <v>105197937</v>
      </c>
      <c r="M908" s="28" t="s">
        <v>3123</v>
      </c>
      <c r="N908" s="28" t="s">
        <v>458</v>
      </c>
      <c r="O908" s="39">
        <v>80</v>
      </c>
      <c r="P908" s="28" t="s">
        <v>83</v>
      </c>
      <c r="Q908" s="28" t="s">
        <v>81</v>
      </c>
      <c r="R908" s="28" t="s">
        <v>2431</v>
      </c>
      <c r="S908" s="28" t="s">
        <v>2430</v>
      </c>
      <c r="T908" s="28" t="s">
        <v>2429</v>
      </c>
    </row>
    <row r="909" spans="1:20" x14ac:dyDescent="0.2">
      <c r="A909" s="28">
        <v>6170975</v>
      </c>
      <c r="B909" s="28">
        <v>6170975</v>
      </c>
      <c r="C909" s="28" t="s">
        <v>3141</v>
      </c>
      <c r="D909" s="28" t="s">
        <v>2467</v>
      </c>
      <c r="E909" s="28" t="s">
        <v>3140</v>
      </c>
      <c r="F909" s="28" t="s">
        <v>35</v>
      </c>
      <c r="G909" s="28" t="s">
        <v>200</v>
      </c>
      <c r="H909" s="40">
        <v>43643</v>
      </c>
      <c r="J909" s="40">
        <v>43689</v>
      </c>
      <c r="K909" s="39">
        <v>-355424</v>
      </c>
      <c r="L909" s="28">
        <v>105197937</v>
      </c>
      <c r="M909" s="28" t="s">
        <v>3138</v>
      </c>
      <c r="N909" s="28" t="s">
        <v>499</v>
      </c>
      <c r="O909" s="39">
        <v>170</v>
      </c>
      <c r="P909" s="28" t="s">
        <v>65</v>
      </c>
      <c r="Q909" s="28" t="s">
        <v>49</v>
      </c>
      <c r="R909" s="28" t="s">
        <v>2431</v>
      </c>
      <c r="S909" s="28" t="s">
        <v>2430</v>
      </c>
      <c r="T909" s="28" t="s">
        <v>2429</v>
      </c>
    </row>
    <row r="910" spans="1:20" x14ac:dyDescent="0.2">
      <c r="A910" s="28">
        <v>6163669</v>
      </c>
      <c r="B910" s="28">
        <v>6163669</v>
      </c>
      <c r="C910" s="28" t="s">
        <v>3117</v>
      </c>
      <c r="D910" s="28" t="s">
        <v>2467</v>
      </c>
      <c r="E910" s="28" t="s">
        <v>3135</v>
      </c>
      <c r="F910" s="28" t="s">
        <v>77</v>
      </c>
      <c r="G910" s="28" t="s">
        <v>200</v>
      </c>
      <c r="H910" s="40">
        <v>43795</v>
      </c>
      <c r="J910" s="40">
        <v>43875</v>
      </c>
      <c r="K910" s="39">
        <v>133464</v>
      </c>
      <c r="L910" s="28">
        <v>105197938</v>
      </c>
      <c r="M910" s="28" t="s">
        <v>3130</v>
      </c>
      <c r="N910" s="28" t="s">
        <v>458</v>
      </c>
      <c r="O910" s="39">
        <v>80</v>
      </c>
      <c r="P910" s="28" t="s">
        <v>83</v>
      </c>
      <c r="Q910" s="28" t="s">
        <v>81</v>
      </c>
      <c r="R910" s="28" t="s">
        <v>2431</v>
      </c>
      <c r="S910" s="28" t="s">
        <v>2430</v>
      </c>
      <c r="T910" s="28" t="s">
        <v>2429</v>
      </c>
    </row>
    <row r="911" spans="1:20" x14ac:dyDescent="0.2">
      <c r="A911" s="28">
        <v>6163669</v>
      </c>
      <c r="B911" s="28">
        <v>6163669</v>
      </c>
      <c r="C911" s="28" t="s">
        <v>3137</v>
      </c>
      <c r="D911" s="28" t="s">
        <v>2467</v>
      </c>
      <c r="E911" s="28" t="s">
        <v>3136</v>
      </c>
      <c r="F911" s="28" t="s">
        <v>35</v>
      </c>
      <c r="G911" s="28" t="s">
        <v>200</v>
      </c>
      <c r="H911" s="40">
        <v>43636</v>
      </c>
      <c r="J911" s="40">
        <v>43689</v>
      </c>
      <c r="K911" s="39">
        <v>-133464</v>
      </c>
      <c r="L911" s="28">
        <v>105197938</v>
      </c>
      <c r="M911" s="28" t="s">
        <v>3134</v>
      </c>
      <c r="N911" s="28" t="s">
        <v>499</v>
      </c>
      <c r="O911" s="39">
        <v>180</v>
      </c>
      <c r="P911" s="28" t="s">
        <v>65</v>
      </c>
      <c r="Q911" s="28" t="s">
        <v>49</v>
      </c>
      <c r="R911" s="28" t="s">
        <v>2431</v>
      </c>
      <c r="S911" s="28" t="s">
        <v>2430</v>
      </c>
      <c r="T911" s="28" t="s">
        <v>2429</v>
      </c>
    </row>
    <row r="912" spans="1:20" x14ac:dyDescent="0.2">
      <c r="A912" s="28">
        <v>6102283</v>
      </c>
      <c r="B912" s="28">
        <v>6102283</v>
      </c>
      <c r="C912" s="28" t="s">
        <v>3117</v>
      </c>
      <c r="D912" s="28" t="s">
        <v>2467</v>
      </c>
      <c r="E912" s="28" t="s">
        <v>3132</v>
      </c>
      <c r="F912" s="28" t="s">
        <v>77</v>
      </c>
      <c r="G912" s="28" t="s">
        <v>200</v>
      </c>
      <c r="H912" s="40">
        <v>43795</v>
      </c>
      <c r="J912" s="40">
        <v>43875</v>
      </c>
      <c r="K912" s="39">
        <v>130500</v>
      </c>
      <c r="L912" s="28">
        <v>105197939</v>
      </c>
      <c r="M912" s="28" t="s">
        <v>3123</v>
      </c>
      <c r="N912" s="28" t="s">
        <v>458</v>
      </c>
      <c r="O912" s="39">
        <v>80</v>
      </c>
      <c r="P912" s="28" t="s">
        <v>83</v>
      </c>
      <c r="Q912" s="28" t="s">
        <v>81</v>
      </c>
      <c r="R912" s="28" t="s">
        <v>2431</v>
      </c>
      <c r="S912" s="28" t="s">
        <v>2430</v>
      </c>
      <c r="T912" s="28" t="s">
        <v>2429</v>
      </c>
    </row>
    <row r="913" spans="1:20" x14ac:dyDescent="0.2">
      <c r="A913" s="28">
        <v>6102283</v>
      </c>
      <c r="B913" s="28">
        <v>6102283</v>
      </c>
      <c r="C913" s="28" t="s">
        <v>3094</v>
      </c>
      <c r="D913" s="28" t="s">
        <v>2467</v>
      </c>
      <c r="E913" s="28" t="s">
        <v>3133</v>
      </c>
      <c r="F913" s="28" t="s">
        <v>35</v>
      </c>
      <c r="G913" s="28" t="s">
        <v>200</v>
      </c>
      <c r="H913" s="40">
        <v>43584</v>
      </c>
      <c r="J913" s="40">
        <v>43831</v>
      </c>
      <c r="K913" s="39">
        <v>-130500</v>
      </c>
      <c r="L913" s="28">
        <v>105197939</v>
      </c>
      <c r="M913" s="28" t="s">
        <v>3131</v>
      </c>
      <c r="N913" s="28" t="s">
        <v>499</v>
      </c>
      <c r="O913" s="39">
        <v>196</v>
      </c>
      <c r="P913" s="28" t="s">
        <v>65</v>
      </c>
      <c r="Q913" s="28" t="s">
        <v>49</v>
      </c>
      <c r="R913" s="28" t="s">
        <v>2431</v>
      </c>
      <c r="S913" s="28" t="s">
        <v>2430</v>
      </c>
      <c r="T913" s="28" t="s">
        <v>2429</v>
      </c>
    </row>
    <row r="914" spans="1:20" x14ac:dyDescent="0.2">
      <c r="A914" s="28">
        <v>6130691</v>
      </c>
      <c r="B914" s="28">
        <v>6130691</v>
      </c>
      <c r="C914" s="28" t="s">
        <v>3117</v>
      </c>
      <c r="D914" s="28" t="s">
        <v>2467</v>
      </c>
      <c r="E914" s="28" t="s">
        <v>3127</v>
      </c>
      <c r="F914" s="28" t="s">
        <v>77</v>
      </c>
      <c r="G914" s="28" t="s">
        <v>200</v>
      </c>
      <c r="H914" s="40">
        <v>43795</v>
      </c>
      <c r="J914" s="40">
        <v>43875</v>
      </c>
      <c r="K914" s="39">
        <v>80357</v>
      </c>
      <c r="L914" s="28">
        <v>105197940</v>
      </c>
      <c r="M914" s="28" t="s">
        <v>3130</v>
      </c>
      <c r="N914" s="28" t="s">
        <v>458</v>
      </c>
      <c r="O914" s="39">
        <v>80</v>
      </c>
      <c r="P914" s="28" t="s">
        <v>83</v>
      </c>
      <c r="Q914" s="28" t="s">
        <v>81</v>
      </c>
      <c r="R914" s="28" t="s">
        <v>2431</v>
      </c>
      <c r="S914" s="28" t="s">
        <v>2430</v>
      </c>
      <c r="T914" s="28" t="s">
        <v>2429</v>
      </c>
    </row>
    <row r="915" spans="1:20" x14ac:dyDescent="0.2">
      <c r="A915" s="28">
        <v>6130691</v>
      </c>
      <c r="B915" s="28">
        <v>6130691</v>
      </c>
      <c r="C915" s="28" t="s">
        <v>3129</v>
      </c>
      <c r="D915" s="28" t="s">
        <v>2467</v>
      </c>
      <c r="E915" s="28" t="s">
        <v>3128</v>
      </c>
      <c r="F915" s="28" t="s">
        <v>35</v>
      </c>
      <c r="G915" s="28" t="s">
        <v>200</v>
      </c>
      <c r="H915" s="40">
        <v>43608</v>
      </c>
      <c r="J915" s="40">
        <v>43831</v>
      </c>
      <c r="K915" s="39">
        <v>-80357</v>
      </c>
      <c r="L915" s="28">
        <v>105197940</v>
      </c>
      <c r="M915" s="28" t="s">
        <v>3126</v>
      </c>
      <c r="N915" s="28" t="s">
        <v>499</v>
      </c>
      <c r="O915" s="39">
        <v>196</v>
      </c>
      <c r="P915" s="28" t="s">
        <v>65</v>
      </c>
      <c r="Q915" s="28" t="s">
        <v>49</v>
      </c>
      <c r="R915" s="28" t="s">
        <v>2431</v>
      </c>
      <c r="S915" s="28" t="s">
        <v>2430</v>
      </c>
      <c r="T915" s="28" t="s">
        <v>2429</v>
      </c>
    </row>
    <row r="916" spans="1:20" x14ac:dyDescent="0.2">
      <c r="A916" s="28">
        <v>6040233</v>
      </c>
      <c r="B916" s="28">
        <v>6040233</v>
      </c>
      <c r="C916" s="28" t="s">
        <v>3117</v>
      </c>
      <c r="D916" s="28" t="s">
        <v>2467</v>
      </c>
      <c r="E916" s="28" t="s">
        <v>3125</v>
      </c>
      <c r="F916" s="28" t="s">
        <v>77</v>
      </c>
      <c r="G916" s="28" t="s">
        <v>200</v>
      </c>
      <c r="H916" s="40">
        <v>43795</v>
      </c>
      <c r="J916" s="40">
        <v>43875</v>
      </c>
      <c r="K916" s="39">
        <v>65160</v>
      </c>
      <c r="L916" s="28">
        <v>105197941</v>
      </c>
      <c r="M916" s="28" t="s">
        <v>3123</v>
      </c>
      <c r="N916" s="28" t="s">
        <v>458</v>
      </c>
      <c r="O916" s="39">
        <v>80</v>
      </c>
      <c r="P916" s="28" t="s">
        <v>83</v>
      </c>
      <c r="Q916" s="28" t="s">
        <v>81</v>
      </c>
      <c r="R916" s="28" t="s">
        <v>2431</v>
      </c>
      <c r="S916" s="28" t="s">
        <v>2430</v>
      </c>
      <c r="T916" s="28" t="s">
        <v>2429</v>
      </c>
    </row>
    <row r="917" spans="1:20" x14ac:dyDescent="0.2">
      <c r="A917" s="28">
        <v>6040233</v>
      </c>
      <c r="B917" s="28">
        <v>6040233</v>
      </c>
      <c r="C917" s="28" t="s">
        <v>3094</v>
      </c>
      <c r="D917" s="28" t="s">
        <v>2467</v>
      </c>
      <c r="E917" s="28" t="s">
        <v>3093</v>
      </c>
      <c r="F917" s="28" t="s">
        <v>35</v>
      </c>
      <c r="G917" s="28" t="s">
        <v>200</v>
      </c>
      <c r="H917" s="40">
        <v>43534</v>
      </c>
      <c r="J917" s="40">
        <v>43831</v>
      </c>
      <c r="K917" s="39">
        <v>-65160</v>
      </c>
      <c r="L917" s="28">
        <v>105197941</v>
      </c>
      <c r="M917" s="28" t="s">
        <v>3124</v>
      </c>
      <c r="N917" s="28" t="s">
        <v>499</v>
      </c>
      <c r="O917" s="39">
        <v>196</v>
      </c>
      <c r="P917" s="28" t="s">
        <v>65</v>
      </c>
      <c r="Q917" s="28" t="s">
        <v>49</v>
      </c>
      <c r="R917" s="28" t="s">
        <v>2431</v>
      </c>
      <c r="S917" s="28" t="s">
        <v>2430</v>
      </c>
      <c r="T917" s="28" t="s">
        <v>2429</v>
      </c>
    </row>
    <row r="918" spans="1:20" x14ac:dyDescent="0.2">
      <c r="A918" s="28">
        <v>6085962</v>
      </c>
      <c r="B918" s="28">
        <v>6085962</v>
      </c>
      <c r="C918" s="28" t="s">
        <v>3117</v>
      </c>
      <c r="D918" s="28" t="s">
        <v>2467</v>
      </c>
      <c r="E918" s="28" t="s">
        <v>3122</v>
      </c>
      <c r="F918" s="28" t="s">
        <v>77</v>
      </c>
      <c r="G918" s="28" t="s">
        <v>71</v>
      </c>
      <c r="H918" s="40">
        <v>43795</v>
      </c>
      <c r="J918" s="40">
        <v>43875</v>
      </c>
      <c r="K918" s="39">
        <v>18972</v>
      </c>
      <c r="L918" s="28">
        <v>105197942</v>
      </c>
      <c r="M918" s="28" t="s">
        <v>3123</v>
      </c>
      <c r="N918" s="28" t="s">
        <v>458</v>
      </c>
      <c r="O918" s="39">
        <v>80</v>
      </c>
      <c r="P918" s="28" t="s">
        <v>83</v>
      </c>
      <c r="Q918" s="28" t="s">
        <v>81</v>
      </c>
      <c r="R918" s="28" t="s">
        <v>2431</v>
      </c>
      <c r="S918" s="28" t="s">
        <v>2430</v>
      </c>
      <c r="T918" s="28" t="s">
        <v>2429</v>
      </c>
    </row>
    <row r="919" spans="1:20" x14ac:dyDescent="0.2">
      <c r="A919" s="28">
        <v>6085962</v>
      </c>
      <c r="B919" s="28">
        <v>6085962</v>
      </c>
      <c r="C919" s="28" t="s">
        <v>2590</v>
      </c>
      <c r="D919" s="28" t="s">
        <v>2467</v>
      </c>
      <c r="E919" s="28" t="s">
        <v>3085</v>
      </c>
      <c r="F919" s="28" t="s">
        <v>35</v>
      </c>
      <c r="G919" s="28" t="s">
        <v>71</v>
      </c>
      <c r="H919" s="40">
        <v>43568</v>
      </c>
      <c r="J919" s="40">
        <v>43831</v>
      </c>
      <c r="K919" s="39">
        <v>-18972</v>
      </c>
      <c r="L919" s="28">
        <v>105197942</v>
      </c>
      <c r="M919" s="28" t="s">
        <v>3121</v>
      </c>
      <c r="N919" s="28" t="s">
        <v>499</v>
      </c>
      <c r="O919" s="39">
        <v>194</v>
      </c>
      <c r="P919" s="28" t="s">
        <v>65</v>
      </c>
      <c r="Q919" s="28" t="s">
        <v>49</v>
      </c>
      <c r="R919" s="28" t="s">
        <v>2431</v>
      </c>
      <c r="S919" s="28" t="s">
        <v>2430</v>
      </c>
      <c r="T919" s="28" t="s">
        <v>2429</v>
      </c>
    </row>
    <row r="920" spans="1:20" x14ac:dyDescent="0.2">
      <c r="A920" s="28">
        <v>6018575</v>
      </c>
      <c r="B920" s="28">
        <v>6018575</v>
      </c>
      <c r="C920" s="28" t="s">
        <v>3117</v>
      </c>
      <c r="D920" s="28" t="s">
        <v>2467</v>
      </c>
      <c r="E920" s="28" t="s">
        <v>3119</v>
      </c>
      <c r="F920" s="28" t="s">
        <v>77</v>
      </c>
      <c r="G920" s="28" t="s">
        <v>200</v>
      </c>
      <c r="H920" s="40">
        <v>43795</v>
      </c>
      <c r="J920" s="40">
        <v>43875</v>
      </c>
      <c r="K920" s="39">
        <v>124998</v>
      </c>
      <c r="L920" s="28">
        <v>105197943</v>
      </c>
      <c r="M920" s="28" t="s">
        <v>3116</v>
      </c>
      <c r="N920" s="28" t="s">
        <v>458</v>
      </c>
      <c r="O920" s="39">
        <v>80</v>
      </c>
      <c r="P920" s="28" t="s">
        <v>83</v>
      </c>
      <c r="Q920" s="28" t="s">
        <v>81</v>
      </c>
      <c r="R920" s="28" t="s">
        <v>2431</v>
      </c>
      <c r="S920" s="28" t="s">
        <v>2430</v>
      </c>
      <c r="T920" s="28" t="s">
        <v>2429</v>
      </c>
    </row>
    <row r="921" spans="1:20" x14ac:dyDescent="0.2">
      <c r="A921" s="28">
        <v>6018575</v>
      </c>
      <c r="B921" s="28">
        <v>6018575</v>
      </c>
      <c r="C921" s="28" t="s">
        <v>2582</v>
      </c>
      <c r="D921" s="28" t="s">
        <v>2467</v>
      </c>
      <c r="E921" s="28" t="s">
        <v>3120</v>
      </c>
      <c r="F921" s="28" t="s">
        <v>35</v>
      </c>
      <c r="G921" s="28" t="s">
        <v>200</v>
      </c>
      <c r="H921" s="40">
        <v>43517</v>
      </c>
      <c r="J921" s="40">
        <v>43831</v>
      </c>
      <c r="K921" s="39">
        <v>-124998</v>
      </c>
      <c r="L921" s="28">
        <v>105197943</v>
      </c>
      <c r="M921" s="28" t="s">
        <v>3118</v>
      </c>
      <c r="N921" s="28" t="s">
        <v>499</v>
      </c>
      <c r="O921" s="39">
        <v>193</v>
      </c>
      <c r="P921" s="28" t="s">
        <v>65</v>
      </c>
      <c r="Q921" s="28" t="s">
        <v>49</v>
      </c>
      <c r="R921" s="28" t="s">
        <v>2431</v>
      </c>
      <c r="S921" s="28" t="s">
        <v>2430</v>
      </c>
      <c r="T921" s="28" t="s">
        <v>2429</v>
      </c>
    </row>
    <row r="922" spans="1:20" x14ac:dyDescent="0.2">
      <c r="A922" s="28">
        <v>6093540</v>
      </c>
      <c r="B922" s="28">
        <v>6093540</v>
      </c>
      <c r="C922" s="28" t="s">
        <v>3117</v>
      </c>
      <c r="D922" s="28" t="s">
        <v>2467</v>
      </c>
      <c r="E922" s="28" t="s">
        <v>3114</v>
      </c>
      <c r="F922" s="28" t="s">
        <v>77</v>
      </c>
      <c r="G922" s="28" t="s">
        <v>71</v>
      </c>
      <c r="H922" s="40">
        <v>43795</v>
      </c>
      <c r="J922" s="40">
        <v>43875</v>
      </c>
      <c r="K922" s="39">
        <v>130939</v>
      </c>
      <c r="L922" s="28">
        <v>105197944</v>
      </c>
      <c r="M922" s="28" t="s">
        <v>3116</v>
      </c>
      <c r="N922" s="28" t="s">
        <v>458</v>
      </c>
      <c r="O922" s="39">
        <v>80</v>
      </c>
      <c r="P922" s="28" t="s">
        <v>83</v>
      </c>
      <c r="Q922" s="28" t="s">
        <v>81</v>
      </c>
      <c r="R922" s="28" t="s">
        <v>2431</v>
      </c>
      <c r="S922" s="28" t="s">
        <v>2430</v>
      </c>
      <c r="T922" s="28" t="s">
        <v>2429</v>
      </c>
    </row>
    <row r="923" spans="1:20" x14ac:dyDescent="0.2">
      <c r="A923" s="28">
        <v>6093540</v>
      </c>
      <c r="B923" s="28">
        <v>6093540</v>
      </c>
      <c r="C923" s="28" t="s">
        <v>2590</v>
      </c>
      <c r="D923" s="28" t="s">
        <v>2467</v>
      </c>
      <c r="E923" s="28" t="s">
        <v>3115</v>
      </c>
      <c r="F923" s="28" t="s">
        <v>35</v>
      </c>
      <c r="G923" s="28" t="s">
        <v>71</v>
      </c>
      <c r="H923" s="40">
        <v>43577</v>
      </c>
      <c r="J923" s="40">
        <v>43831</v>
      </c>
      <c r="K923" s="39">
        <v>-130939</v>
      </c>
      <c r="L923" s="28">
        <v>105197944</v>
      </c>
      <c r="M923" s="28" t="s">
        <v>3113</v>
      </c>
      <c r="N923" s="28" t="s">
        <v>499</v>
      </c>
      <c r="O923" s="39">
        <v>194</v>
      </c>
      <c r="P923" s="28" t="s">
        <v>65</v>
      </c>
      <c r="Q923" s="28" t="s">
        <v>49</v>
      </c>
      <c r="R923" s="28" t="s">
        <v>2431</v>
      </c>
      <c r="S923" s="28" t="s">
        <v>2430</v>
      </c>
      <c r="T923" s="28" t="s">
        <v>2429</v>
      </c>
    </row>
    <row r="924" spans="1:20" x14ac:dyDescent="0.2">
      <c r="A924" s="28">
        <v>6297242</v>
      </c>
      <c r="B924" s="28">
        <v>6297242</v>
      </c>
      <c r="C924" s="28" t="s">
        <v>2951</v>
      </c>
      <c r="D924" s="28" t="s">
        <v>189</v>
      </c>
      <c r="E924" s="28" t="s">
        <v>2984</v>
      </c>
      <c r="F924" s="28" t="s">
        <v>35</v>
      </c>
      <c r="G924" s="28" t="s">
        <v>200</v>
      </c>
      <c r="H924" s="40">
        <v>43747</v>
      </c>
      <c r="J924" s="40">
        <v>43831</v>
      </c>
      <c r="K924" s="39">
        <v>-1174307</v>
      </c>
      <c r="L924" s="28">
        <v>105218940</v>
      </c>
      <c r="M924" s="28" t="s">
        <v>3112</v>
      </c>
      <c r="N924" s="28" t="s">
        <v>499</v>
      </c>
      <c r="O924" s="39">
        <v>132</v>
      </c>
      <c r="P924" s="28" t="s">
        <v>65</v>
      </c>
      <c r="Q924" s="28" t="s">
        <v>49</v>
      </c>
      <c r="R924" s="28" t="s">
        <v>2431</v>
      </c>
      <c r="S924" s="28" t="s">
        <v>2430</v>
      </c>
      <c r="T924" s="28" t="s">
        <v>2429</v>
      </c>
    </row>
    <row r="925" spans="1:20" x14ac:dyDescent="0.2">
      <c r="A925" s="28">
        <v>6297242</v>
      </c>
      <c r="B925" s="28">
        <v>6297242</v>
      </c>
      <c r="C925" s="28" t="s">
        <v>3102</v>
      </c>
      <c r="D925" s="28" t="s">
        <v>189</v>
      </c>
      <c r="E925" s="28" t="s">
        <v>3111</v>
      </c>
      <c r="F925" s="28" t="s">
        <v>77</v>
      </c>
      <c r="G925" s="28" t="s">
        <v>200</v>
      </c>
      <c r="H925" s="40">
        <v>43857</v>
      </c>
      <c r="J925" s="40">
        <v>43950</v>
      </c>
      <c r="K925" s="39">
        <v>1174307</v>
      </c>
      <c r="L925" s="28">
        <v>105218940</v>
      </c>
      <c r="M925" s="28" t="s">
        <v>3110</v>
      </c>
      <c r="N925" s="28" t="s">
        <v>458</v>
      </c>
      <c r="O925" s="39">
        <v>93</v>
      </c>
      <c r="P925" s="28" t="s">
        <v>83</v>
      </c>
      <c r="Q925" s="28" t="s">
        <v>3109</v>
      </c>
      <c r="R925" s="28" t="s">
        <v>2431</v>
      </c>
      <c r="S925" s="28" t="s">
        <v>2430</v>
      </c>
      <c r="T925" s="28" t="s">
        <v>2429</v>
      </c>
    </row>
    <row r="926" spans="1:20" x14ac:dyDescent="0.2">
      <c r="A926" s="28">
        <v>6059160</v>
      </c>
      <c r="B926" s="28">
        <v>6059160</v>
      </c>
      <c r="C926" s="28" t="s">
        <v>3102</v>
      </c>
      <c r="D926" s="28" t="s">
        <v>189</v>
      </c>
      <c r="E926" s="28" t="s">
        <v>3104</v>
      </c>
      <c r="F926" s="28" t="s">
        <v>77</v>
      </c>
      <c r="G926" s="28" t="s">
        <v>200</v>
      </c>
      <c r="H926" s="40">
        <v>43909</v>
      </c>
      <c r="J926" s="40">
        <v>43950</v>
      </c>
      <c r="K926" s="39">
        <v>14287912</v>
      </c>
      <c r="L926" s="28">
        <v>105218948</v>
      </c>
      <c r="M926" s="28" t="s">
        <v>3108</v>
      </c>
      <c r="N926" s="28" t="s">
        <v>458</v>
      </c>
      <c r="O926" s="39">
        <v>41</v>
      </c>
      <c r="P926" s="28" t="s">
        <v>83</v>
      </c>
      <c r="Q926" s="28" t="s">
        <v>3107</v>
      </c>
      <c r="R926" s="28" t="s">
        <v>2431</v>
      </c>
      <c r="S926" s="28" t="s">
        <v>2430</v>
      </c>
      <c r="T926" s="28" t="s">
        <v>2429</v>
      </c>
    </row>
    <row r="927" spans="1:20" x14ac:dyDescent="0.2">
      <c r="A927" s="28">
        <v>6059160</v>
      </c>
      <c r="B927" s="28">
        <v>6059160</v>
      </c>
      <c r="C927" s="28" t="s">
        <v>3106</v>
      </c>
      <c r="D927" s="28" t="s">
        <v>189</v>
      </c>
      <c r="E927" s="28" t="s">
        <v>3105</v>
      </c>
      <c r="F927" s="28" t="s">
        <v>35</v>
      </c>
      <c r="G927" s="28" t="s">
        <v>200</v>
      </c>
      <c r="H927" s="40">
        <v>43547</v>
      </c>
      <c r="J927" s="40">
        <v>43831</v>
      </c>
      <c r="K927" s="39">
        <v>-14287912</v>
      </c>
      <c r="L927" s="28">
        <v>105218948</v>
      </c>
      <c r="M927" s="28" t="s">
        <v>3103</v>
      </c>
      <c r="N927" s="28" t="s">
        <v>499</v>
      </c>
      <c r="O927" s="39">
        <v>286</v>
      </c>
      <c r="P927" s="28" t="s">
        <v>65</v>
      </c>
      <c r="Q927" s="28" t="s">
        <v>49</v>
      </c>
      <c r="R927" s="28" t="s">
        <v>2431</v>
      </c>
      <c r="S927" s="28" t="s">
        <v>2430</v>
      </c>
      <c r="T927" s="28" t="s">
        <v>2429</v>
      </c>
    </row>
    <row r="928" spans="1:20" x14ac:dyDescent="0.2">
      <c r="A928" s="28">
        <v>6070930</v>
      </c>
      <c r="B928" s="28">
        <v>6070930</v>
      </c>
      <c r="C928" s="28" t="s">
        <v>3102</v>
      </c>
      <c r="D928" s="28" t="s">
        <v>189</v>
      </c>
      <c r="E928" s="28" t="s">
        <v>3098</v>
      </c>
      <c r="F928" s="28" t="s">
        <v>77</v>
      </c>
      <c r="G928" s="28" t="s">
        <v>71</v>
      </c>
      <c r="H928" s="40">
        <v>43935</v>
      </c>
      <c r="J928" s="40">
        <v>43950</v>
      </c>
      <c r="K928" s="39">
        <v>38008548</v>
      </c>
      <c r="L928" s="28">
        <v>105218955</v>
      </c>
      <c r="M928" s="28" t="s">
        <v>3101</v>
      </c>
      <c r="N928" s="28" t="s">
        <v>458</v>
      </c>
      <c r="O928" s="39">
        <v>15</v>
      </c>
      <c r="P928" s="28" t="s">
        <v>83</v>
      </c>
      <c r="Q928" s="28" t="s">
        <v>3100</v>
      </c>
      <c r="R928" s="28" t="s">
        <v>2431</v>
      </c>
      <c r="S928" s="28" t="s">
        <v>2430</v>
      </c>
      <c r="T928" s="28" t="s">
        <v>2429</v>
      </c>
    </row>
    <row r="929" spans="1:20" x14ac:dyDescent="0.2">
      <c r="A929" s="28">
        <v>6070930</v>
      </c>
      <c r="B929" s="28">
        <v>6070930</v>
      </c>
      <c r="C929" s="28" t="s">
        <v>2590</v>
      </c>
      <c r="D929" s="28" t="s">
        <v>189</v>
      </c>
      <c r="E929" s="28" t="s">
        <v>3099</v>
      </c>
      <c r="F929" s="28" t="s">
        <v>35</v>
      </c>
      <c r="G929" s="28" t="s">
        <v>71</v>
      </c>
      <c r="H929" s="40">
        <v>43557</v>
      </c>
      <c r="J929" s="40">
        <v>43831</v>
      </c>
      <c r="K929" s="39">
        <v>-38008548</v>
      </c>
      <c r="L929" s="28">
        <v>105218955</v>
      </c>
      <c r="M929" s="28" t="s">
        <v>3083</v>
      </c>
      <c r="N929" s="28" t="s">
        <v>499</v>
      </c>
      <c r="O929" s="39">
        <v>286</v>
      </c>
      <c r="P929" s="28" t="s">
        <v>65</v>
      </c>
      <c r="Q929" s="28" t="s">
        <v>49</v>
      </c>
      <c r="R929" s="28" t="s">
        <v>2431</v>
      </c>
      <c r="S929" s="28" t="s">
        <v>2430</v>
      </c>
      <c r="T929" s="28" t="s">
        <v>2429</v>
      </c>
    </row>
    <row r="930" spans="1:20" x14ac:dyDescent="0.2">
      <c r="A930" s="28">
        <v>6040233</v>
      </c>
      <c r="B930" s="28">
        <v>6040233</v>
      </c>
      <c r="C930" s="28" t="s">
        <v>3097</v>
      </c>
      <c r="D930" s="28" t="s">
        <v>189</v>
      </c>
      <c r="E930" s="28" t="s">
        <v>3092</v>
      </c>
      <c r="F930" s="28" t="s">
        <v>77</v>
      </c>
      <c r="G930" s="28" t="s">
        <v>200</v>
      </c>
      <c r="H930" s="40">
        <v>43924</v>
      </c>
      <c r="J930" s="40">
        <v>43959</v>
      </c>
      <c r="K930" s="39">
        <v>1322199</v>
      </c>
      <c r="L930" s="28">
        <v>105222272</v>
      </c>
      <c r="M930" s="28" t="s">
        <v>3096</v>
      </c>
      <c r="N930" s="28" t="s">
        <v>458</v>
      </c>
      <c r="O930" s="39">
        <v>35</v>
      </c>
      <c r="P930" s="28" t="s">
        <v>83</v>
      </c>
      <c r="Q930" s="28" t="s">
        <v>3095</v>
      </c>
      <c r="R930" s="28" t="s">
        <v>2431</v>
      </c>
      <c r="S930" s="28" t="s">
        <v>2430</v>
      </c>
      <c r="T930" s="28" t="s">
        <v>2429</v>
      </c>
    </row>
    <row r="931" spans="1:20" x14ac:dyDescent="0.2">
      <c r="A931" s="28">
        <v>6040233</v>
      </c>
      <c r="B931" s="28">
        <v>6040233</v>
      </c>
      <c r="C931" s="28" t="s">
        <v>3094</v>
      </c>
      <c r="D931" s="28" t="s">
        <v>189</v>
      </c>
      <c r="E931" s="28" t="s">
        <v>3093</v>
      </c>
      <c r="F931" s="28" t="s">
        <v>35</v>
      </c>
      <c r="G931" s="28" t="s">
        <v>200</v>
      </c>
      <c r="H931" s="40">
        <v>43534</v>
      </c>
      <c r="J931" s="40">
        <v>43831</v>
      </c>
      <c r="K931" s="39">
        <v>-1322199</v>
      </c>
      <c r="L931" s="28">
        <v>105222272</v>
      </c>
      <c r="M931" s="28" t="s">
        <v>3091</v>
      </c>
      <c r="N931" s="28" t="s">
        <v>499</v>
      </c>
      <c r="O931" s="39">
        <v>295</v>
      </c>
      <c r="P931" s="28" t="s">
        <v>65</v>
      </c>
      <c r="Q931" s="28" t="s">
        <v>49</v>
      </c>
      <c r="R931" s="28" t="s">
        <v>2431</v>
      </c>
      <c r="S931" s="28" t="s">
        <v>2430</v>
      </c>
      <c r="T931" s="28" t="s">
        <v>2429</v>
      </c>
    </row>
    <row r="932" spans="1:20" x14ac:dyDescent="0.2">
      <c r="A932" s="28">
        <v>6061569</v>
      </c>
      <c r="B932" s="28">
        <v>6061569</v>
      </c>
      <c r="C932" s="28" t="s">
        <v>3087</v>
      </c>
      <c r="D932" s="28" t="s">
        <v>198</v>
      </c>
      <c r="E932" s="28" t="s">
        <v>3089</v>
      </c>
      <c r="F932" s="28" t="s">
        <v>77</v>
      </c>
      <c r="G932" s="28" t="s">
        <v>200</v>
      </c>
      <c r="H932" s="40">
        <v>43857</v>
      </c>
      <c r="J932" s="40">
        <v>43962</v>
      </c>
      <c r="K932" s="39">
        <v>38764732</v>
      </c>
      <c r="L932" s="28">
        <v>105223633</v>
      </c>
      <c r="M932" s="28" t="s">
        <v>3086</v>
      </c>
      <c r="N932" s="28" t="s">
        <v>458</v>
      </c>
      <c r="O932" s="39">
        <v>105</v>
      </c>
      <c r="P932" s="28" t="s">
        <v>83</v>
      </c>
      <c r="Q932" s="28" t="s">
        <v>3086</v>
      </c>
      <c r="R932" s="28" t="s">
        <v>2431</v>
      </c>
      <c r="S932" s="28" t="s">
        <v>2430</v>
      </c>
      <c r="T932" s="28" t="s">
        <v>2429</v>
      </c>
    </row>
    <row r="933" spans="1:20" x14ac:dyDescent="0.2">
      <c r="A933" s="28">
        <v>6061569</v>
      </c>
      <c r="B933" s="28">
        <v>6061569</v>
      </c>
      <c r="C933" s="28" t="s">
        <v>2570</v>
      </c>
      <c r="D933" s="28" t="s">
        <v>198</v>
      </c>
      <c r="E933" s="28" t="s">
        <v>3090</v>
      </c>
      <c r="F933" s="28" t="s">
        <v>35</v>
      </c>
      <c r="G933" s="28" t="s">
        <v>200</v>
      </c>
      <c r="H933" s="40">
        <v>43551</v>
      </c>
      <c r="J933" s="40">
        <v>43831</v>
      </c>
      <c r="K933" s="39">
        <v>-38764732</v>
      </c>
      <c r="L933" s="28">
        <v>105223633</v>
      </c>
      <c r="M933" s="28" t="s">
        <v>3088</v>
      </c>
      <c r="N933" s="28" t="s">
        <v>499</v>
      </c>
      <c r="O933" s="39">
        <v>298</v>
      </c>
      <c r="P933" s="28" t="s">
        <v>65</v>
      </c>
      <c r="Q933" s="28" t="s">
        <v>2892</v>
      </c>
      <c r="R933" s="28" t="s">
        <v>2431</v>
      </c>
      <c r="S933" s="28" t="s">
        <v>2430</v>
      </c>
      <c r="T933" s="28" t="s">
        <v>2429</v>
      </c>
    </row>
    <row r="934" spans="1:20" x14ac:dyDescent="0.2">
      <c r="A934" s="28">
        <v>6085962</v>
      </c>
      <c r="B934" s="28">
        <v>6085962</v>
      </c>
      <c r="C934" s="28" t="s">
        <v>3087</v>
      </c>
      <c r="D934" s="28" t="s">
        <v>189</v>
      </c>
      <c r="E934" s="28" t="s">
        <v>3084</v>
      </c>
      <c r="F934" s="28" t="s">
        <v>77</v>
      </c>
      <c r="G934" s="28" t="s">
        <v>71</v>
      </c>
      <c r="H934" s="40">
        <v>43909</v>
      </c>
      <c r="J934" s="40">
        <v>43962</v>
      </c>
      <c r="K934" s="39">
        <v>2244964</v>
      </c>
      <c r="L934" s="28">
        <v>105223634</v>
      </c>
      <c r="M934" s="28" t="s">
        <v>3086</v>
      </c>
      <c r="N934" s="28" t="s">
        <v>458</v>
      </c>
      <c r="O934" s="39">
        <v>53</v>
      </c>
      <c r="P934" s="28" t="s">
        <v>83</v>
      </c>
      <c r="Q934" s="28" t="s">
        <v>3086</v>
      </c>
      <c r="R934" s="28" t="s">
        <v>2431</v>
      </c>
      <c r="S934" s="28" t="s">
        <v>2430</v>
      </c>
      <c r="T934" s="28" t="s">
        <v>2429</v>
      </c>
    </row>
    <row r="935" spans="1:20" x14ac:dyDescent="0.2">
      <c r="A935" s="28">
        <v>6085962</v>
      </c>
      <c r="B935" s="28">
        <v>6085962</v>
      </c>
      <c r="C935" s="28" t="s">
        <v>2590</v>
      </c>
      <c r="D935" s="28" t="s">
        <v>189</v>
      </c>
      <c r="E935" s="28" t="s">
        <v>3085</v>
      </c>
      <c r="F935" s="28" t="s">
        <v>35</v>
      </c>
      <c r="G935" s="28" t="s">
        <v>71</v>
      </c>
      <c r="H935" s="40">
        <v>43568</v>
      </c>
      <c r="J935" s="40">
        <v>43831</v>
      </c>
      <c r="K935" s="39">
        <v>-2244964</v>
      </c>
      <c r="L935" s="28">
        <v>105223634</v>
      </c>
      <c r="M935" s="28" t="s">
        <v>3083</v>
      </c>
      <c r="N935" s="28" t="s">
        <v>499</v>
      </c>
      <c r="O935" s="39">
        <v>298</v>
      </c>
      <c r="P935" s="28" t="s">
        <v>65</v>
      </c>
      <c r="Q935" s="28" t="s">
        <v>49</v>
      </c>
      <c r="R935" s="28" t="s">
        <v>2431</v>
      </c>
      <c r="S935" s="28" t="s">
        <v>2430</v>
      </c>
      <c r="T935" s="28" t="s">
        <v>2429</v>
      </c>
    </row>
    <row r="936" spans="1:20" x14ac:dyDescent="0.2">
      <c r="A936" s="28">
        <v>5496819</v>
      </c>
      <c r="B936" s="28">
        <v>5496819</v>
      </c>
      <c r="C936" s="28" t="s">
        <v>201</v>
      </c>
      <c r="D936" s="28" t="s">
        <v>189</v>
      </c>
      <c r="E936" s="28" t="s">
        <v>202</v>
      </c>
      <c r="F936" s="28" t="s">
        <v>35</v>
      </c>
      <c r="G936" s="28" t="s">
        <v>75</v>
      </c>
      <c r="H936" s="40">
        <v>43091</v>
      </c>
      <c r="J936" s="40">
        <v>43105</v>
      </c>
      <c r="K936" s="39">
        <v>-2176800</v>
      </c>
      <c r="L936" s="28">
        <v>1902089646</v>
      </c>
      <c r="M936" s="28" t="s">
        <v>203</v>
      </c>
      <c r="N936" s="28" t="s">
        <v>499</v>
      </c>
      <c r="O936" s="39">
        <v>379</v>
      </c>
      <c r="P936" s="28" t="s">
        <v>37</v>
      </c>
      <c r="Q936" s="28" t="s">
        <v>204</v>
      </c>
      <c r="R936" s="28" t="s">
        <v>2431</v>
      </c>
      <c r="S936" s="28" t="s">
        <v>2430</v>
      </c>
      <c r="T936" s="28" t="s">
        <v>2429</v>
      </c>
    </row>
    <row r="937" spans="1:20" x14ac:dyDescent="0.2">
      <c r="A937" s="28">
        <v>5496819</v>
      </c>
      <c r="B937" s="28">
        <v>5496819</v>
      </c>
      <c r="C937" s="28" t="s">
        <v>3082</v>
      </c>
      <c r="D937" s="28" t="s">
        <v>189</v>
      </c>
      <c r="E937" s="28" t="s">
        <v>3081</v>
      </c>
      <c r="F937" s="28" t="s">
        <v>35</v>
      </c>
      <c r="G937" s="28" t="s">
        <v>75</v>
      </c>
      <c r="H937" s="40">
        <v>43091</v>
      </c>
      <c r="J937" s="40">
        <v>43514</v>
      </c>
      <c r="K937" s="39">
        <v>2176800</v>
      </c>
      <c r="L937" s="28">
        <v>1902089646</v>
      </c>
      <c r="N937" s="28" t="s">
        <v>458</v>
      </c>
      <c r="O937" s="39">
        <v>423</v>
      </c>
      <c r="P937" s="28" t="s">
        <v>68</v>
      </c>
      <c r="Q937" s="28" t="s">
        <v>3079</v>
      </c>
      <c r="R937" s="28" t="s">
        <v>2431</v>
      </c>
      <c r="S937" s="28" t="s">
        <v>2430</v>
      </c>
      <c r="T937" s="28" t="s">
        <v>2429</v>
      </c>
    </row>
    <row r="938" spans="1:20" x14ac:dyDescent="0.2">
      <c r="A938" s="28">
        <v>5496819</v>
      </c>
      <c r="B938" s="28">
        <v>5496819</v>
      </c>
      <c r="C938" s="28" t="s">
        <v>201</v>
      </c>
      <c r="D938" s="28" t="s">
        <v>189</v>
      </c>
      <c r="E938" s="28" t="s">
        <v>3081</v>
      </c>
      <c r="F938" s="28" t="s">
        <v>35</v>
      </c>
      <c r="G938" s="28" t="s">
        <v>75</v>
      </c>
      <c r="H938" s="40">
        <v>43091</v>
      </c>
      <c r="J938" s="40">
        <v>43514</v>
      </c>
      <c r="K938" s="39">
        <v>-1667572</v>
      </c>
      <c r="L938" s="28">
        <v>1902089667</v>
      </c>
      <c r="M938" s="28" t="s">
        <v>3080</v>
      </c>
      <c r="N938" s="28" t="s">
        <v>499</v>
      </c>
      <c r="O938" s="39">
        <v>349</v>
      </c>
      <c r="P938" s="28" t="s">
        <v>68</v>
      </c>
      <c r="Q938" s="28" t="s">
        <v>3079</v>
      </c>
      <c r="R938" s="28" t="s">
        <v>2431</v>
      </c>
      <c r="S938" s="28" t="s">
        <v>2430</v>
      </c>
      <c r="T938" s="28" t="s">
        <v>2429</v>
      </c>
    </row>
    <row r="939" spans="1:20" x14ac:dyDescent="0.2">
      <c r="A939" s="28" t="s">
        <v>3076</v>
      </c>
      <c r="B939" s="28" t="s">
        <v>3076</v>
      </c>
      <c r="C939" s="28" t="s">
        <v>3078</v>
      </c>
      <c r="D939" s="28" t="s">
        <v>189</v>
      </c>
      <c r="E939" s="28" t="s">
        <v>3072</v>
      </c>
      <c r="F939" s="28" t="s">
        <v>35</v>
      </c>
      <c r="G939" s="28" t="s">
        <v>75</v>
      </c>
      <c r="H939" s="40">
        <v>43495</v>
      </c>
      <c r="J939" s="40">
        <v>43495</v>
      </c>
      <c r="K939" s="39">
        <v>1667572</v>
      </c>
      <c r="L939" s="28">
        <v>1902089667</v>
      </c>
      <c r="M939" s="28" t="s">
        <v>3077</v>
      </c>
      <c r="N939" s="28" t="s">
        <v>458</v>
      </c>
      <c r="O939" s="39">
        <v>19</v>
      </c>
      <c r="P939" s="28" t="s">
        <v>68</v>
      </c>
      <c r="Q939" s="28" t="s">
        <v>3077</v>
      </c>
      <c r="R939" s="28" t="s">
        <v>2431</v>
      </c>
      <c r="S939" s="28" t="s">
        <v>2430</v>
      </c>
      <c r="T939" s="28" t="s">
        <v>2429</v>
      </c>
    </row>
    <row r="940" spans="1:20" x14ac:dyDescent="0.2">
      <c r="A940" s="28" t="s">
        <v>3076</v>
      </c>
      <c r="B940" s="28" t="s">
        <v>3076</v>
      </c>
      <c r="C940" s="28" t="s">
        <v>3078</v>
      </c>
      <c r="D940" s="28" t="s">
        <v>452</v>
      </c>
      <c r="E940" s="28" t="s">
        <v>3072</v>
      </c>
      <c r="F940" s="28" t="s">
        <v>35</v>
      </c>
      <c r="G940" s="28" t="s">
        <v>455</v>
      </c>
      <c r="H940" s="40">
        <v>43495</v>
      </c>
      <c r="I940" s="28" t="s">
        <v>456</v>
      </c>
      <c r="J940" s="40">
        <v>43495</v>
      </c>
      <c r="K940" s="39">
        <v>-1667572</v>
      </c>
      <c r="L940" s="28">
        <v>1902089667</v>
      </c>
      <c r="M940" s="28" t="s">
        <v>3077</v>
      </c>
      <c r="N940" s="28" t="s">
        <v>499</v>
      </c>
      <c r="O940" s="39">
        <v>19</v>
      </c>
      <c r="P940" s="28" t="s">
        <v>68</v>
      </c>
      <c r="Q940" s="28" t="s">
        <v>3077</v>
      </c>
      <c r="R940" s="28" t="s">
        <v>2431</v>
      </c>
      <c r="S940" s="28" t="s">
        <v>2430</v>
      </c>
      <c r="T940" s="28" t="s">
        <v>2429</v>
      </c>
    </row>
    <row r="941" spans="1:20" x14ac:dyDescent="0.2">
      <c r="A941" s="28" t="s">
        <v>3076</v>
      </c>
      <c r="B941" s="28" t="s">
        <v>3076</v>
      </c>
      <c r="C941" s="28" t="s">
        <v>3075</v>
      </c>
      <c r="D941" s="28" t="s">
        <v>452</v>
      </c>
      <c r="E941" s="28" t="s">
        <v>3074</v>
      </c>
      <c r="F941" s="28" t="s">
        <v>3073</v>
      </c>
      <c r="G941" s="28" t="s">
        <v>455</v>
      </c>
      <c r="H941" s="40">
        <v>43511</v>
      </c>
      <c r="I941" s="28" t="s">
        <v>456</v>
      </c>
      <c r="J941" s="40">
        <v>43511</v>
      </c>
      <c r="K941" s="39">
        <v>1667572</v>
      </c>
      <c r="L941" s="28">
        <v>1902089667</v>
      </c>
      <c r="M941" s="28" t="s">
        <v>3071</v>
      </c>
      <c r="N941" s="28" t="s">
        <v>458</v>
      </c>
      <c r="O941" s="39">
        <v>0</v>
      </c>
      <c r="P941" s="28" t="s">
        <v>68</v>
      </c>
      <c r="Q941" s="28" t="s">
        <v>3070</v>
      </c>
      <c r="R941" s="28" t="s">
        <v>2431</v>
      </c>
      <c r="S941" s="28" t="s">
        <v>2430</v>
      </c>
      <c r="T941" s="28" t="s">
        <v>2429</v>
      </c>
    </row>
    <row r="942" spans="1:20" x14ac:dyDescent="0.2">
      <c r="A942" s="28">
        <v>6219741</v>
      </c>
      <c r="B942" s="28">
        <v>6219741</v>
      </c>
      <c r="C942" s="28" t="s">
        <v>3069</v>
      </c>
      <c r="D942" s="28" t="s">
        <v>189</v>
      </c>
      <c r="E942" s="28" t="s">
        <v>3067</v>
      </c>
      <c r="F942" s="28" t="s">
        <v>35</v>
      </c>
      <c r="G942" s="28" t="s">
        <v>2559</v>
      </c>
      <c r="H942" s="40">
        <v>43683</v>
      </c>
      <c r="J942" s="40">
        <v>43866</v>
      </c>
      <c r="K942" s="39">
        <v>259800</v>
      </c>
      <c r="L942" s="28">
        <v>1904030410</v>
      </c>
      <c r="N942" s="28" t="s">
        <v>458</v>
      </c>
      <c r="O942" s="39">
        <v>183</v>
      </c>
      <c r="P942" s="28" t="s">
        <v>68</v>
      </c>
      <c r="Q942" s="28" t="s">
        <v>43</v>
      </c>
      <c r="R942" s="28" t="s">
        <v>2431</v>
      </c>
      <c r="S942" s="28" t="s">
        <v>2430</v>
      </c>
      <c r="T942" s="28" t="s">
        <v>2429</v>
      </c>
    </row>
    <row r="943" spans="1:20" x14ac:dyDescent="0.2">
      <c r="A943" s="28">
        <v>6219741</v>
      </c>
      <c r="B943" s="28">
        <v>6219741</v>
      </c>
      <c r="C943" s="28" t="s">
        <v>2561</v>
      </c>
      <c r="D943" s="28" t="s">
        <v>189</v>
      </c>
      <c r="E943" s="28" t="s">
        <v>3068</v>
      </c>
      <c r="F943" s="28" t="s">
        <v>35</v>
      </c>
      <c r="G943" s="28" t="s">
        <v>2559</v>
      </c>
      <c r="H943" s="40">
        <v>43683</v>
      </c>
      <c r="J943" s="40">
        <v>43801</v>
      </c>
      <c r="K943" s="39">
        <v>-259800</v>
      </c>
      <c r="L943" s="28">
        <v>1904030410</v>
      </c>
      <c r="M943" s="28" t="s">
        <v>3066</v>
      </c>
      <c r="N943" s="28" t="s">
        <v>499</v>
      </c>
      <c r="O943" s="39">
        <v>139</v>
      </c>
      <c r="P943" s="28" t="s">
        <v>37</v>
      </c>
      <c r="Q943" s="28" t="s">
        <v>48</v>
      </c>
      <c r="R943" s="28" t="s">
        <v>2431</v>
      </c>
      <c r="S943" s="28" t="s">
        <v>2430</v>
      </c>
      <c r="T943" s="28" t="s">
        <v>2429</v>
      </c>
    </row>
    <row r="950" spans="1:20" x14ac:dyDescent="0.2">
      <c r="A950" s="41" t="s">
        <v>19</v>
      </c>
      <c r="B950" s="41" t="s">
        <v>19</v>
      </c>
      <c r="C950" s="41" t="s">
        <v>20</v>
      </c>
      <c r="D950" s="41" t="s">
        <v>21</v>
      </c>
      <c r="E950" s="41" t="s">
        <v>22</v>
      </c>
      <c r="F950" s="41" t="s">
        <v>23</v>
      </c>
      <c r="G950" s="41" t="s">
        <v>24</v>
      </c>
      <c r="H950" s="41" t="s">
        <v>25</v>
      </c>
      <c r="I950" s="41" t="s">
        <v>26</v>
      </c>
      <c r="J950" s="41" t="s">
        <v>27</v>
      </c>
      <c r="K950" s="41" t="s">
        <v>28</v>
      </c>
      <c r="L950" s="41" t="s">
        <v>29</v>
      </c>
      <c r="M950" s="41" t="s">
        <v>30</v>
      </c>
      <c r="N950" s="41" t="s">
        <v>31</v>
      </c>
      <c r="O950" s="41" t="s">
        <v>32</v>
      </c>
      <c r="P950" s="41" t="s">
        <v>33</v>
      </c>
      <c r="Q950" s="41" t="s">
        <v>34</v>
      </c>
      <c r="R950" s="41" t="s">
        <v>2464</v>
      </c>
      <c r="S950" s="41" t="s">
        <v>2463</v>
      </c>
      <c r="T950" s="41" t="s">
        <v>2462</v>
      </c>
    </row>
    <row r="951" spans="1:20" x14ac:dyDescent="0.2">
      <c r="A951" s="28" t="s">
        <v>3254</v>
      </c>
      <c r="B951" s="28" t="s">
        <v>3254</v>
      </c>
      <c r="C951" s="28" t="s">
        <v>3257</v>
      </c>
      <c r="D951" s="28" t="s">
        <v>189</v>
      </c>
      <c r="E951" s="28" t="s">
        <v>3251</v>
      </c>
      <c r="F951" s="28" t="s">
        <v>3256</v>
      </c>
      <c r="G951" s="28" t="s">
        <v>3252</v>
      </c>
      <c r="H951" s="40">
        <v>43418</v>
      </c>
      <c r="J951" s="40">
        <v>43434</v>
      </c>
      <c r="K951" s="39">
        <v>-400000000</v>
      </c>
      <c r="L951" s="28">
        <v>4800005288</v>
      </c>
      <c r="M951" s="28" t="s">
        <v>3255</v>
      </c>
      <c r="N951" s="28" t="s">
        <v>499</v>
      </c>
      <c r="O951" s="39">
        <v>16</v>
      </c>
      <c r="P951" s="28" t="s">
        <v>65</v>
      </c>
      <c r="Q951" s="28" t="s">
        <v>3250</v>
      </c>
      <c r="R951" s="28" t="s">
        <v>2431</v>
      </c>
      <c r="S951" s="28" t="s">
        <v>2430</v>
      </c>
      <c r="T951" s="28" t="s">
        <v>2429</v>
      </c>
    </row>
    <row r="952" spans="1:20" x14ac:dyDescent="0.2">
      <c r="A952" s="28" t="s">
        <v>3254</v>
      </c>
      <c r="B952" s="28" t="s">
        <v>3254</v>
      </c>
      <c r="C952" s="28" t="s">
        <v>3249</v>
      </c>
      <c r="D952" s="28" t="s">
        <v>189</v>
      </c>
      <c r="E952" s="28" t="s">
        <v>3253</v>
      </c>
      <c r="F952" s="28" t="s">
        <v>454</v>
      </c>
      <c r="G952" s="28" t="s">
        <v>3252</v>
      </c>
      <c r="H952" s="40">
        <v>43418</v>
      </c>
      <c r="J952" s="40">
        <v>43418</v>
      </c>
      <c r="K952" s="39">
        <v>400000000</v>
      </c>
      <c r="L952" s="28">
        <v>4800005288</v>
      </c>
      <c r="M952" s="28" t="s">
        <v>3250</v>
      </c>
      <c r="N952" s="28" t="s">
        <v>458</v>
      </c>
      <c r="O952" s="39">
        <v>16</v>
      </c>
      <c r="P952" s="28" t="s">
        <v>459</v>
      </c>
      <c r="Q952" s="28" t="s">
        <v>3249</v>
      </c>
      <c r="R952" s="28" t="s">
        <v>2431</v>
      </c>
      <c r="S952" s="28" t="s">
        <v>2430</v>
      </c>
      <c r="T952" s="28" t="s">
        <v>2429</v>
      </c>
    </row>
    <row r="953" spans="1:20" x14ac:dyDescent="0.2">
      <c r="A953" s="28" t="s">
        <v>3261</v>
      </c>
      <c r="B953" s="28" t="s">
        <v>3261</v>
      </c>
      <c r="C953" s="28" t="s">
        <v>3257</v>
      </c>
      <c r="D953" s="28" t="s">
        <v>189</v>
      </c>
      <c r="E953" s="28" t="s">
        <v>3259</v>
      </c>
      <c r="F953" s="28" t="s">
        <v>3256</v>
      </c>
      <c r="G953" s="28" t="s">
        <v>3252</v>
      </c>
      <c r="H953" s="40">
        <v>43411</v>
      </c>
      <c r="J953" s="40">
        <v>43434</v>
      </c>
      <c r="K953" s="39">
        <v>-100000000</v>
      </c>
      <c r="L953" s="28">
        <v>4800005287</v>
      </c>
      <c r="M953" s="28" t="s">
        <v>3262</v>
      </c>
      <c r="N953" s="28" t="s">
        <v>499</v>
      </c>
      <c r="O953" s="39">
        <v>23</v>
      </c>
      <c r="P953" s="28" t="s">
        <v>65</v>
      </c>
      <c r="Q953" s="28" t="s">
        <v>3250</v>
      </c>
      <c r="R953" s="28" t="s">
        <v>2431</v>
      </c>
      <c r="S953" s="28" t="s">
        <v>2430</v>
      </c>
      <c r="T953" s="28" t="s">
        <v>2429</v>
      </c>
    </row>
    <row r="954" spans="1:20" x14ac:dyDescent="0.2">
      <c r="A954" s="28" t="s">
        <v>3261</v>
      </c>
      <c r="B954" s="28" t="s">
        <v>3261</v>
      </c>
      <c r="C954" s="28" t="s">
        <v>3258</v>
      </c>
      <c r="D954" s="28" t="s">
        <v>189</v>
      </c>
      <c r="E954" s="28" t="s">
        <v>3260</v>
      </c>
      <c r="F954" s="28" t="s">
        <v>454</v>
      </c>
      <c r="G954" s="28" t="s">
        <v>3252</v>
      </c>
      <c r="H954" s="40">
        <v>43411</v>
      </c>
      <c r="J954" s="40">
        <v>43411</v>
      </c>
      <c r="K954" s="39">
        <v>100000000</v>
      </c>
      <c r="L954" s="28">
        <v>4800005287</v>
      </c>
      <c r="M954" s="28" t="s">
        <v>3250</v>
      </c>
      <c r="N954" s="28" t="s">
        <v>458</v>
      </c>
      <c r="O954" s="39">
        <v>23</v>
      </c>
      <c r="P954" s="28" t="s">
        <v>459</v>
      </c>
      <c r="Q954" s="28" t="s">
        <v>3258</v>
      </c>
      <c r="R954" s="28" t="s">
        <v>2431</v>
      </c>
      <c r="S954" s="28" t="s">
        <v>2430</v>
      </c>
      <c r="T954" s="28" t="s">
        <v>2429</v>
      </c>
    </row>
    <row r="955" spans="1:20" x14ac:dyDescent="0.2">
      <c r="A955" s="28" t="s">
        <v>3270</v>
      </c>
      <c r="B955" s="28" t="s">
        <v>3270</v>
      </c>
      <c r="C955" s="28" t="s">
        <v>3272</v>
      </c>
      <c r="D955" s="28" t="s">
        <v>3269</v>
      </c>
      <c r="E955" s="28" t="s">
        <v>3265</v>
      </c>
      <c r="F955" s="28" t="s">
        <v>3256</v>
      </c>
      <c r="G955" s="28" t="s">
        <v>3267</v>
      </c>
      <c r="H955" s="40">
        <v>43354</v>
      </c>
      <c r="I955" s="28" t="s">
        <v>3266</v>
      </c>
      <c r="J955" s="40">
        <v>43367</v>
      </c>
      <c r="K955" s="39">
        <v>-100000000</v>
      </c>
      <c r="L955" s="28">
        <v>4800004746</v>
      </c>
      <c r="M955" s="28" t="s">
        <v>3271</v>
      </c>
      <c r="N955" s="28" t="s">
        <v>499</v>
      </c>
      <c r="O955" s="39">
        <v>13</v>
      </c>
      <c r="P955" s="28" t="s">
        <v>65</v>
      </c>
      <c r="Q955" s="28" t="s">
        <v>3264</v>
      </c>
      <c r="R955" s="28" t="s">
        <v>2431</v>
      </c>
      <c r="S955" s="28" t="s">
        <v>2430</v>
      </c>
      <c r="T955" s="28" t="s">
        <v>2429</v>
      </c>
    </row>
    <row r="956" spans="1:20" x14ac:dyDescent="0.2">
      <c r="A956" s="28" t="s">
        <v>3270</v>
      </c>
      <c r="B956" s="28" t="s">
        <v>3270</v>
      </c>
      <c r="C956" s="28" t="s">
        <v>3263</v>
      </c>
      <c r="D956" s="28" t="s">
        <v>3269</v>
      </c>
      <c r="E956" s="28" t="s">
        <v>3268</v>
      </c>
      <c r="F956" s="28" t="s">
        <v>454</v>
      </c>
      <c r="G956" s="28" t="s">
        <v>3267</v>
      </c>
      <c r="H956" s="40">
        <v>43354</v>
      </c>
      <c r="I956" s="28" t="s">
        <v>3266</v>
      </c>
      <c r="J956" s="40">
        <v>43354</v>
      </c>
      <c r="K956" s="39">
        <v>100000000</v>
      </c>
      <c r="L956" s="28">
        <v>4800004746</v>
      </c>
      <c r="M956" s="28" t="s">
        <v>3264</v>
      </c>
      <c r="N956" s="28" t="s">
        <v>458</v>
      </c>
      <c r="O956" s="39">
        <v>0</v>
      </c>
      <c r="P956" s="28" t="s">
        <v>459</v>
      </c>
      <c r="Q956" s="28" t="s">
        <v>3263</v>
      </c>
      <c r="R956" s="28" t="s">
        <v>2431</v>
      </c>
      <c r="S956" s="28" t="s">
        <v>2430</v>
      </c>
      <c r="T956" s="28" t="s">
        <v>2429</v>
      </c>
    </row>
    <row r="957" spans="1:20" x14ac:dyDescent="0.2">
      <c r="A957" s="28" t="s">
        <v>3275</v>
      </c>
      <c r="B957" s="28" t="s">
        <v>3275</v>
      </c>
      <c r="C957" s="28" t="s">
        <v>3272</v>
      </c>
      <c r="D957" s="28" t="s">
        <v>3269</v>
      </c>
      <c r="E957" s="28" t="s">
        <v>3273</v>
      </c>
      <c r="F957" s="28" t="s">
        <v>3256</v>
      </c>
      <c r="G957" s="28" t="s">
        <v>455</v>
      </c>
      <c r="H957" s="40">
        <v>43354</v>
      </c>
      <c r="I957" s="28" t="s">
        <v>3266</v>
      </c>
      <c r="J957" s="40">
        <v>43367</v>
      </c>
      <c r="K957" s="39">
        <v>-100000000</v>
      </c>
      <c r="L957" s="28">
        <v>4800004744</v>
      </c>
      <c r="M957" s="28" t="s">
        <v>3276</v>
      </c>
      <c r="N957" s="28" t="s">
        <v>499</v>
      </c>
      <c r="O957" s="39">
        <v>13</v>
      </c>
      <c r="P957" s="28" t="s">
        <v>65</v>
      </c>
      <c r="Q957" s="28" t="s">
        <v>3264</v>
      </c>
      <c r="R957" s="28" t="s">
        <v>2431</v>
      </c>
      <c r="S957" s="28" t="s">
        <v>2430</v>
      </c>
      <c r="T957" s="28" t="s">
        <v>2429</v>
      </c>
    </row>
    <row r="958" spans="1:20" x14ac:dyDescent="0.2">
      <c r="A958" s="28" t="s">
        <v>3275</v>
      </c>
      <c r="B958" s="28" t="s">
        <v>3275</v>
      </c>
      <c r="C958" s="28" t="s">
        <v>451</v>
      </c>
      <c r="D958" s="28" t="s">
        <v>3269</v>
      </c>
      <c r="E958" s="28" t="s">
        <v>3274</v>
      </c>
      <c r="F958" s="28" t="s">
        <v>454</v>
      </c>
      <c r="G958" s="28" t="s">
        <v>455</v>
      </c>
      <c r="H958" s="40">
        <v>43354</v>
      </c>
      <c r="I958" s="28" t="s">
        <v>3266</v>
      </c>
      <c r="J958" s="40">
        <v>43354</v>
      </c>
      <c r="K958" s="39">
        <v>100000000</v>
      </c>
      <c r="L958" s="28">
        <v>4800004744</v>
      </c>
      <c r="M958" s="28" t="s">
        <v>3264</v>
      </c>
      <c r="N958" s="28" t="s">
        <v>458</v>
      </c>
      <c r="O958" s="39">
        <v>0</v>
      </c>
      <c r="P958" s="28" t="s">
        <v>459</v>
      </c>
      <c r="Q958" s="28" t="s">
        <v>451</v>
      </c>
      <c r="R958" s="28" t="s">
        <v>2431</v>
      </c>
      <c r="S958" s="28" t="s">
        <v>2430</v>
      </c>
      <c r="T958" s="28" t="s">
        <v>2429</v>
      </c>
    </row>
    <row r="959" spans="1:20" x14ac:dyDescent="0.2">
      <c r="A959" s="28" t="s">
        <v>3279</v>
      </c>
      <c r="B959" s="28" t="s">
        <v>3279</v>
      </c>
      <c r="C959" s="28" t="s">
        <v>3272</v>
      </c>
      <c r="D959" s="28" t="s">
        <v>3269</v>
      </c>
      <c r="E959" s="28" t="s">
        <v>3277</v>
      </c>
      <c r="F959" s="28" t="s">
        <v>3256</v>
      </c>
      <c r="G959" s="28" t="s">
        <v>3252</v>
      </c>
      <c r="H959" s="40">
        <v>43354</v>
      </c>
      <c r="I959" s="28" t="s">
        <v>3266</v>
      </c>
      <c r="J959" s="40">
        <v>43367</v>
      </c>
      <c r="K959" s="39">
        <v>-100000000</v>
      </c>
      <c r="L959" s="28">
        <v>4800004742</v>
      </c>
      <c r="M959" s="28" t="s">
        <v>3280</v>
      </c>
      <c r="N959" s="28" t="s">
        <v>499</v>
      </c>
      <c r="O959" s="39">
        <v>13</v>
      </c>
      <c r="P959" s="28" t="s">
        <v>65</v>
      </c>
      <c r="Q959" s="28" t="s">
        <v>3264</v>
      </c>
      <c r="R959" s="28" t="s">
        <v>2431</v>
      </c>
      <c r="S959" s="28" t="s">
        <v>2430</v>
      </c>
      <c r="T959" s="28" t="s">
        <v>2429</v>
      </c>
    </row>
    <row r="960" spans="1:20" x14ac:dyDescent="0.2">
      <c r="A960" s="28" t="s">
        <v>3279</v>
      </c>
      <c r="B960" s="28" t="s">
        <v>3279</v>
      </c>
      <c r="C960" s="28" t="s">
        <v>3258</v>
      </c>
      <c r="D960" s="28" t="s">
        <v>3269</v>
      </c>
      <c r="E960" s="28" t="s">
        <v>3278</v>
      </c>
      <c r="F960" s="28" t="s">
        <v>454</v>
      </c>
      <c r="G960" s="28" t="s">
        <v>3252</v>
      </c>
      <c r="H960" s="40">
        <v>43354</v>
      </c>
      <c r="I960" s="28" t="s">
        <v>3266</v>
      </c>
      <c r="J960" s="40">
        <v>43354</v>
      </c>
      <c r="K960" s="39">
        <v>100000000</v>
      </c>
      <c r="L960" s="28">
        <v>4800004742</v>
      </c>
      <c r="M960" s="28" t="s">
        <v>3264</v>
      </c>
      <c r="N960" s="28" t="s">
        <v>458</v>
      </c>
      <c r="O960" s="39">
        <v>0</v>
      </c>
      <c r="P960" s="28" t="s">
        <v>459</v>
      </c>
      <c r="Q960" s="28" t="s">
        <v>3258</v>
      </c>
      <c r="R960" s="28" t="s">
        <v>2431</v>
      </c>
      <c r="S960" s="28" t="s">
        <v>2430</v>
      </c>
      <c r="T960" s="28" t="s">
        <v>2429</v>
      </c>
    </row>
    <row r="961" spans="1:20" x14ac:dyDescent="0.2">
      <c r="A961" s="28" t="s">
        <v>3284</v>
      </c>
      <c r="B961" s="28" t="s">
        <v>3284</v>
      </c>
      <c r="C961" s="28" t="s">
        <v>3286</v>
      </c>
      <c r="D961" s="28" t="s">
        <v>3269</v>
      </c>
      <c r="E961" s="28" t="s">
        <v>3282</v>
      </c>
      <c r="F961" s="28" t="s">
        <v>3256</v>
      </c>
      <c r="G961" s="28" t="s">
        <v>455</v>
      </c>
      <c r="H961" s="40">
        <v>43321</v>
      </c>
      <c r="I961" s="28" t="s">
        <v>3266</v>
      </c>
      <c r="J961" s="40">
        <v>43333</v>
      </c>
      <c r="K961" s="39">
        <v>-100000000</v>
      </c>
      <c r="L961" s="28">
        <v>4800004435</v>
      </c>
      <c r="M961" s="28" t="s">
        <v>3285</v>
      </c>
      <c r="N961" s="28" t="s">
        <v>499</v>
      </c>
      <c r="O961" s="39">
        <v>12</v>
      </c>
      <c r="P961" s="28" t="s">
        <v>65</v>
      </c>
      <c r="Q961" s="28" t="s">
        <v>3281</v>
      </c>
      <c r="R961" s="28" t="s">
        <v>2431</v>
      </c>
      <c r="S961" s="28" t="s">
        <v>2430</v>
      </c>
      <c r="T961" s="28" t="s">
        <v>2429</v>
      </c>
    </row>
    <row r="962" spans="1:20" x14ac:dyDescent="0.2">
      <c r="A962" s="28" t="s">
        <v>3284</v>
      </c>
      <c r="B962" s="28" t="s">
        <v>3284</v>
      </c>
      <c r="C962" s="28" t="s">
        <v>451</v>
      </c>
      <c r="D962" s="28" t="s">
        <v>3269</v>
      </c>
      <c r="E962" s="28" t="s">
        <v>3283</v>
      </c>
      <c r="F962" s="28" t="s">
        <v>454</v>
      </c>
      <c r="G962" s="28" t="s">
        <v>455</v>
      </c>
      <c r="H962" s="40">
        <v>43321</v>
      </c>
      <c r="I962" s="28" t="s">
        <v>3266</v>
      </c>
      <c r="J962" s="40">
        <v>43321</v>
      </c>
      <c r="K962" s="39">
        <v>100000000</v>
      </c>
      <c r="L962" s="28">
        <v>4800004435</v>
      </c>
      <c r="M962" s="28" t="s">
        <v>3281</v>
      </c>
      <c r="N962" s="28" t="s">
        <v>458</v>
      </c>
      <c r="O962" s="39">
        <v>0</v>
      </c>
      <c r="P962" s="28" t="s">
        <v>459</v>
      </c>
      <c r="Q962" s="28" t="s">
        <v>451</v>
      </c>
      <c r="R962" s="28" t="s">
        <v>2431</v>
      </c>
      <c r="S962" s="28" t="s">
        <v>2430</v>
      </c>
      <c r="T962" s="28" t="s">
        <v>2429</v>
      </c>
    </row>
    <row r="963" spans="1:20" x14ac:dyDescent="0.2">
      <c r="A963" s="28" t="s">
        <v>3289</v>
      </c>
      <c r="B963" s="28" t="s">
        <v>3289</v>
      </c>
      <c r="C963" s="28" t="s">
        <v>3286</v>
      </c>
      <c r="D963" s="28" t="s">
        <v>3269</v>
      </c>
      <c r="E963" s="28" t="s">
        <v>3287</v>
      </c>
      <c r="F963" s="28" t="s">
        <v>3256</v>
      </c>
      <c r="G963" s="28" t="s">
        <v>3267</v>
      </c>
      <c r="H963" s="40">
        <v>43321</v>
      </c>
      <c r="I963" s="28" t="s">
        <v>3266</v>
      </c>
      <c r="J963" s="40">
        <v>43333</v>
      </c>
      <c r="K963" s="39">
        <v>-100000000</v>
      </c>
      <c r="L963" s="28">
        <v>4800004434</v>
      </c>
      <c r="M963" s="28" t="s">
        <v>3290</v>
      </c>
      <c r="N963" s="28" t="s">
        <v>499</v>
      </c>
      <c r="O963" s="39">
        <v>12</v>
      </c>
      <c r="P963" s="28" t="s">
        <v>65</v>
      </c>
      <c r="Q963" s="28" t="s">
        <v>3281</v>
      </c>
      <c r="R963" s="28" t="s">
        <v>2431</v>
      </c>
      <c r="S963" s="28" t="s">
        <v>2430</v>
      </c>
      <c r="T963" s="28" t="s">
        <v>2429</v>
      </c>
    </row>
    <row r="964" spans="1:20" x14ac:dyDescent="0.2">
      <c r="A964" s="28" t="s">
        <v>3289</v>
      </c>
      <c r="B964" s="28" t="s">
        <v>3289</v>
      </c>
      <c r="C964" s="28" t="s">
        <v>3263</v>
      </c>
      <c r="D964" s="28" t="s">
        <v>3269</v>
      </c>
      <c r="E964" s="28" t="s">
        <v>3288</v>
      </c>
      <c r="F964" s="28" t="s">
        <v>454</v>
      </c>
      <c r="G964" s="28" t="s">
        <v>3267</v>
      </c>
      <c r="H964" s="40">
        <v>43321</v>
      </c>
      <c r="I964" s="28" t="s">
        <v>3266</v>
      </c>
      <c r="J964" s="40">
        <v>43321</v>
      </c>
      <c r="K964" s="39">
        <v>100000000</v>
      </c>
      <c r="L964" s="28">
        <v>4800004434</v>
      </c>
      <c r="M964" s="28" t="s">
        <v>3281</v>
      </c>
      <c r="N964" s="28" t="s">
        <v>458</v>
      </c>
      <c r="O964" s="39">
        <v>0</v>
      </c>
      <c r="P964" s="28" t="s">
        <v>459</v>
      </c>
      <c r="Q964" s="28" t="s">
        <v>3263</v>
      </c>
      <c r="R964" s="28" t="s">
        <v>2431</v>
      </c>
      <c r="S964" s="28" t="s">
        <v>2430</v>
      </c>
      <c r="T964" s="28" t="s">
        <v>2429</v>
      </c>
    </row>
    <row r="965" spans="1:20" x14ac:dyDescent="0.2">
      <c r="A965" s="28" t="s">
        <v>3293</v>
      </c>
      <c r="B965" s="28" t="s">
        <v>3293</v>
      </c>
      <c r="C965" s="28" t="s">
        <v>3286</v>
      </c>
      <c r="D965" s="28" t="s">
        <v>3269</v>
      </c>
      <c r="E965" s="28" t="s">
        <v>3291</v>
      </c>
      <c r="F965" s="28" t="s">
        <v>3256</v>
      </c>
      <c r="G965" s="28" t="s">
        <v>3252</v>
      </c>
      <c r="H965" s="40">
        <v>43321</v>
      </c>
      <c r="I965" s="28" t="s">
        <v>3266</v>
      </c>
      <c r="J965" s="40">
        <v>43333</v>
      </c>
      <c r="K965" s="39">
        <v>-120000000</v>
      </c>
      <c r="L965" s="28">
        <v>4800004433</v>
      </c>
      <c r="M965" s="28" t="s">
        <v>3294</v>
      </c>
      <c r="N965" s="28" t="s">
        <v>499</v>
      </c>
      <c r="O965" s="39">
        <v>12</v>
      </c>
      <c r="P965" s="28" t="s">
        <v>65</v>
      </c>
      <c r="Q965" s="28" t="s">
        <v>3281</v>
      </c>
      <c r="R965" s="28" t="s">
        <v>2431</v>
      </c>
      <c r="S965" s="28" t="s">
        <v>2430</v>
      </c>
      <c r="T965" s="28" t="s">
        <v>2429</v>
      </c>
    </row>
    <row r="966" spans="1:20" x14ac:dyDescent="0.2">
      <c r="A966" s="28" t="s">
        <v>3293</v>
      </c>
      <c r="B966" s="28" t="s">
        <v>3293</v>
      </c>
      <c r="C966" s="28" t="s">
        <v>3258</v>
      </c>
      <c r="D966" s="28" t="s">
        <v>3269</v>
      </c>
      <c r="E966" s="28" t="s">
        <v>3292</v>
      </c>
      <c r="F966" s="28" t="s">
        <v>454</v>
      </c>
      <c r="G966" s="28" t="s">
        <v>3252</v>
      </c>
      <c r="H966" s="40">
        <v>43321</v>
      </c>
      <c r="I966" s="28" t="s">
        <v>3266</v>
      </c>
      <c r="J966" s="40">
        <v>43321</v>
      </c>
      <c r="K966" s="39">
        <v>120000000</v>
      </c>
      <c r="L966" s="28">
        <v>4800004433</v>
      </c>
      <c r="M966" s="28" t="s">
        <v>3281</v>
      </c>
      <c r="N966" s="28" t="s">
        <v>458</v>
      </c>
      <c r="O966" s="39">
        <v>0</v>
      </c>
      <c r="P966" s="28" t="s">
        <v>459</v>
      </c>
      <c r="Q966" s="28" t="s">
        <v>3258</v>
      </c>
      <c r="R966" s="28" t="s">
        <v>2431</v>
      </c>
      <c r="S966" s="28" t="s">
        <v>2430</v>
      </c>
      <c r="T966" s="28" t="s">
        <v>2429</v>
      </c>
    </row>
    <row r="967" spans="1:20" x14ac:dyDescent="0.2">
      <c r="A967" s="28" t="s">
        <v>3300</v>
      </c>
      <c r="B967" s="28" t="s">
        <v>3300</v>
      </c>
      <c r="C967" s="28" t="s">
        <v>3302</v>
      </c>
      <c r="D967" s="28" t="s">
        <v>3269</v>
      </c>
      <c r="E967" s="28" t="s">
        <v>3297</v>
      </c>
      <c r="F967" s="28" t="s">
        <v>3256</v>
      </c>
      <c r="G967" s="28" t="s">
        <v>3298</v>
      </c>
      <c r="H967" s="40">
        <v>43292</v>
      </c>
      <c r="I967" s="28" t="s">
        <v>3266</v>
      </c>
      <c r="J967" s="40">
        <v>43297</v>
      </c>
      <c r="K967" s="39">
        <v>-3000000</v>
      </c>
      <c r="L967" s="28">
        <v>4800003964</v>
      </c>
      <c r="M967" s="28" t="s">
        <v>3301</v>
      </c>
      <c r="N967" s="28" t="s">
        <v>499</v>
      </c>
      <c r="O967" s="39">
        <v>5</v>
      </c>
      <c r="P967" s="28" t="s">
        <v>65</v>
      </c>
      <c r="Q967" s="28" t="s">
        <v>3296</v>
      </c>
      <c r="R967" s="28" t="s">
        <v>2431</v>
      </c>
      <c r="S967" s="28" t="s">
        <v>2430</v>
      </c>
      <c r="T967" s="28" t="s">
        <v>2429</v>
      </c>
    </row>
    <row r="968" spans="1:20" x14ac:dyDescent="0.2">
      <c r="A968" s="28" t="s">
        <v>3300</v>
      </c>
      <c r="B968" s="28" t="s">
        <v>3300</v>
      </c>
      <c r="C968" s="28" t="s">
        <v>3295</v>
      </c>
      <c r="D968" s="28" t="s">
        <v>3269</v>
      </c>
      <c r="E968" s="28" t="s">
        <v>3299</v>
      </c>
      <c r="F968" s="28" t="s">
        <v>454</v>
      </c>
      <c r="G968" s="28" t="s">
        <v>3298</v>
      </c>
      <c r="H968" s="40">
        <v>43292</v>
      </c>
      <c r="I968" s="28" t="s">
        <v>3266</v>
      </c>
      <c r="J968" s="40">
        <v>43292</v>
      </c>
      <c r="K968" s="39">
        <v>3000000</v>
      </c>
      <c r="L968" s="28">
        <v>4800003964</v>
      </c>
      <c r="M968" s="28" t="s">
        <v>3296</v>
      </c>
      <c r="N968" s="28" t="s">
        <v>458</v>
      </c>
      <c r="O968" s="39">
        <v>0</v>
      </c>
      <c r="P968" s="28" t="s">
        <v>459</v>
      </c>
      <c r="Q968" s="28" t="s">
        <v>3295</v>
      </c>
      <c r="R968" s="28" t="s">
        <v>2431</v>
      </c>
      <c r="S968" s="28" t="s">
        <v>2430</v>
      </c>
      <c r="T968" s="28" t="s">
        <v>2429</v>
      </c>
    </row>
    <row r="969" spans="1:20" x14ac:dyDescent="0.2">
      <c r="A969" s="28" t="s">
        <v>3307</v>
      </c>
      <c r="B969" s="28" t="s">
        <v>3307</v>
      </c>
      <c r="C969" s="28" t="s">
        <v>3302</v>
      </c>
      <c r="D969" s="28" t="s">
        <v>3269</v>
      </c>
      <c r="E969" s="28" t="s">
        <v>3304</v>
      </c>
      <c r="F969" s="28" t="s">
        <v>3256</v>
      </c>
      <c r="G969" s="28" t="s">
        <v>3305</v>
      </c>
      <c r="H969" s="40">
        <v>43292</v>
      </c>
      <c r="I969" s="28" t="s">
        <v>3266</v>
      </c>
      <c r="J969" s="40">
        <v>43297</v>
      </c>
      <c r="K969" s="39">
        <v>-24000000</v>
      </c>
      <c r="L969" s="28">
        <v>4800003960</v>
      </c>
      <c r="M969" s="28" t="s">
        <v>3308</v>
      </c>
      <c r="N969" s="28" t="s">
        <v>499</v>
      </c>
      <c r="O969" s="39">
        <v>5</v>
      </c>
      <c r="P969" s="28" t="s">
        <v>65</v>
      </c>
      <c r="Q969" s="28" t="s">
        <v>3296</v>
      </c>
      <c r="R969" s="28" t="s">
        <v>2431</v>
      </c>
      <c r="S969" s="28" t="s">
        <v>2430</v>
      </c>
      <c r="T969" s="28" t="s">
        <v>2429</v>
      </c>
    </row>
    <row r="970" spans="1:20" x14ac:dyDescent="0.2">
      <c r="A970" s="28" t="s">
        <v>3307</v>
      </c>
      <c r="B970" s="28" t="s">
        <v>3307</v>
      </c>
      <c r="C970" s="28" t="s">
        <v>3303</v>
      </c>
      <c r="D970" s="28" t="s">
        <v>3269</v>
      </c>
      <c r="E970" s="28" t="s">
        <v>3306</v>
      </c>
      <c r="F970" s="28" t="s">
        <v>454</v>
      </c>
      <c r="G970" s="28" t="s">
        <v>3305</v>
      </c>
      <c r="H970" s="40">
        <v>43292</v>
      </c>
      <c r="I970" s="28" t="s">
        <v>3266</v>
      </c>
      <c r="J970" s="40">
        <v>43292</v>
      </c>
      <c r="K970" s="39">
        <v>24000000</v>
      </c>
      <c r="L970" s="28">
        <v>4800003960</v>
      </c>
      <c r="M970" s="28" t="s">
        <v>3296</v>
      </c>
      <c r="N970" s="28" t="s">
        <v>458</v>
      </c>
      <c r="O970" s="39">
        <v>0</v>
      </c>
      <c r="P970" s="28" t="s">
        <v>459</v>
      </c>
      <c r="Q970" s="28" t="s">
        <v>3303</v>
      </c>
      <c r="R970" s="28" t="s">
        <v>2431</v>
      </c>
      <c r="S970" s="28" t="s">
        <v>2430</v>
      </c>
      <c r="T970" s="28" t="s">
        <v>2429</v>
      </c>
    </row>
    <row r="971" spans="1:20" x14ac:dyDescent="0.2">
      <c r="A971" s="28" t="s">
        <v>3313</v>
      </c>
      <c r="B971" s="28" t="s">
        <v>3313</v>
      </c>
      <c r="C971" s="28" t="s">
        <v>3302</v>
      </c>
      <c r="D971" s="28" t="s">
        <v>3269</v>
      </c>
      <c r="E971" s="28" t="s">
        <v>3310</v>
      </c>
      <c r="F971" s="28" t="s">
        <v>3256</v>
      </c>
      <c r="G971" s="28" t="s">
        <v>3311</v>
      </c>
      <c r="H971" s="40">
        <v>43292</v>
      </c>
      <c r="I971" s="28" t="s">
        <v>3266</v>
      </c>
      <c r="J971" s="40">
        <v>43297</v>
      </c>
      <c r="K971" s="39">
        <v>-70000000</v>
      </c>
      <c r="L971" s="28">
        <v>4800003959</v>
      </c>
      <c r="M971" s="28" t="s">
        <v>3314</v>
      </c>
      <c r="N971" s="28" t="s">
        <v>499</v>
      </c>
      <c r="O971" s="39">
        <v>5</v>
      </c>
      <c r="P971" s="28" t="s">
        <v>65</v>
      </c>
      <c r="Q971" s="28" t="s">
        <v>3296</v>
      </c>
      <c r="R971" s="28" t="s">
        <v>2431</v>
      </c>
      <c r="S971" s="28" t="s">
        <v>2430</v>
      </c>
      <c r="T971" s="28" t="s">
        <v>2429</v>
      </c>
    </row>
    <row r="972" spans="1:20" x14ac:dyDescent="0.2">
      <c r="A972" s="28" t="s">
        <v>3313</v>
      </c>
      <c r="B972" s="28" t="s">
        <v>3313</v>
      </c>
      <c r="C972" s="28" t="s">
        <v>3309</v>
      </c>
      <c r="D972" s="28" t="s">
        <v>3269</v>
      </c>
      <c r="E972" s="28" t="s">
        <v>3312</v>
      </c>
      <c r="F972" s="28" t="s">
        <v>454</v>
      </c>
      <c r="G972" s="28" t="s">
        <v>3311</v>
      </c>
      <c r="H972" s="40">
        <v>43292</v>
      </c>
      <c r="I972" s="28" t="s">
        <v>3266</v>
      </c>
      <c r="J972" s="40">
        <v>43292</v>
      </c>
      <c r="K972" s="39">
        <v>70000000</v>
      </c>
      <c r="L972" s="28">
        <v>4800003959</v>
      </c>
      <c r="M972" s="28" t="s">
        <v>3296</v>
      </c>
      <c r="N972" s="28" t="s">
        <v>458</v>
      </c>
      <c r="O972" s="39">
        <v>0</v>
      </c>
      <c r="P972" s="28" t="s">
        <v>459</v>
      </c>
      <c r="Q972" s="28" t="s">
        <v>3309</v>
      </c>
      <c r="R972" s="28" t="s">
        <v>2431</v>
      </c>
      <c r="S972" s="28" t="s">
        <v>2430</v>
      </c>
      <c r="T972" s="28" t="s">
        <v>2429</v>
      </c>
    </row>
    <row r="973" spans="1:20" x14ac:dyDescent="0.2">
      <c r="A973" s="28" t="s">
        <v>3317</v>
      </c>
      <c r="B973" s="28" t="s">
        <v>3317</v>
      </c>
      <c r="C973" s="28" t="s">
        <v>3302</v>
      </c>
      <c r="D973" s="28" t="s">
        <v>3269</v>
      </c>
      <c r="E973" s="28" t="s">
        <v>3315</v>
      </c>
      <c r="F973" s="28" t="s">
        <v>3256</v>
      </c>
      <c r="G973" s="28" t="s">
        <v>455</v>
      </c>
      <c r="H973" s="40">
        <v>43292</v>
      </c>
      <c r="I973" s="28" t="s">
        <v>3266</v>
      </c>
      <c r="J973" s="40">
        <v>43297</v>
      </c>
      <c r="K973" s="39">
        <v>-70000000</v>
      </c>
      <c r="L973" s="28">
        <v>4800003958</v>
      </c>
      <c r="M973" s="28" t="s">
        <v>3318</v>
      </c>
      <c r="N973" s="28" t="s">
        <v>499</v>
      </c>
      <c r="O973" s="39">
        <v>5</v>
      </c>
      <c r="P973" s="28" t="s">
        <v>65</v>
      </c>
      <c r="Q973" s="28" t="s">
        <v>3296</v>
      </c>
      <c r="R973" s="28" t="s">
        <v>2431</v>
      </c>
      <c r="S973" s="28" t="s">
        <v>2430</v>
      </c>
      <c r="T973" s="28" t="s">
        <v>2429</v>
      </c>
    </row>
    <row r="974" spans="1:20" x14ac:dyDescent="0.2">
      <c r="A974" s="28" t="s">
        <v>3317</v>
      </c>
      <c r="B974" s="28" t="s">
        <v>3317</v>
      </c>
      <c r="C974" s="28" t="s">
        <v>451</v>
      </c>
      <c r="D974" s="28" t="s">
        <v>3269</v>
      </c>
      <c r="E974" s="28" t="s">
        <v>3316</v>
      </c>
      <c r="F974" s="28" t="s">
        <v>454</v>
      </c>
      <c r="G974" s="28" t="s">
        <v>455</v>
      </c>
      <c r="H974" s="40">
        <v>43292</v>
      </c>
      <c r="I974" s="28" t="s">
        <v>3266</v>
      </c>
      <c r="J974" s="40">
        <v>43292</v>
      </c>
      <c r="K974" s="39">
        <v>70000000</v>
      </c>
      <c r="L974" s="28">
        <v>4800003958</v>
      </c>
      <c r="M974" s="28" t="s">
        <v>3296</v>
      </c>
      <c r="N974" s="28" t="s">
        <v>458</v>
      </c>
      <c r="O974" s="39">
        <v>0</v>
      </c>
      <c r="P974" s="28" t="s">
        <v>459</v>
      </c>
      <c r="Q974" s="28" t="s">
        <v>451</v>
      </c>
      <c r="R974" s="28" t="s">
        <v>2431</v>
      </c>
      <c r="S974" s="28" t="s">
        <v>2430</v>
      </c>
      <c r="T974" s="28" t="s">
        <v>2429</v>
      </c>
    </row>
    <row r="975" spans="1:20" x14ac:dyDescent="0.2">
      <c r="A975" s="28" t="s">
        <v>3321</v>
      </c>
      <c r="B975" s="28" t="s">
        <v>3321</v>
      </c>
      <c r="C975" s="28" t="s">
        <v>3302</v>
      </c>
      <c r="D975" s="28" t="s">
        <v>3269</v>
      </c>
      <c r="E975" s="28" t="s">
        <v>3319</v>
      </c>
      <c r="F975" s="28" t="s">
        <v>3256</v>
      </c>
      <c r="G975" s="28" t="s">
        <v>3252</v>
      </c>
      <c r="H975" s="40">
        <v>43292</v>
      </c>
      <c r="I975" s="28" t="s">
        <v>3266</v>
      </c>
      <c r="J975" s="40">
        <v>43297</v>
      </c>
      <c r="K975" s="39">
        <v>-70000000</v>
      </c>
      <c r="L975" s="28">
        <v>4800003956</v>
      </c>
      <c r="M975" s="28" t="s">
        <v>3322</v>
      </c>
      <c r="N975" s="28" t="s">
        <v>499</v>
      </c>
      <c r="O975" s="39">
        <v>5</v>
      </c>
      <c r="P975" s="28" t="s">
        <v>65</v>
      </c>
      <c r="Q975" s="28" t="s">
        <v>3296</v>
      </c>
      <c r="R975" s="28" t="s">
        <v>2431</v>
      </c>
      <c r="S975" s="28" t="s">
        <v>2430</v>
      </c>
      <c r="T975" s="28" t="s">
        <v>2429</v>
      </c>
    </row>
    <row r="976" spans="1:20" x14ac:dyDescent="0.2">
      <c r="A976" s="28" t="s">
        <v>3321</v>
      </c>
      <c r="B976" s="28" t="s">
        <v>3321</v>
      </c>
      <c r="C976" s="28" t="s">
        <v>3258</v>
      </c>
      <c r="D976" s="28" t="s">
        <v>3269</v>
      </c>
      <c r="E976" s="28" t="s">
        <v>3320</v>
      </c>
      <c r="F976" s="28" t="s">
        <v>454</v>
      </c>
      <c r="G976" s="28" t="s">
        <v>3252</v>
      </c>
      <c r="H976" s="40">
        <v>43292</v>
      </c>
      <c r="I976" s="28" t="s">
        <v>3266</v>
      </c>
      <c r="J976" s="40">
        <v>43292</v>
      </c>
      <c r="K976" s="39">
        <v>70000000</v>
      </c>
      <c r="L976" s="28">
        <v>4800003956</v>
      </c>
      <c r="M976" s="28" t="s">
        <v>3296</v>
      </c>
      <c r="N976" s="28" t="s">
        <v>458</v>
      </c>
      <c r="O976" s="39">
        <v>0</v>
      </c>
      <c r="P976" s="28" t="s">
        <v>459</v>
      </c>
      <c r="Q976" s="28" t="s">
        <v>3258</v>
      </c>
      <c r="R976" s="28" t="s">
        <v>2431</v>
      </c>
      <c r="S976" s="28" t="s">
        <v>2430</v>
      </c>
      <c r="T976" s="28" t="s">
        <v>2429</v>
      </c>
    </row>
    <row r="977" spans="1:20" x14ac:dyDescent="0.2">
      <c r="A977" s="28" t="s">
        <v>3325</v>
      </c>
      <c r="B977" s="28" t="s">
        <v>3325</v>
      </c>
      <c r="C977" s="28" t="s">
        <v>3302</v>
      </c>
      <c r="D977" s="28" t="s">
        <v>3269</v>
      </c>
      <c r="E977" s="28" t="s">
        <v>3323</v>
      </c>
      <c r="F977" s="28" t="s">
        <v>3256</v>
      </c>
      <c r="G977" s="28" t="s">
        <v>3267</v>
      </c>
      <c r="H977" s="40">
        <v>43292</v>
      </c>
      <c r="I977" s="28" t="s">
        <v>3266</v>
      </c>
      <c r="J977" s="40">
        <v>43297</v>
      </c>
      <c r="K977" s="39">
        <v>-70000000</v>
      </c>
      <c r="L977" s="28">
        <v>4800003955</v>
      </c>
      <c r="M977" s="28" t="s">
        <v>3326</v>
      </c>
      <c r="N977" s="28" t="s">
        <v>499</v>
      </c>
      <c r="O977" s="39">
        <v>5</v>
      </c>
      <c r="P977" s="28" t="s">
        <v>65</v>
      </c>
      <c r="Q977" s="28" t="s">
        <v>3296</v>
      </c>
      <c r="R977" s="28" t="s">
        <v>2431</v>
      </c>
      <c r="S977" s="28" t="s">
        <v>2430</v>
      </c>
      <c r="T977" s="28" t="s">
        <v>2429</v>
      </c>
    </row>
    <row r="978" spans="1:20" x14ac:dyDescent="0.2">
      <c r="A978" s="28" t="s">
        <v>3325</v>
      </c>
      <c r="B978" s="28" t="s">
        <v>3325</v>
      </c>
      <c r="C978" s="28" t="s">
        <v>3263</v>
      </c>
      <c r="D978" s="28" t="s">
        <v>3269</v>
      </c>
      <c r="E978" s="28" t="s">
        <v>3324</v>
      </c>
      <c r="F978" s="28" t="s">
        <v>454</v>
      </c>
      <c r="G978" s="28" t="s">
        <v>3267</v>
      </c>
      <c r="H978" s="40">
        <v>43292</v>
      </c>
      <c r="I978" s="28" t="s">
        <v>3266</v>
      </c>
      <c r="J978" s="40">
        <v>43292</v>
      </c>
      <c r="K978" s="39">
        <v>70000000</v>
      </c>
      <c r="L978" s="28">
        <v>4800003955</v>
      </c>
      <c r="M978" s="28" t="s">
        <v>3296</v>
      </c>
      <c r="N978" s="28" t="s">
        <v>458</v>
      </c>
      <c r="O978" s="39">
        <v>0</v>
      </c>
      <c r="P978" s="28" t="s">
        <v>459</v>
      </c>
      <c r="Q978" s="28" t="s">
        <v>3263</v>
      </c>
      <c r="R978" s="28" t="s">
        <v>2431</v>
      </c>
      <c r="S978" s="28" t="s">
        <v>2430</v>
      </c>
      <c r="T978" s="28" t="s">
        <v>2429</v>
      </c>
    </row>
    <row r="979" spans="1:20" x14ac:dyDescent="0.2">
      <c r="A979" s="28" t="s">
        <v>3330</v>
      </c>
      <c r="B979" s="28" t="s">
        <v>3330</v>
      </c>
      <c r="C979" s="28" t="s">
        <v>3332</v>
      </c>
      <c r="D979" s="28" t="s">
        <v>3269</v>
      </c>
      <c r="E979" s="28" t="s">
        <v>3328</v>
      </c>
      <c r="F979" s="28" t="s">
        <v>3256</v>
      </c>
      <c r="G979" s="28" t="s">
        <v>3252</v>
      </c>
      <c r="H979" s="40">
        <v>43257</v>
      </c>
      <c r="I979" s="28" t="s">
        <v>3266</v>
      </c>
      <c r="J979" s="40">
        <v>43285</v>
      </c>
      <c r="K979" s="39">
        <v>-18784707</v>
      </c>
      <c r="L979" s="28">
        <v>4800003776</v>
      </c>
      <c r="M979" s="28" t="s">
        <v>3331</v>
      </c>
      <c r="N979" s="28" t="s">
        <v>499</v>
      </c>
      <c r="O979" s="39">
        <v>28</v>
      </c>
      <c r="P979" s="28" t="s">
        <v>65</v>
      </c>
      <c r="Q979" s="28" t="s">
        <v>3327</v>
      </c>
      <c r="R979" s="28" t="s">
        <v>2431</v>
      </c>
      <c r="S979" s="28" t="s">
        <v>2430</v>
      </c>
      <c r="T979" s="28" t="s">
        <v>2429</v>
      </c>
    </row>
    <row r="980" spans="1:20" x14ac:dyDescent="0.2">
      <c r="A980" s="28" t="s">
        <v>3330</v>
      </c>
      <c r="B980" s="28" t="s">
        <v>3330</v>
      </c>
      <c r="C980" s="28" t="s">
        <v>3258</v>
      </c>
      <c r="D980" s="28" t="s">
        <v>3269</v>
      </c>
      <c r="E980" s="28" t="s">
        <v>3329</v>
      </c>
      <c r="F980" s="28" t="s">
        <v>454</v>
      </c>
      <c r="G980" s="28" t="s">
        <v>3252</v>
      </c>
      <c r="H980" s="40">
        <v>43257</v>
      </c>
      <c r="I980" s="28" t="s">
        <v>3266</v>
      </c>
      <c r="J980" s="40">
        <v>43257</v>
      </c>
      <c r="K980" s="39">
        <v>18784707</v>
      </c>
      <c r="L980" s="28">
        <v>4800003776</v>
      </c>
      <c r="M980" s="28" t="s">
        <v>3327</v>
      </c>
      <c r="N980" s="28" t="s">
        <v>458</v>
      </c>
      <c r="O980" s="39">
        <v>0</v>
      </c>
      <c r="P980" s="28" t="s">
        <v>459</v>
      </c>
      <c r="Q980" s="28" t="s">
        <v>3258</v>
      </c>
      <c r="R980" s="28" t="s">
        <v>2431</v>
      </c>
      <c r="S980" s="28" t="s">
        <v>2430</v>
      </c>
      <c r="T980" s="28" t="s">
        <v>2429</v>
      </c>
    </row>
    <row r="981" spans="1:20" x14ac:dyDescent="0.2">
      <c r="A981" s="28" t="s">
        <v>3336</v>
      </c>
      <c r="B981" s="28" t="s">
        <v>3336</v>
      </c>
      <c r="C981" s="28" t="s">
        <v>3338</v>
      </c>
      <c r="D981" s="28" t="s">
        <v>3269</v>
      </c>
      <c r="E981" s="28" t="s">
        <v>3334</v>
      </c>
      <c r="F981" s="28" t="s">
        <v>3256</v>
      </c>
      <c r="G981" s="28" t="s">
        <v>3252</v>
      </c>
      <c r="H981" s="40">
        <v>43195</v>
      </c>
      <c r="I981" s="28" t="s">
        <v>3266</v>
      </c>
      <c r="J981" s="40">
        <v>43228</v>
      </c>
      <c r="K981" s="39">
        <v>-9361848</v>
      </c>
      <c r="L981" s="28">
        <v>4800002610</v>
      </c>
      <c r="M981" s="28" t="s">
        <v>3337</v>
      </c>
      <c r="N981" s="28" t="s">
        <v>499</v>
      </c>
      <c r="O981" s="39">
        <v>33</v>
      </c>
      <c r="P981" s="28" t="s">
        <v>65</v>
      </c>
      <c r="Q981" s="28" t="s">
        <v>3333</v>
      </c>
      <c r="R981" s="28" t="s">
        <v>2431</v>
      </c>
      <c r="S981" s="28" t="s">
        <v>2430</v>
      </c>
      <c r="T981" s="28" t="s">
        <v>2429</v>
      </c>
    </row>
    <row r="982" spans="1:20" x14ac:dyDescent="0.2">
      <c r="A982" s="28" t="s">
        <v>3336</v>
      </c>
      <c r="B982" s="28" t="s">
        <v>3336</v>
      </c>
      <c r="C982" s="28" t="s">
        <v>3258</v>
      </c>
      <c r="D982" s="28" t="s">
        <v>3269</v>
      </c>
      <c r="E982" s="28" t="s">
        <v>3335</v>
      </c>
      <c r="F982" s="28" t="s">
        <v>454</v>
      </c>
      <c r="G982" s="28" t="s">
        <v>3252</v>
      </c>
      <c r="H982" s="40">
        <v>43195</v>
      </c>
      <c r="I982" s="28" t="s">
        <v>3266</v>
      </c>
      <c r="J982" s="40">
        <v>43195</v>
      </c>
      <c r="K982" s="39">
        <v>9361848</v>
      </c>
      <c r="L982" s="28">
        <v>4800002610</v>
      </c>
      <c r="M982" s="28" t="s">
        <v>3333</v>
      </c>
      <c r="N982" s="28" t="s">
        <v>458</v>
      </c>
      <c r="O982" s="39">
        <v>0</v>
      </c>
      <c r="P982" s="28" t="s">
        <v>459</v>
      </c>
      <c r="Q982" s="28" t="s">
        <v>3258</v>
      </c>
      <c r="R982" s="28" t="s">
        <v>2431</v>
      </c>
      <c r="S982" s="28" t="s">
        <v>2430</v>
      </c>
      <c r="T982" s="28" t="s">
        <v>2429</v>
      </c>
    </row>
    <row r="983" spans="1:20" x14ac:dyDescent="0.2">
      <c r="A983" s="28" t="s">
        <v>3346</v>
      </c>
      <c r="B983" s="28" t="s">
        <v>3346</v>
      </c>
      <c r="C983" s="28" t="s">
        <v>3345</v>
      </c>
      <c r="D983" s="28" t="s">
        <v>3269</v>
      </c>
      <c r="E983" s="28" t="s">
        <v>3340</v>
      </c>
      <c r="F983" s="28" t="s">
        <v>3256</v>
      </c>
      <c r="G983" s="28" t="s">
        <v>3298</v>
      </c>
      <c r="H983" s="40">
        <v>43220</v>
      </c>
      <c r="I983" s="28" t="s">
        <v>3266</v>
      </c>
      <c r="J983" s="40">
        <v>43220</v>
      </c>
      <c r="K983" s="39">
        <v>-8847187</v>
      </c>
      <c r="L983" s="28">
        <v>4800002431</v>
      </c>
      <c r="M983" s="28" t="s">
        <v>3343</v>
      </c>
      <c r="N983" s="28" t="s">
        <v>499</v>
      </c>
      <c r="O983" s="39">
        <v>0</v>
      </c>
      <c r="P983" s="28" t="s">
        <v>3344</v>
      </c>
      <c r="Q983" s="28" t="s">
        <v>3343</v>
      </c>
      <c r="R983" s="28" t="s">
        <v>2431</v>
      </c>
      <c r="S983" s="28" t="s">
        <v>2430</v>
      </c>
      <c r="T983" s="28" t="s">
        <v>2429</v>
      </c>
    </row>
    <row r="984" spans="1:20" x14ac:dyDescent="0.2">
      <c r="A984" s="28" t="s">
        <v>3342</v>
      </c>
      <c r="B984" s="28" t="s">
        <v>3342</v>
      </c>
      <c r="C984" s="28" t="s">
        <v>3295</v>
      </c>
      <c r="D984" s="28" t="s">
        <v>3269</v>
      </c>
      <c r="E984" s="28" t="s">
        <v>3341</v>
      </c>
      <c r="F984" s="28" t="s">
        <v>454</v>
      </c>
      <c r="G984" s="28" t="s">
        <v>3298</v>
      </c>
      <c r="H984" s="40">
        <v>43165</v>
      </c>
      <c r="I984" s="28" t="s">
        <v>3266</v>
      </c>
      <c r="J984" s="40">
        <v>43165</v>
      </c>
      <c r="K984" s="39">
        <v>8847187</v>
      </c>
      <c r="L984" s="28">
        <v>4800002431</v>
      </c>
      <c r="M984" s="28" t="s">
        <v>3339</v>
      </c>
      <c r="N984" s="28" t="s">
        <v>458</v>
      </c>
      <c r="O984" s="39">
        <v>0</v>
      </c>
      <c r="P984" s="28" t="s">
        <v>459</v>
      </c>
      <c r="Q984" s="28" t="s">
        <v>3295</v>
      </c>
      <c r="R984" s="28" t="s">
        <v>2431</v>
      </c>
      <c r="S984" s="28" t="s">
        <v>2430</v>
      </c>
      <c r="T984" s="28" t="s">
        <v>2429</v>
      </c>
    </row>
    <row r="985" spans="1:20" x14ac:dyDescent="0.2">
      <c r="A985" s="28" t="s">
        <v>3350</v>
      </c>
      <c r="B985" s="28" t="s">
        <v>3350</v>
      </c>
      <c r="C985" s="28" t="s">
        <v>3352</v>
      </c>
      <c r="D985" s="28" t="s">
        <v>3269</v>
      </c>
      <c r="E985" s="28" t="s">
        <v>3348</v>
      </c>
      <c r="F985" s="28" t="s">
        <v>3256</v>
      </c>
      <c r="G985" s="28" t="s">
        <v>3252</v>
      </c>
      <c r="H985" s="40">
        <v>43124</v>
      </c>
      <c r="I985" s="28" t="s">
        <v>3266</v>
      </c>
      <c r="J985" s="40">
        <v>43185</v>
      </c>
      <c r="K985" s="39">
        <v>-60000000</v>
      </c>
      <c r="L985" s="28">
        <v>4800001497</v>
      </c>
      <c r="M985" s="28" t="s">
        <v>3351</v>
      </c>
      <c r="N985" s="28" t="s">
        <v>499</v>
      </c>
      <c r="O985" s="39">
        <v>61</v>
      </c>
      <c r="P985" s="28" t="s">
        <v>82</v>
      </c>
      <c r="Q985" s="28" t="s">
        <v>3347</v>
      </c>
      <c r="R985" s="28" t="s">
        <v>2431</v>
      </c>
      <c r="S985" s="28" t="s">
        <v>2430</v>
      </c>
      <c r="T985" s="28" t="s">
        <v>2429</v>
      </c>
    </row>
    <row r="986" spans="1:20" x14ac:dyDescent="0.2">
      <c r="A986" s="28" t="s">
        <v>3350</v>
      </c>
      <c r="B986" s="28" t="s">
        <v>3350</v>
      </c>
      <c r="C986" s="28" t="s">
        <v>3258</v>
      </c>
      <c r="D986" s="28" t="s">
        <v>3269</v>
      </c>
      <c r="E986" s="28" t="s">
        <v>3349</v>
      </c>
      <c r="F986" s="28" t="s">
        <v>454</v>
      </c>
      <c r="G986" s="28" t="s">
        <v>3252</v>
      </c>
      <c r="H986" s="40">
        <v>43124</v>
      </c>
      <c r="I986" s="28" t="s">
        <v>3266</v>
      </c>
      <c r="J986" s="40">
        <v>43124</v>
      </c>
      <c r="K986" s="39">
        <v>60000000</v>
      </c>
      <c r="L986" s="28">
        <v>4800001497</v>
      </c>
      <c r="M986" s="28" t="s">
        <v>3347</v>
      </c>
      <c r="N986" s="28" t="s">
        <v>458</v>
      </c>
      <c r="O986" s="39">
        <v>0</v>
      </c>
      <c r="P986" s="28" t="s">
        <v>459</v>
      </c>
      <c r="Q986" s="28" t="s">
        <v>3258</v>
      </c>
      <c r="R986" s="28" t="s">
        <v>2431</v>
      </c>
      <c r="S986" s="28" t="s">
        <v>2430</v>
      </c>
      <c r="T986" s="28" t="s">
        <v>2429</v>
      </c>
    </row>
    <row r="987" spans="1:20" x14ac:dyDescent="0.2">
      <c r="A987" s="28" t="s">
        <v>3356</v>
      </c>
      <c r="B987" s="28" t="s">
        <v>3356</v>
      </c>
      <c r="C987" s="28" t="s">
        <v>3352</v>
      </c>
      <c r="D987" s="28" t="s">
        <v>3269</v>
      </c>
      <c r="E987" s="28" t="s">
        <v>3354</v>
      </c>
      <c r="F987" s="28" t="s">
        <v>3256</v>
      </c>
      <c r="G987" s="28" t="s">
        <v>3252</v>
      </c>
      <c r="H987" s="40">
        <v>43076</v>
      </c>
      <c r="I987" s="28" t="s">
        <v>3266</v>
      </c>
      <c r="J987" s="40">
        <v>43185</v>
      </c>
      <c r="K987" s="39">
        <v>-232693000</v>
      </c>
      <c r="L987" s="28">
        <v>4800001473</v>
      </c>
      <c r="M987" s="28" t="s">
        <v>3357</v>
      </c>
      <c r="N987" s="28" t="s">
        <v>499</v>
      </c>
      <c r="O987" s="39">
        <v>109</v>
      </c>
      <c r="P987" s="28" t="s">
        <v>82</v>
      </c>
      <c r="Q987" s="28" t="s">
        <v>3353</v>
      </c>
      <c r="R987" s="28" t="s">
        <v>2431</v>
      </c>
      <c r="S987" s="28" t="s">
        <v>2430</v>
      </c>
      <c r="T987" s="28" t="s">
        <v>2429</v>
      </c>
    </row>
    <row r="988" spans="1:20" x14ac:dyDescent="0.2">
      <c r="A988" s="28" t="s">
        <v>3356</v>
      </c>
      <c r="B988" s="28" t="s">
        <v>3356</v>
      </c>
      <c r="C988" s="28" t="s">
        <v>3258</v>
      </c>
      <c r="D988" s="28" t="s">
        <v>3269</v>
      </c>
      <c r="E988" s="28" t="s">
        <v>3355</v>
      </c>
      <c r="F988" s="28" t="s">
        <v>454</v>
      </c>
      <c r="G988" s="28" t="s">
        <v>3252</v>
      </c>
      <c r="H988" s="40">
        <v>43076</v>
      </c>
      <c r="I988" s="28" t="s">
        <v>3266</v>
      </c>
      <c r="J988" s="40">
        <v>43076</v>
      </c>
      <c r="K988" s="39">
        <v>232693000</v>
      </c>
      <c r="L988" s="28">
        <v>4800001473</v>
      </c>
      <c r="M988" s="28" t="s">
        <v>3353</v>
      </c>
      <c r="N988" s="28" t="s">
        <v>458</v>
      </c>
      <c r="O988" s="39">
        <v>0</v>
      </c>
      <c r="P988" s="28" t="s">
        <v>459</v>
      </c>
      <c r="Q988" s="28" t="s">
        <v>87</v>
      </c>
      <c r="R988" s="28" t="s">
        <v>2431</v>
      </c>
      <c r="S988" s="28" t="s">
        <v>2430</v>
      </c>
      <c r="T988" s="28" t="s">
        <v>2429</v>
      </c>
    </row>
  </sheetData>
  <autoFilter ref="A1:T811" xr:uid="{01BF62E1-085B-4F65-B62D-43EF4A843518}"/>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9730F-7F35-44FF-98B0-E98E7060ACE1}">
  <dimension ref="A1:J453"/>
  <sheetViews>
    <sheetView topLeftCell="A448" zoomScale="79" zoomScaleNormal="79" workbookViewId="0">
      <selection activeCell="G452" sqref="G452"/>
    </sheetView>
  </sheetViews>
  <sheetFormatPr baseColWidth="10" defaultColWidth="9.140625" defaultRowHeight="12.75" x14ac:dyDescent="0.2"/>
  <cols>
    <col min="1" max="1" width="12.5703125" style="28" customWidth="1"/>
    <col min="2" max="2" width="29.5703125" style="28" customWidth="1"/>
    <col min="3" max="3" width="20.140625" style="28" customWidth="1"/>
    <col min="4" max="4" width="19.28515625" style="28" customWidth="1"/>
    <col min="5" max="5" width="15.7109375" style="28" customWidth="1"/>
    <col min="6" max="6" width="25.7109375" style="28" customWidth="1"/>
    <col min="7" max="7" width="15.7109375" style="28" customWidth="1"/>
    <col min="8" max="8" width="10.7109375" style="28" customWidth="1"/>
    <col min="9" max="9" width="17.28515625" style="28" customWidth="1"/>
    <col min="10" max="10" width="67.7109375" style="28" customWidth="1"/>
    <col min="11" max="16384" width="9.140625" style="28"/>
  </cols>
  <sheetData>
    <row r="1" spans="1:10" ht="25.5" x14ac:dyDescent="0.2">
      <c r="A1" s="31" t="s">
        <v>1205</v>
      </c>
      <c r="B1" s="31" t="s">
        <v>1206</v>
      </c>
      <c r="C1" s="31" t="s">
        <v>1205</v>
      </c>
      <c r="D1" s="31" t="s">
        <v>1204</v>
      </c>
      <c r="E1" s="31" t="s">
        <v>1203</v>
      </c>
      <c r="F1" s="31" t="s">
        <v>1202</v>
      </c>
      <c r="G1" s="31" t="s">
        <v>1201</v>
      </c>
      <c r="H1" s="31" t="s">
        <v>1200</v>
      </c>
      <c r="I1" s="31" t="s">
        <v>1199</v>
      </c>
      <c r="J1" s="31" t="s">
        <v>498</v>
      </c>
    </row>
    <row r="2" spans="1:10" ht="409.5" x14ac:dyDescent="0.2">
      <c r="A2" s="29">
        <v>6482176</v>
      </c>
      <c r="B2" s="29" t="s">
        <v>985</v>
      </c>
      <c r="C2" s="29">
        <v>6482176</v>
      </c>
      <c r="D2" s="30">
        <v>44021</v>
      </c>
      <c r="E2" s="30">
        <v>44025</v>
      </c>
      <c r="F2" s="29" t="s">
        <v>503</v>
      </c>
      <c r="G2" s="29" t="s">
        <v>562</v>
      </c>
      <c r="H2" s="29">
        <v>47</v>
      </c>
      <c r="I2" s="29" t="s">
        <v>533</v>
      </c>
      <c r="J2" s="29" t="s">
        <v>984</v>
      </c>
    </row>
    <row r="3" spans="1:10" ht="63.75" x14ac:dyDescent="0.2">
      <c r="A3" s="29">
        <v>6484716</v>
      </c>
      <c r="B3" s="29" t="s">
        <v>843</v>
      </c>
      <c r="C3" s="29">
        <v>6484716</v>
      </c>
      <c r="D3" s="30">
        <v>44021</v>
      </c>
      <c r="E3" s="30">
        <v>43991</v>
      </c>
      <c r="F3" s="29" t="s">
        <v>503</v>
      </c>
      <c r="G3" s="29" t="s">
        <v>562</v>
      </c>
      <c r="H3" s="29">
        <v>49</v>
      </c>
      <c r="I3" s="29" t="s">
        <v>85</v>
      </c>
      <c r="J3" s="29" t="s">
        <v>842</v>
      </c>
    </row>
    <row r="4" spans="1:10" ht="63.75" x14ac:dyDescent="0.2">
      <c r="A4" s="29">
        <v>6484718</v>
      </c>
      <c r="B4" s="29" t="s">
        <v>841</v>
      </c>
      <c r="C4" s="29">
        <v>6484718</v>
      </c>
      <c r="D4" s="30">
        <v>44021</v>
      </c>
      <c r="E4" s="30">
        <v>43991</v>
      </c>
      <c r="F4" s="29" t="s">
        <v>503</v>
      </c>
      <c r="G4" s="29" t="s">
        <v>562</v>
      </c>
      <c r="H4" s="29">
        <v>49</v>
      </c>
      <c r="I4" s="29" t="s">
        <v>85</v>
      </c>
      <c r="J4" s="29" t="s">
        <v>840</v>
      </c>
    </row>
    <row r="5" spans="1:10" ht="409.5" x14ac:dyDescent="0.2">
      <c r="A5" s="29">
        <v>6470039</v>
      </c>
      <c r="B5" s="29" t="s">
        <v>987</v>
      </c>
      <c r="C5" s="29">
        <v>6470039</v>
      </c>
      <c r="D5" s="30">
        <v>44013</v>
      </c>
      <c r="E5" s="30">
        <v>43991</v>
      </c>
      <c r="F5" s="29" t="s">
        <v>503</v>
      </c>
      <c r="G5" s="29" t="s">
        <v>562</v>
      </c>
      <c r="H5" s="29">
        <v>47</v>
      </c>
      <c r="I5" s="29" t="s">
        <v>533</v>
      </c>
      <c r="J5" s="29" t="s">
        <v>986</v>
      </c>
    </row>
    <row r="6" spans="1:10" ht="51" x14ac:dyDescent="0.2">
      <c r="A6" s="29">
        <v>6477912</v>
      </c>
      <c r="B6" s="29" t="s">
        <v>1194</v>
      </c>
      <c r="C6" s="29">
        <v>6477912</v>
      </c>
      <c r="D6" s="30">
        <v>44007</v>
      </c>
      <c r="E6" s="30">
        <v>43987</v>
      </c>
      <c r="F6" s="29" t="s">
        <v>503</v>
      </c>
      <c r="G6" s="29" t="s">
        <v>559</v>
      </c>
      <c r="H6" s="29">
        <v>16</v>
      </c>
      <c r="I6" s="29" t="s">
        <v>1112</v>
      </c>
      <c r="J6" s="29" t="s">
        <v>1193</v>
      </c>
    </row>
    <row r="7" spans="1:10" ht="51" x14ac:dyDescent="0.2">
      <c r="A7" s="29">
        <v>6482163</v>
      </c>
      <c r="B7" s="29" t="s">
        <v>803</v>
      </c>
      <c r="C7" s="29">
        <v>6482163</v>
      </c>
      <c r="D7" s="30">
        <v>44006</v>
      </c>
      <c r="E7" s="30">
        <v>43987</v>
      </c>
      <c r="F7" s="29" t="s">
        <v>503</v>
      </c>
      <c r="G7" s="29" t="s">
        <v>562</v>
      </c>
      <c r="H7" s="29">
        <v>49</v>
      </c>
      <c r="I7" s="29" t="s">
        <v>85</v>
      </c>
      <c r="J7" s="29" t="s">
        <v>802</v>
      </c>
    </row>
    <row r="8" spans="1:10" ht="63.75" x14ac:dyDescent="0.2">
      <c r="A8" s="29">
        <v>6474101</v>
      </c>
      <c r="B8" s="29" t="s">
        <v>560</v>
      </c>
      <c r="C8" s="29">
        <v>6474101</v>
      </c>
      <c r="D8" s="30">
        <v>44002</v>
      </c>
      <c r="E8" s="30">
        <v>43987</v>
      </c>
      <c r="F8" s="29" t="s">
        <v>503</v>
      </c>
      <c r="G8" s="29" t="s">
        <v>559</v>
      </c>
      <c r="H8" s="29">
        <v>50</v>
      </c>
      <c r="I8" s="29" t="s">
        <v>556</v>
      </c>
      <c r="J8" s="29" t="s">
        <v>558</v>
      </c>
    </row>
    <row r="9" spans="1:10" ht="153" x14ac:dyDescent="0.2">
      <c r="A9" s="29">
        <v>6479665</v>
      </c>
      <c r="B9" s="29" t="s">
        <v>979</v>
      </c>
      <c r="C9" s="29">
        <v>6479665</v>
      </c>
      <c r="D9" s="30">
        <v>43994</v>
      </c>
      <c r="E9" s="30">
        <v>43987</v>
      </c>
      <c r="F9" s="29" t="s">
        <v>503</v>
      </c>
      <c r="G9" s="29" t="s">
        <v>725</v>
      </c>
      <c r="H9" s="29">
        <v>47</v>
      </c>
      <c r="I9" s="29" t="s">
        <v>533</v>
      </c>
      <c r="J9" s="29" t="s">
        <v>978</v>
      </c>
    </row>
    <row r="10" spans="1:10" ht="331.5" x14ac:dyDescent="0.2">
      <c r="A10" s="29">
        <v>6463859</v>
      </c>
      <c r="B10" s="29" t="s">
        <v>1009</v>
      </c>
      <c r="C10" s="29">
        <v>6463859</v>
      </c>
      <c r="D10" s="30">
        <v>43982</v>
      </c>
      <c r="E10" s="30">
        <v>43956</v>
      </c>
      <c r="F10" s="29" t="s">
        <v>503</v>
      </c>
      <c r="G10" s="29" t="s">
        <v>562</v>
      </c>
      <c r="H10" s="29">
        <v>47</v>
      </c>
      <c r="I10" s="29" t="s">
        <v>533</v>
      </c>
      <c r="J10" s="29" t="s">
        <v>1008</v>
      </c>
    </row>
    <row r="11" spans="1:10" ht="382.5" x14ac:dyDescent="0.2">
      <c r="A11" s="29">
        <v>6466049</v>
      </c>
      <c r="B11" s="29" t="s">
        <v>1007</v>
      </c>
      <c r="C11" s="29">
        <v>6466049</v>
      </c>
      <c r="D11" s="30">
        <v>43982</v>
      </c>
      <c r="E11" s="30">
        <v>43956</v>
      </c>
      <c r="F11" s="29" t="s">
        <v>503</v>
      </c>
      <c r="G11" s="29" t="s">
        <v>562</v>
      </c>
      <c r="H11" s="29">
        <v>47</v>
      </c>
      <c r="I11" s="29" t="s">
        <v>533</v>
      </c>
      <c r="J11" s="29" t="s">
        <v>1004</v>
      </c>
    </row>
    <row r="12" spans="1:10" ht="382.5" x14ac:dyDescent="0.2">
      <c r="A12" s="29">
        <v>6466175</v>
      </c>
      <c r="B12" s="29" t="s">
        <v>1006</v>
      </c>
      <c r="C12" s="29">
        <v>6466175</v>
      </c>
      <c r="D12" s="30">
        <v>43982</v>
      </c>
      <c r="E12" s="30">
        <v>43956</v>
      </c>
      <c r="F12" s="29" t="s">
        <v>503</v>
      </c>
      <c r="G12" s="29" t="s">
        <v>562</v>
      </c>
      <c r="H12" s="29">
        <v>47</v>
      </c>
      <c r="I12" s="29" t="s">
        <v>533</v>
      </c>
      <c r="J12" s="29" t="s">
        <v>1004</v>
      </c>
    </row>
    <row r="13" spans="1:10" ht="382.5" x14ac:dyDescent="0.2">
      <c r="A13" s="29">
        <v>6468645</v>
      </c>
      <c r="B13" s="29" t="s">
        <v>1005</v>
      </c>
      <c r="C13" s="29">
        <v>6468645</v>
      </c>
      <c r="D13" s="30">
        <v>43982</v>
      </c>
      <c r="E13" s="30">
        <v>43956</v>
      </c>
      <c r="F13" s="29" t="s">
        <v>503</v>
      </c>
      <c r="G13" s="29" t="s">
        <v>562</v>
      </c>
      <c r="H13" s="29">
        <v>47</v>
      </c>
      <c r="I13" s="29" t="s">
        <v>533</v>
      </c>
      <c r="J13" s="29" t="s">
        <v>1004</v>
      </c>
    </row>
    <row r="14" spans="1:10" ht="63.75" x14ac:dyDescent="0.2">
      <c r="A14" s="29">
        <v>6471160</v>
      </c>
      <c r="B14" s="29" t="s">
        <v>890</v>
      </c>
      <c r="C14" s="29">
        <v>6471160</v>
      </c>
      <c r="D14" s="30">
        <v>43977</v>
      </c>
      <c r="E14" s="30">
        <v>43962</v>
      </c>
      <c r="F14" s="29" t="s">
        <v>503</v>
      </c>
      <c r="G14" s="29" t="s">
        <v>889</v>
      </c>
      <c r="H14" s="29">
        <v>49</v>
      </c>
      <c r="I14" s="29" t="s">
        <v>85</v>
      </c>
      <c r="J14" s="29" t="s">
        <v>888</v>
      </c>
    </row>
    <row r="15" spans="1:10" ht="102" x14ac:dyDescent="0.2">
      <c r="A15" s="29">
        <v>6466901</v>
      </c>
      <c r="B15" s="29" t="s">
        <v>811</v>
      </c>
      <c r="C15" s="29">
        <v>6466901</v>
      </c>
      <c r="D15" s="30">
        <v>43971</v>
      </c>
      <c r="E15" s="30">
        <v>43956</v>
      </c>
      <c r="F15" s="29" t="s">
        <v>503</v>
      </c>
      <c r="G15" s="29" t="s">
        <v>562</v>
      </c>
      <c r="H15" s="29">
        <v>47</v>
      </c>
      <c r="I15" s="29" t="s">
        <v>533</v>
      </c>
      <c r="J15" s="29" t="s">
        <v>809</v>
      </c>
    </row>
    <row r="16" spans="1:10" ht="102" x14ac:dyDescent="0.2">
      <c r="A16" s="29">
        <v>6467889</v>
      </c>
      <c r="B16" s="29" t="s">
        <v>810</v>
      </c>
      <c r="C16" s="29">
        <v>6467889</v>
      </c>
      <c r="D16" s="30">
        <v>43971</v>
      </c>
      <c r="E16" s="30">
        <v>43956</v>
      </c>
      <c r="F16" s="29" t="s">
        <v>503</v>
      </c>
      <c r="G16" s="29" t="s">
        <v>562</v>
      </c>
      <c r="H16" s="29">
        <v>47</v>
      </c>
      <c r="I16" s="29" t="s">
        <v>533</v>
      </c>
      <c r="J16" s="29" t="s">
        <v>809</v>
      </c>
    </row>
    <row r="17" spans="1:10" ht="127.5" x14ac:dyDescent="0.2">
      <c r="A17" s="29">
        <v>6468476</v>
      </c>
      <c r="B17" s="29" t="s">
        <v>808</v>
      </c>
      <c r="C17" s="29">
        <v>6468476</v>
      </c>
      <c r="D17" s="30">
        <v>43971</v>
      </c>
      <c r="E17" s="30">
        <v>43962</v>
      </c>
      <c r="F17" s="29" t="s">
        <v>503</v>
      </c>
      <c r="G17" s="29" t="s">
        <v>562</v>
      </c>
      <c r="H17" s="29">
        <v>47</v>
      </c>
      <c r="I17" s="29" t="s">
        <v>533</v>
      </c>
      <c r="J17" s="29" t="s">
        <v>807</v>
      </c>
    </row>
    <row r="18" spans="1:10" ht="102" x14ac:dyDescent="0.2">
      <c r="A18" s="29">
        <v>6470007</v>
      </c>
      <c r="B18" s="29" t="s">
        <v>806</v>
      </c>
      <c r="C18" s="29">
        <v>6470007</v>
      </c>
      <c r="D18" s="30">
        <v>43971</v>
      </c>
      <c r="E18" s="30">
        <v>43962</v>
      </c>
      <c r="F18" s="29" t="s">
        <v>503</v>
      </c>
      <c r="G18" s="29" t="s">
        <v>562</v>
      </c>
      <c r="H18" s="29">
        <v>47</v>
      </c>
      <c r="I18" s="29" t="s">
        <v>533</v>
      </c>
      <c r="J18" s="29" t="s">
        <v>804</v>
      </c>
    </row>
    <row r="19" spans="1:10" ht="102" x14ac:dyDescent="0.2">
      <c r="A19" s="29">
        <v>6470720</v>
      </c>
      <c r="B19" s="29" t="s">
        <v>805</v>
      </c>
      <c r="C19" s="29">
        <v>6470720</v>
      </c>
      <c r="D19" s="30">
        <v>43971</v>
      </c>
      <c r="E19" s="30">
        <v>43962</v>
      </c>
      <c r="F19" s="29" t="s">
        <v>503</v>
      </c>
      <c r="G19" s="29" t="s">
        <v>562</v>
      </c>
      <c r="H19" s="29">
        <v>47</v>
      </c>
      <c r="I19" s="29" t="s">
        <v>533</v>
      </c>
      <c r="J19" s="29" t="s">
        <v>804</v>
      </c>
    </row>
    <row r="20" spans="1:10" ht="89.25" x14ac:dyDescent="0.2">
      <c r="A20" s="29">
        <v>6466901</v>
      </c>
      <c r="B20" s="29" t="s">
        <v>811</v>
      </c>
      <c r="C20" s="29">
        <v>6466901</v>
      </c>
      <c r="D20" s="30">
        <v>43971</v>
      </c>
      <c r="E20" s="30">
        <v>43956</v>
      </c>
      <c r="F20" s="29" t="s">
        <v>503</v>
      </c>
      <c r="G20" s="29" t="s">
        <v>562</v>
      </c>
      <c r="H20" s="29">
        <v>49</v>
      </c>
      <c r="I20" s="29" t="s">
        <v>85</v>
      </c>
      <c r="J20" s="29" t="s">
        <v>809</v>
      </c>
    </row>
    <row r="21" spans="1:10" ht="89.25" x14ac:dyDescent="0.2">
      <c r="A21" s="29">
        <v>6467889</v>
      </c>
      <c r="B21" s="29" t="s">
        <v>810</v>
      </c>
      <c r="C21" s="29">
        <v>6467889</v>
      </c>
      <c r="D21" s="30">
        <v>43971</v>
      </c>
      <c r="E21" s="30">
        <v>43956</v>
      </c>
      <c r="F21" s="29" t="s">
        <v>503</v>
      </c>
      <c r="G21" s="29" t="s">
        <v>562</v>
      </c>
      <c r="H21" s="29">
        <v>49</v>
      </c>
      <c r="I21" s="29" t="s">
        <v>85</v>
      </c>
      <c r="J21" s="29" t="s">
        <v>809</v>
      </c>
    </row>
    <row r="22" spans="1:10" ht="127.5" x14ac:dyDescent="0.2">
      <c r="A22" s="29">
        <v>6468476</v>
      </c>
      <c r="B22" s="29" t="s">
        <v>808</v>
      </c>
      <c r="C22" s="29">
        <v>6468476</v>
      </c>
      <c r="D22" s="30">
        <v>43971</v>
      </c>
      <c r="E22" s="30">
        <v>43962</v>
      </c>
      <c r="F22" s="29" t="s">
        <v>503</v>
      </c>
      <c r="G22" s="29" t="s">
        <v>562</v>
      </c>
      <c r="H22" s="29">
        <v>49</v>
      </c>
      <c r="I22" s="29" t="s">
        <v>85</v>
      </c>
      <c r="J22" s="29" t="s">
        <v>807</v>
      </c>
    </row>
    <row r="23" spans="1:10" ht="89.25" x14ac:dyDescent="0.2">
      <c r="A23" s="29">
        <v>6470007</v>
      </c>
      <c r="B23" s="29" t="s">
        <v>806</v>
      </c>
      <c r="C23" s="29">
        <v>6470007</v>
      </c>
      <c r="D23" s="30">
        <v>43971</v>
      </c>
      <c r="E23" s="30">
        <v>43962</v>
      </c>
      <c r="F23" s="29" t="s">
        <v>503</v>
      </c>
      <c r="G23" s="29" t="s">
        <v>562</v>
      </c>
      <c r="H23" s="29">
        <v>49</v>
      </c>
      <c r="I23" s="29" t="s">
        <v>85</v>
      </c>
      <c r="J23" s="29" t="s">
        <v>804</v>
      </c>
    </row>
    <row r="24" spans="1:10" ht="89.25" x14ac:dyDescent="0.2">
      <c r="A24" s="29">
        <v>6470720</v>
      </c>
      <c r="B24" s="29" t="s">
        <v>805</v>
      </c>
      <c r="C24" s="29">
        <v>6470720</v>
      </c>
      <c r="D24" s="30">
        <v>43971</v>
      </c>
      <c r="E24" s="30">
        <v>43962</v>
      </c>
      <c r="F24" s="29" t="s">
        <v>503</v>
      </c>
      <c r="G24" s="29" t="s">
        <v>562</v>
      </c>
      <c r="H24" s="29">
        <v>49</v>
      </c>
      <c r="I24" s="29" t="s">
        <v>85</v>
      </c>
      <c r="J24" s="29" t="s">
        <v>804</v>
      </c>
    </row>
    <row r="25" spans="1:10" ht="76.5" x14ac:dyDescent="0.2">
      <c r="A25" s="29">
        <v>6468475</v>
      </c>
      <c r="B25" s="29" t="s">
        <v>817</v>
      </c>
      <c r="C25" s="29">
        <v>6468475</v>
      </c>
      <c r="D25" s="30">
        <v>43970</v>
      </c>
      <c r="E25" s="30">
        <v>43962</v>
      </c>
      <c r="F25" s="29" t="s">
        <v>503</v>
      </c>
      <c r="G25" s="29" t="s">
        <v>562</v>
      </c>
      <c r="H25" s="29">
        <v>49</v>
      </c>
      <c r="I25" s="29" t="s">
        <v>85</v>
      </c>
      <c r="J25" s="29" t="s">
        <v>812</v>
      </c>
    </row>
    <row r="26" spans="1:10" ht="76.5" x14ac:dyDescent="0.2">
      <c r="A26" s="29">
        <v>6468644</v>
      </c>
      <c r="B26" s="29" t="s">
        <v>816</v>
      </c>
      <c r="C26" s="29">
        <v>6468644</v>
      </c>
      <c r="D26" s="30">
        <v>43970</v>
      </c>
      <c r="E26" s="30">
        <v>43962</v>
      </c>
      <c r="F26" s="29" t="s">
        <v>503</v>
      </c>
      <c r="G26" s="29" t="s">
        <v>562</v>
      </c>
      <c r="H26" s="29">
        <v>49</v>
      </c>
      <c r="I26" s="29" t="s">
        <v>85</v>
      </c>
      <c r="J26" s="29" t="s">
        <v>812</v>
      </c>
    </row>
    <row r="27" spans="1:10" ht="76.5" x14ac:dyDescent="0.2">
      <c r="A27" s="29">
        <v>6470003</v>
      </c>
      <c r="B27" s="29" t="s">
        <v>815</v>
      </c>
      <c r="C27" s="29">
        <v>6470003</v>
      </c>
      <c r="D27" s="30">
        <v>43970</v>
      </c>
      <c r="E27" s="30">
        <v>43962</v>
      </c>
      <c r="F27" s="29" t="s">
        <v>503</v>
      </c>
      <c r="G27" s="29" t="s">
        <v>562</v>
      </c>
      <c r="H27" s="29">
        <v>49</v>
      </c>
      <c r="I27" s="29" t="s">
        <v>85</v>
      </c>
      <c r="J27" s="29" t="s">
        <v>812</v>
      </c>
    </row>
    <row r="28" spans="1:10" ht="76.5" x14ac:dyDescent="0.2">
      <c r="A28" s="29">
        <v>6471116</v>
      </c>
      <c r="B28" s="29" t="s">
        <v>814</v>
      </c>
      <c r="C28" s="29">
        <v>6471116</v>
      </c>
      <c r="D28" s="30">
        <v>43970</v>
      </c>
      <c r="E28" s="30">
        <v>43962</v>
      </c>
      <c r="F28" s="29" t="s">
        <v>503</v>
      </c>
      <c r="G28" s="29" t="s">
        <v>562</v>
      </c>
      <c r="H28" s="29">
        <v>49</v>
      </c>
      <c r="I28" s="29" t="s">
        <v>85</v>
      </c>
      <c r="J28" s="29" t="s">
        <v>812</v>
      </c>
    </row>
    <row r="29" spans="1:10" ht="76.5" x14ac:dyDescent="0.2">
      <c r="A29" s="29">
        <v>6471117</v>
      </c>
      <c r="B29" s="29" t="s">
        <v>813</v>
      </c>
      <c r="C29" s="29">
        <v>6471117</v>
      </c>
      <c r="D29" s="30">
        <v>43970</v>
      </c>
      <c r="E29" s="30">
        <v>43962</v>
      </c>
      <c r="F29" s="29" t="s">
        <v>503</v>
      </c>
      <c r="G29" s="29" t="s">
        <v>562</v>
      </c>
      <c r="H29" s="29">
        <v>49</v>
      </c>
      <c r="I29" s="29" t="s">
        <v>85</v>
      </c>
      <c r="J29" s="29" t="s">
        <v>812</v>
      </c>
    </row>
    <row r="30" spans="1:10" ht="89.25" x14ac:dyDescent="0.2">
      <c r="A30" s="29">
        <v>6466173</v>
      </c>
      <c r="B30" s="29" t="s">
        <v>820</v>
      </c>
      <c r="C30" s="29">
        <v>6466173</v>
      </c>
      <c r="D30" s="30">
        <v>43966</v>
      </c>
      <c r="E30" s="30">
        <v>43956</v>
      </c>
      <c r="F30" s="29" t="s">
        <v>503</v>
      </c>
      <c r="G30" s="29" t="s">
        <v>562</v>
      </c>
      <c r="H30" s="29">
        <v>49</v>
      </c>
      <c r="I30" s="29" t="s">
        <v>85</v>
      </c>
      <c r="J30" s="29" t="s">
        <v>819</v>
      </c>
    </row>
    <row r="31" spans="1:10" ht="76.5" x14ac:dyDescent="0.2">
      <c r="A31" s="29">
        <v>6466899</v>
      </c>
      <c r="B31" s="29" t="s">
        <v>818</v>
      </c>
      <c r="C31" s="29">
        <v>6466899</v>
      </c>
      <c r="D31" s="30">
        <v>43966</v>
      </c>
      <c r="E31" s="30">
        <v>43956</v>
      </c>
      <c r="F31" s="29" t="s">
        <v>503</v>
      </c>
      <c r="G31" s="29" t="s">
        <v>562</v>
      </c>
      <c r="H31" s="29">
        <v>49</v>
      </c>
      <c r="I31" s="29" t="s">
        <v>85</v>
      </c>
      <c r="J31" s="29" t="s">
        <v>812</v>
      </c>
    </row>
    <row r="32" spans="1:10" ht="89.25" x14ac:dyDescent="0.2">
      <c r="A32" s="29">
        <v>6463243</v>
      </c>
      <c r="B32" s="29" t="s">
        <v>824</v>
      </c>
      <c r="C32" s="29">
        <v>6463243</v>
      </c>
      <c r="D32" s="30">
        <v>43964</v>
      </c>
      <c r="E32" s="30">
        <v>43956</v>
      </c>
      <c r="F32" s="29" t="s">
        <v>503</v>
      </c>
      <c r="G32" s="29" t="s">
        <v>562</v>
      </c>
      <c r="H32" s="29">
        <v>49</v>
      </c>
      <c r="I32" s="29" t="s">
        <v>85</v>
      </c>
      <c r="J32" s="29" t="s">
        <v>819</v>
      </c>
    </row>
    <row r="33" spans="1:10" ht="89.25" x14ac:dyDescent="0.2">
      <c r="A33" s="29">
        <v>6463828</v>
      </c>
      <c r="B33" s="29" t="s">
        <v>823</v>
      </c>
      <c r="C33" s="29">
        <v>6463828</v>
      </c>
      <c r="D33" s="30">
        <v>43964</v>
      </c>
      <c r="E33" s="30">
        <v>43956</v>
      </c>
      <c r="F33" s="29" t="s">
        <v>503</v>
      </c>
      <c r="G33" s="29" t="s">
        <v>562</v>
      </c>
      <c r="H33" s="29">
        <v>49</v>
      </c>
      <c r="I33" s="29" t="s">
        <v>85</v>
      </c>
      <c r="J33" s="29" t="s">
        <v>822</v>
      </c>
    </row>
    <row r="34" spans="1:10" ht="89.25" x14ac:dyDescent="0.2">
      <c r="A34" s="29">
        <v>6466129</v>
      </c>
      <c r="B34" s="29" t="s">
        <v>821</v>
      </c>
      <c r="C34" s="29">
        <v>6466129</v>
      </c>
      <c r="D34" s="30">
        <v>43964</v>
      </c>
      <c r="E34" s="30">
        <v>43956</v>
      </c>
      <c r="F34" s="29" t="s">
        <v>503</v>
      </c>
      <c r="G34" s="29" t="s">
        <v>562</v>
      </c>
      <c r="H34" s="29">
        <v>49</v>
      </c>
      <c r="I34" s="29" t="s">
        <v>85</v>
      </c>
      <c r="J34" s="29" t="s">
        <v>819</v>
      </c>
    </row>
    <row r="35" spans="1:10" ht="89.25" x14ac:dyDescent="0.2">
      <c r="A35" s="29">
        <v>6431014</v>
      </c>
      <c r="B35" s="29" t="s">
        <v>827</v>
      </c>
      <c r="C35" s="29">
        <v>6431014</v>
      </c>
      <c r="D35" s="30">
        <v>43963</v>
      </c>
      <c r="E35" s="30">
        <v>43956</v>
      </c>
      <c r="F35" s="29" t="s">
        <v>503</v>
      </c>
      <c r="G35" s="29" t="s">
        <v>562</v>
      </c>
      <c r="H35" s="29">
        <v>49</v>
      </c>
      <c r="I35" s="29" t="s">
        <v>85</v>
      </c>
      <c r="J35" s="29" t="s">
        <v>826</v>
      </c>
    </row>
    <row r="36" spans="1:10" ht="89.25" x14ac:dyDescent="0.2">
      <c r="A36" s="29">
        <v>6451617</v>
      </c>
      <c r="B36" s="29" t="s">
        <v>825</v>
      </c>
      <c r="C36" s="29">
        <v>6451617</v>
      </c>
      <c r="D36" s="30">
        <v>43963</v>
      </c>
      <c r="E36" s="30">
        <v>43956</v>
      </c>
      <c r="F36" s="29" t="s">
        <v>503</v>
      </c>
      <c r="G36" s="29" t="s">
        <v>562</v>
      </c>
      <c r="H36" s="29">
        <v>49</v>
      </c>
      <c r="I36" s="29" t="s">
        <v>85</v>
      </c>
      <c r="J36" s="29" t="s">
        <v>819</v>
      </c>
    </row>
    <row r="37" spans="1:10" ht="178.5" x14ac:dyDescent="0.2">
      <c r="A37" s="29">
        <v>6466647</v>
      </c>
      <c r="B37" s="29" t="s">
        <v>896</v>
      </c>
      <c r="C37" s="29">
        <v>6466647</v>
      </c>
      <c r="D37" s="30">
        <v>43962</v>
      </c>
      <c r="E37" s="30">
        <v>43956</v>
      </c>
      <c r="F37" s="29" t="s">
        <v>503</v>
      </c>
      <c r="G37" s="29" t="s">
        <v>895</v>
      </c>
      <c r="H37" s="29">
        <v>49</v>
      </c>
      <c r="I37" s="29" t="s">
        <v>85</v>
      </c>
      <c r="J37" s="29" t="s">
        <v>894</v>
      </c>
    </row>
    <row r="38" spans="1:10" ht="102" x14ac:dyDescent="0.2">
      <c r="A38" s="29">
        <v>6467394</v>
      </c>
      <c r="B38" s="29" t="s">
        <v>1003</v>
      </c>
      <c r="C38" s="29">
        <v>6467394</v>
      </c>
      <c r="D38" s="30">
        <v>43959</v>
      </c>
      <c r="E38" s="30">
        <v>43956</v>
      </c>
      <c r="F38" s="29" t="s">
        <v>503</v>
      </c>
      <c r="G38" s="29" t="s">
        <v>559</v>
      </c>
      <c r="H38" s="29">
        <v>47</v>
      </c>
      <c r="I38" s="29" t="s">
        <v>533</v>
      </c>
      <c r="J38" s="29" t="s">
        <v>1002</v>
      </c>
    </row>
    <row r="39" spans="1:10" ht="153" x14ac:dyDescent="0.2">
      <c r="A39" s="29">
        <v>6462444</v>
      </c>
      <c r="B39" s="29" t="s">
        <v>728</v>
      </c>
      <c r="C39" s="29">
        <v>6462444</v>
      </c>
      <c r="D39" s="30">
        <v>43959</v>
      </c>
      <c r="E39" s="30">
        <v>43956</v>
      </c>
      <c r="F39" s="29" t="s">
        <v>503</v>
      </c>
      <c r="G39" s="29" t="s">
        <v>725</v>
      </c>
      <c r="H39" s="29">
        <v>49</v>
      </c>
      <c r="I39" s="29" t="s">
        <v>85</v>
      </c>
      <c r="J39" s="29" t="s">
        <v>727</v>
      </c>
    </row>
    <row r="40" spans="1:10" ht="153" x14ac:dyDescent="0.2">
      <c r="A40" s="29">
        <v>6466389</v>
      </c>
      <c r="B40" s="29" t="s">
        <v>726</v>
      </c>
      <c r="C40" s="29">
        <v>6466389</v>
      </c>
      <c r="D40" s="30">
        <v>43959</v>
      </c>
      <c r="E40" s="30">
        <v>43956</v>
      </c>
      <c r="F40" s="29" t="s">
        <v>503</v>
      </c>
      <c r="G40" s="29" t="s">
        <v>725</v>
      </c>
      <c r="H40" s="29">
        <v>49</v>
      </c>
      <c r="I40" s="29" t="s">
        <v>85</v>
      </c>
      <c r="J40" s="29" t="s">
        <v>724</v>
      </c>
    </row>
    <row r="41" spans="1:10" ht="140.25" x14ac:dyDescent="0.2">
      <c r="A41" s="29">
        <v>6465124</v>
      </c>
      <c r="B41" s="29" t="s">
        <v>672</v>
      </c>
      <c r="C41" s="29">
        <v>6465124</v>
      </c>
      <c r="D41" s="30">
        <v>43959</v>
      </c>
      <c r="E41" s="30">
        <v>43956</v>
      </c>
      <c r="F41" s="29" t="s">
        <v>503</v>
      </c>
      <c r="G41" s="29" t="s">
        <v>671</v>
      </c>
      <c r="H41" s="29">
        <v>49</v>
      </c>
      <c r="I41" s="29" t="s">
        <v>85</v>
      </c>
      <c r="J41" s="29" t="s">
        <v>670</v>
      </c>
    </row>
    <row r="42" spans="1:10" ht="114.75" x14ac:dyDescent="0.2">
      <c r="A42" s="29">
        <v>6416102</v>
      </c>
      <c r="B42" s="29" t="s">
        <v>1024</v>
      </c>
      <c r="C42" s="29">
        <v>6416102</v>
      </c>
      <c r="D42" s="30">
        <v>43958</v>
      </c>
      <c r="E42" s="30">
        <v>43956</v>
      </c>
      <c r="F42" s="29" t="s">
        <v>503</v>
      </c>
      <c r="G42" s="29" t="s">
        <v>725</v>
      </c>
      <c r="H42" s="29">
        <v>34</v>
      </c>
      <c r="I42" s="29" t="s">
        <v>1011</v>
      </c>
      <c r="J42" s="29" t="s">
        <v>1023</v>
      </c>
    </row>
    <row r="43" spans="1:10" ht="140.25" x14ac:dyDescent="0.2">
      <c r="A43" s="29">
        <v>6456007</v>
      </c>
      <c r="B43" s="29" t="s">
        <v>748</v>
      </c>
      <c r="C43" s="29">
        <v>6456007</v>
      </c>
      <c r="D43" s="30">
        <v>43958</v>
      </c>
      <c r="E43" s="30">
        <v>43956</v>
      </c>
      <c r="F43" s="29" t="s">
        <v>503</v>
      </c>
      <c r="G43" s="29" t="s">
        <v>725</v>
      </c>
      <c r="H43" s="29">
        <v>49</v>
      </c>
      <c r="I43" s="29" t="s">
        <v>85</v>
      </c>
      <c r="J43" s="29" t="s">
        <v>747</v>
      </c>
    </row>
    <row r="44" spans="1:10" ht="114.75" x14ac:dyDescent="0.2">
      <c r="A44" s="29">
        <v>6463244</v>
      </c>
      <c r="B44" s="29" t="s">
        <v>746</v>
      </c>
      <c r="C44" s="29">
        <v>6463244</v>
      </c>
      <c r="D44" s="30">
        <v>43958</v>
      </c>
      <c r="E44" s="30">
        <v>43956</v>
      </c>
      <c r="F44" s="29" t="s">
        <v>503</v>
      </c>
      <c r="G44" s="29" t="s">
        <v>725</v>
      </c>
      <c r="H44" s="29">
        <v>49</v>
      </c>
      <c r="I44" s="29" t="s">
        <v>85</v>
      </c>
      <c r="J44" s="29" t="s">
        <v>745</v>
      </c>
    </row>
    <row r="45" spans="1:10" ht="140.25" x14ac:dyDescent="0.2">
      <c r="A45" s="29">
        <v>6463407</v>
      </c>
      <c r="B45" s="29" t="s">
        <v>744</v>
      </c>
      <c r="C45" s="29">
        <v>6463407</v>
      </c>
      <c r="D45" s="30">
        <v>43958</v>
      </c>
      <c r="E45" s="30">
        <v>43956</v>
      </c>
      <c r="F45" s="29" t="s">
        <v>503</v>
      </c>
      <c r="G45" s="29" t="s">
        <v>725</v>
      </c>
      <c r="H45" s="29">
        <v>49</v>
      </c>
      <c r="I45" s="29" t="s">
        <v>85</v>
      </c>
      <c r="J45" s="29" t="s">
        <v>743</v>
      </c>
    </row>
    <row r="46" spans="1:10" ht="153" x14ac:dyDescent="0.2">
      <c r="A46" s="29">
        <v>6460842</v>
      </c>
      <c r="B46" s="29" t="s">
        <v>742</v>
      </c>
      <c r="C46" s="29">
        <v>6460842</v>
      </c>
      <c r="D46" s="30">
        <v>43958</v>
      </c>
      <c r="E46" s="30">
        <v>43956</v>
      </c>
      <c r="F46" s="29" t="s">
        <v>503</v>
      </c>
      <c r="G46" s="29" t="s">
        <v>725</v>
      </c>
      <c r="H46" s="29">
        <v>49</v>
      </c>
      <c r="I46" s="29" t="s">
        <v>85</v>
      </c>
      <c r="J46" s="29" t="s">
        <v>741</v>
      </c>
    </row>
    <row r="47" spans="1:10" ht="153" x14ac:dyDescent="0.2">
      <c r="A47" s="29">
        <v>6460739</v>
      </c>
      <c r="B47" s="29" t="s">
        <v>740</v>
      </c>
      <c r="C47" s="29">
        <v>6460739</v>
      </c>
      <c r="D47" s="30">
        <v>43958</v>
      </c>
      <c r="E47" s="30">
        <v>43956</v>
      </c>
      <c r="F47" s="29" t="s">
        <v>503</v>
      </c>
      <c r="G47" s="29" t="s">
        <v>725</v>
      </c>
      <c r="H47" s="29">
        <v>49</v>
      </c>
      <c r="I47" s="29" t="s">
        <v>85</v>
      </c>
      <c r="J47" s="29" t="s">
        <v>739</v>
      </c>
    </row>
    <row r="48" spans="1:10" ht="153" x14ac:dyDescent="0.2">
      <c r="A48" s="29">
        <v>6461963</v>
      </c>
      <c r="B48" s="29" t="s">
        <v>738</v>
      </c>
      <c r="C48" s="29">
        <v>6461963</v>
      </c>
      <c r="D48" s="30">
        <v>43958</v>
      </c>
      <c r="E48" s="30">
        <v>43956</v>
      </c>
      <c r="F48" s="29" t="s">
        <v>503</v>
      </c>
      <c r="G48" s="29" t="s">
        <v>725</v>
      </c>
      <c r="H48" s="29">
        <v>49</v>
      </c>
      <c r="I48" s="29" t="s">
        <v>85</v>
      </c>
      <c r="J48" s="29" t="s">
        <v>737</v>
      </c>
    </row>
    <row r="49" spans="1:10" ht="140.25" x14ac:dyDescent="0.2">
      <c r="A49" s="29">
        <v>6461708</v>
      </c>
      <c r="B49" s="29" t="s">
        <v>736</v>
      </c>
      <c r="C49" s="29">
        <v>6461708</v>
      </c>
      <c r="D49" s="30">
        <v>43958</v>
      </c>
      <c r="E49" s="30">
        <v>43956</v>
      </c>
      <c r="F49" s="29" t="s">
        <v>503</v>
      </c>
      <c r="G49" s="29" t="s">
        <v>725</v>
      </c>
      <c r="H49" s="29">
        <v>49</v>
      </c>
      <c r="I49" s="29" t="s">
        <v>85</v>
      </c>
      <c r="J49" s="29" t="s">
        <v>735</v>
      </c>
    </row>
    <row r="50" spans="1:10" ht="153" x14ac:dyDescent="0.2">
      <c r="A50" s="29">
        <v>6462135</v>
      </c>
      <c r="B50" s="29" t="s">
        <v>734</v>
      </c>
      <c r="C50" s="29">
        <v>6462135</v>
      </c>
      <c r="D50" s="30">
        <v>43958</v>
      </c>
      <c r="E50" s="30">
        <v>43956</v>
      </c>
      <c r="F50" s="29" t="s">
        <v>503</v>
      </c>
      <c r="G50" s="29" t="s">
        <v>725</v>
      </c>
      <c r="H50" s="29">
        <v>49</v>
      </c>
      <c r="I50" s="29" t="s">
        <v>85</v>
      </c>
      <c r="J50" s="29" t="s">
        <v>733</v>
      </c>
    </row>
    <row r="51" spans="1:10" ht="153" x14ac:dyDescent="0.2">
      <c r="A51" s="29">
        <v>6463727</v>
      </c>
      <c r="B51" s="29" t="s">
        <v>732</v>
      </c>
      <c r="C51" s="29">
        <v>6463727</v>
      </c>
      <c r="D51" s="30">
        <v>43958</v>
      </c>
      <c r="E51" s="30">
        <v>43956</v>
      </c>
      <c r="F51" s="29" t="s">
        <v>503</v>
      </c>
      <c r="G51" s="29" t="s">
        <v>725</v>
      </c>
      <c r="H51" s="29">
        <v>49</v>
      </c>
      <c r="I51" s="29" t="s">
        <v>85</v>
      </c>
      <c r="J51" s="29" t="s">
        <v>731</v>
      </c>
    </row>
    <row r="52" spans="1:10" ht="153" x14ac:dyDescent="0.2">
      <c r="A52" s="29">
        <v>6466126</v>
      </c>
      <c r="B52" s="29" t="s">
        <v>730</v>
      </c>
      <c r="C52" s="29">
        <v>6466126</v>
      </c>
      <c r="D52" s="30">
        <v>43958</v>
      </c>
      <c r="E52" s="30">
        <v>43956</v>
      </c>
      <c r="F52" s="29" t="s">
        <v>503</v>
      </c>
      <c r="G52" s="29" t="s">
        <v>725</v>
      </c>
      <c r="H52" s="29">
        <v>49</v>
      </c>
      <c r="I52" s="29" t="s">
        <v>85</v>
      </c>
      <c r="J52" s="29" t="s">
        <v>729</v>
      </c>
    </row>
    <row r="53" spans="1:10" ht="89.25" x14ac:dyDescent="0.2">
      <c r="A53" s="29">
        <v>6467848</v>
      </c>
      <c r="B53" s="29" t="s">
        <v>1020</v>
      </c>
      <c r="C53" s="29">
        <v>6467848</v>
      </c>
      <c r="D53" s="30">
        <v>43956</v>
      </c>
      <c r="E53" s="30">
        <v>43956</v>
      </c>
      <c r="F53" s="29" t="s">
        <v>503</v>
      </c>
      <c r="G53" s="29" t="s">
        <v>502</v>
      </c>
      <c r="H53" s="29">
        <v>34</v>
      </c>
      <c r="I53" s="29" t="s">
        <v>1011</v>
      </c>
      <c r="J53" s="29" t="s">
        <v>1019</v>
      </c>
    </row>
    <row r="54" spans="1:10" ht="89.25" x14ac:dyDescent="0.2">
      <c r="A54" s="29">
        <v>6370391</v>
      </c>
      <c r="B54" s="29" t="s">
        <v>1157</v>
      </c>
      <c r="C54" s="29">
        <v>6370391</v>
      </c>
      <c r="D54" s="30">
        <v>43952</v>
      </c>
      <c r="E54" s="30">
        <v>43937</v>
      </c>
      <c r="F54" s="29" t="s">
        <v>503</v>
      </c>
      <c r="G54" s="29" t="s">
        <v>866</v>
      </c>
      <c r="H54" s="29">
        <v>16</v>
      </c>
      <c r="I54" s="29" t="s">
        <v>1112</v>
      </c>
      <c r="J54" s="29" t="s">
        <v>1156</v>
      </c>
    </row>
    <row r="55" spans="1:10" ht="114.75" x14ac:dyDescent="0.2">
      <c r="A55" s="29">
        <v>6458775</v>
      </c>
      <c r="B55" s="29" t="s">
        <v>1061</v>
      </c>
      <c r="C55" s="29">
        <v>6458775</v>
      </c>
      <c r="D55" s="30">
        <v>43952</v>
      </c>
      <c r="E55" s="30">
        <v>43934</v>
      </c>
      <c r="F55" s="29" t="s">
        <v>503</v>
      </c>
      <c r="G55" s="29" t="s">
        <v>895</v>
      </c>
      <c r="H55" s="29">
        <v>21</v>
      </c>
      <c r="I55" s="29" t="s">
        <v>86</v>
      </c>
      <c r="J55" s="29" t="s">
        <v>1060</v>
      </c>
    </row>
    <row r="56" spans="1:10" ht="76.5" x14ac:dyDescent="0.2">
      <c r="A56" s="29">
        <v>6457286</v>
      </c>
      <c r="B56" s="29" t="s">
        <v>1029</v>
      </c>
      <c r="C56" s="29">
        <v>6457286</v>
      </c>
      <c r="D56" s="30">
        <v>43952</v>
      </c>
      <c r="E56" s="30">
        <v>43934</v>
      </c>
      <c r="F56" s="29" t="s">
        <v>503</v>
      </c>
      <c r="G56" s="29" t="s">
        <v>562</v>
      </c>
      <c r="H56" s="29">
        <v>34</v>
      </c>
      <c r="I56" s="29" t="s">
        <v>1011</v>
      </c>
      <c r="J56" s="29" t="s">
        <v>1028</v>
      </c>
    </row>
    <row r="57" spans="1:10" ht="178.5" x14ac:dyDescent="0.2">
      <c r="A57" s="29">
        <v>6457287</v>
      </c>
      <c r="B57" s="29" t="s">
        <v>832</v>
      </c>
      <c r="C57" s="29">
        <v>6457287</v>
      </c>
      <c r="D57" s="30">
        <v>43952</v>
      </c>
      <c r="E57" s="30">
        <v>43934</v>
      </c>
      <c r="F57" s="29" t="s">
        <v>503</v>
      </c>
      <c r="G57" s="29" t="s">
        <v>562</v>
      </c>
      <c r="H57" s="29">
        <v>47</v>
      </c>
      <c r="I57" s="29" t="s">
        <v>533</v>
      </c>
      <c r="J57" s="29" t="s">
        <v>830</v>
      </c>
    </row>
    <row r="58" spans="1:10" ht="178.5" x14ac:dyDescent="0.2">
      <c r="A58" s="29">
        <v>6459584</v>
      </c>
      <c r="B58" s="29" t="s">
        <v>831</v>
      </c>
      <c r="C58" s="29">
        <v>6459584</v>
      </c>
      <c r="D58" s="30">
        <v>43952</v>
      </c>
      <c r="E58" s="30">
        <v>43934</v>
      </c>
      <c r="F58" s="29" t="s">
        <v>503</v>
      </c>
      <c r="G58" s="29" t="s">
        <v>562</v>
      </c>
      <c r="H58" s="29">
        <v>47</v>
      </c>
      <c r="I58" s="29" t="s">
        <v>533</v>
      </c>
      <c r="J58" s="29" t="s">
        <v>830</v>
      </c>
    </row>
    <row r="59" spans="1:10" ht="102" x14ac:dyDescent="0.2">
      <c r="A59" s="29">
        <v>6378365</v>
      </c>
      <c r="B59" s="29" t="s">
        <v>829</v>
      </c>
      <c r="C59" s="29">
        <v>6378365</v>
      </c>
      <c r="D59" s="30">
        <v>43952</v>
      </c>
      <c r="E59" s="30">
        <v>43936</v>
      </c>
      <c r="F59" s="29" t="s">
        <v>503</v>
      </c>
      <c r="G59" s="29" t="s">
        <v>562</v>
      </c>
      <c r="H59" s="29">
        <v>47</v>
      </c>
      <c r="I59" s="29" t="s">
        <v>533</v>
      </c>
      <c r="J59" s="29" t="s">
        <v>828</v>
      </c>
    </row>
    <row r="60" spans="1:10" ht="165.75" x14ac:dyDescent="0.2">
      <c r="A60" s="29">
        <v>6454119</v>
      </c>
      <c r="B60" s="29" t="s">
        <v>981</v>
      </c>
      <c r="C60" s="29">
        <v>6454119</v>
      </c>
      <c r="D60" s="30">
        <v>43952</v>
      </c>
      <c r="E60" s="30">
        <v>43934</v>
      </c>
      <c r="F60" s="29" t="s">
        <v>503</v>
      </c>
      <c r="G60" s="29" t="s">
        <v>725</v>
      </c>
      <c r="H60" s="29">
        <v>47</v>
      </c>
      <c r="I60" s="29" t="s">
        <v>533</v>
      </c>
      <c r="J60" s="29" t="s">
        <v>980</v>
      </c>
    </row>
    <row r="61" spans="1:10" ht="153" x14ac:dyDescent="0.2">
      <c r="A61" s="29">
        <v>6376496</v>
      </c>
      <c r="B61" s="29" t="s">
        <v>869</v>
      </c>
      <c r="C61" s="29">
        <v>6376496</v>
      </c>
      <c r="D61" s="30">
        <v>43952</v>
      </c>
      <c r="E61" s="30">
        <v>43937</v>
      </c>
      <c r="F61" s="29" t="s">
        <v>503</v>
      </c>
      <c r="G61" s="29" t="s">
        <v>866</v>
      </c>
      <c r="H61" s="29">
        <v>49</v>
      </c>
      <c r="I61" s="29" t="s">
        <v>85</v>
      </c>
      <c r="J61" s="29" t="s">
        <v>868</v>
      </c>
    </row>
    <row r="62" spans="1:10" ht="178.5" x14ac:dyDescent="0.2">
      <c r="A62" s="29">
        <v>6457287</v>
      </c>
      <c r="B62" s="29" t="s">
        <v>832</v>
      </c>
      <c r="C62" s="29">
        <v>6457287</v>
      </c>
      <c r="D62" s="30">
        <v>43952</v>
      </c>
      <c r="E62" s="30">
        <v>43934</v>
      </c>
      <c r="F62" s="29" t="s">
        <v>503</v>
      </c>
      <c r="G62" s="29" t="s">
        <v>562</v>
      </c>
      <c r="H62" s="29">
        <v>49</v>
      </c>
      <c r="I62" s="29" t="s">
        <v>85</v>
      </c>
      <c r="J62" s="29" t="s">
        <v>830</v>
      </c>
    </row>
    <row r="63" spans="1:10" ht="178.5" x14ac:dyDescent="0.2">
      <c r="A63" s="29">
        <v>6459584</v>
      </c>
      <c r="B63" s="29" t="s">
        <v>831</v>
      </c>
      <c r="C63" s="29">
        <v>6459584</v>
      </c>
      <c r="D63" s="30">
        <v>43952</v>
      </c>
      <c r="E63" s="30">
        <v>43934</v>
      </c>
      <c r="F63" s="29" t="s">
        <v>503</v>
      </c>
      <c r="G63" s="29" t="s">
        <v>562</v>
      </c>
      <c r="H63" s="29">
        <v>49</v>
      </c>
      <c r="I63" s="29" t="s">
        <v>85</v>
      </c>
      <c r="J63" s="29" t="s">
        <v>830</v>
      </c>
    </row>
    <row r="64" spans="1:10" ht="63.75" x14ac:dyDescent="0.2">
      <c r="A64" s="29">
        <v>6378365</v>
      </c>
      <c r="B64" s="29" t="s">
        <v>829</v>
      </c>
      <c r="C64" s="29">
        <v>6378365</v>
      </c>
      <c r="D64" s="30">
        <v>43952</v>
      </c>
      <c r="E64" s="30">
        <v>43936</v>
      </c>
      <c r="F64" s="29" t="s">
        <v>503</v>
      </c>
      <c r="G64" s="29" t="s">
        <v>562</v>
      </c>
      <c r="H64" s="29">
        <v>49</v>
      </c>
      <c r="I64" s="29" t="s">
        <v>85</v>
      </c>
      <c r="J64" s="29" t="s">
        <v>828</v>
      </c>
    </row>
    <row r="65" spans="1:10" ht="153" x14ac:dyDescent="0.2">
      <c r="A65" s="29">
        <v>6376232</v>
      </c>
      <c r="B65" s="29" t="s">
        <v>1159</v>
      </c>
      <c r="C65" s="29">
        <v>6376232</v>
      </c>
      <c r="D65" s="30">
        <v>43951</v>
      </c>
      <c r="E65" s="30">
        <v>43937</v>
      </c>
      <c r="F65" s="29" t="s">
        <v>503</v>
      </c>
      <c r="G65" s="29" t="s">
        <v>866</v>
      </c>
      <c r="H65" s="29">
        <v>16</v>
      </c>
      <c r="I65" s="29" t="s">
        <v>1112</v>
      </c>
      <c r="J65" s="29" t="s">
        <v>1158</v>
      </c>
    </row>
    <row r="66" spans="1:10" ht="63.75" x14ac:dyDescent="0.2">
      <c r="A66" s="29">
        <v>6450795</v>
      </c>
      <c r="B66" s="29" t="s">
        <v>1031</v>
      </c>
      <c r="C66" s="29">
        <v>6450795</v>
      </c>
      <c r="D66" s="30">
        <v>43951</v>
      </c>
      <c r="E66" s="30">
        <v>43934</v>
      </c>
      <c r="F66" s="29" t="s">
        <v>503</v>
      </c>
      <c r="G66" s="29" t="s">
        <v>562</v>
      </c>
      <c r="H66" s="29">
        <v>34</v>
      </c>
      <c r="I66" s="29" t="s">
        <v>1011</v>
      </c>
      <c r="J66" s="29" t="s">
        <v>1030</v>
      </c>
    </row>
    <row r="67" spans="1:10" ht="102" x14ac:dyDescent="0.2">
      <c r="A67" s="29">
        <v>6455184</v>
      </c>
      <c r="B67" s="29" t="s">
        <v>835</v>
      </c>
      <c r="C67" s="29">
        <v>6455184</v>
      </c>
      <c r="D67" s="30">
        <v>43951</v>
      </c>
      <c r="E67" s="30">
        <v>43934</v>
      </c>
      <c r="F67" s="29" t="s">
        <v>503</v>
      </c>
      <c r="G67" s="29" t="s">
        <v>562</v>
      </c>
      <c r="H67" s="29">
        <v>47</v>
      </c>
      <c r="I67" s="29" t="s">
        <v>533</v>
      </c>
      <c r="J67" s="29" t="s">
        <v>833</v>
      </c>
    </row>
    <row r="68" spans="1:10" ht="102" x14ac:dyDescent="0.2">
      <c r="A68" s="29">
        <v>6440465</v>
      </c>
      <c r="B68" s="29" t="s">
        <v>834</v>
      </c>
      <c r="C68" s="29">
        <v>6440465</v>
      </c>
      <c r="D68" s="30">
        <v>43951</v>
      </c>
      <c r="E68" s="30">
        <v>43934</v>
      </c>
      <c r="F68" s="29" t="s">
        <v>503</v>
      </c>
      <c r="G68" s="29" t="s">
        <v>562</v>
      </c>
      <c r="H68" s="29">
        <v>47</v>
      </c>
      <c r="I68" s="29" t="s">
        <v>533</v>
      </c>
      <c r="J68" s="29" t="s">
        <v>833</v>
      </c>
    </row>
    <row r="69" spans="1:10" ht="38.25" x14ac:dyDescent="0.2">
      <c r="A69" s="29">
        <v>6455184</v>
      </c>
      <c r="B69" s="29" t="s">
        <v>835</v>
      </c>
      <c r="C69" s="29">
        <v>6455184</v>
      </c>
      <c r="D69" s="30">
        <v>43951</v>
      </c>
      <c r="E69" s="30">
        <v>43934</v>
      </c>
      <c r="F69" s="29" t="s">
        <v>503</v>
      </c>
      <c r="G69" s="29" t="s">
        <v>562</v>
      </c>
      <c r="H69" s="29">
        <v>49</v>
      </c>
      <c r="I69" s="29" t="s">
        <v>85</v>
      </c>
      <c r="J69" s="29" t="s">
        <v>833</v>
      </c>
    </row>
    <row r="70" spans="1:10" ht="38.25" x14ac:dyDescent="0.2">
      <c r="A70" s="29">
        <v>6440465</v>
      </c>
      <c r="B70" s="29" t="s">
        <v>834</v>
      </c>
      <c r="C70" s="29">
        <v>6440465</v>
      </c>
      <c r="D70" s="30">
        <v>43951</v>
      </c>
      <c r="E70" s="30">
        <v>43934</v>
      </c>
      <c r="F70" s="29" t="s">
        <v>503</v>
      </c>
      <c r="G70" s="29" t="s">
        <v>562</v>
      </c>
      <c r="H70" s="29">
        <v>49</v>
      </c>
      <c r="I70" s="29" t="s">
        <v>85</v>
      </c>
      <c r="J70" s="29" t="s">
        <v>833</v>
      </c>
    </row>
    <row r="71" spans="1:10" ht="89.25" x14ac:dyDescent="0.2">
      <c r="A71" s="29">
        <v>6375925</v>
      </c>
      <c r="B71" s="29" t="s">
        <v>750</v>
      </c>
      <c r="C71" s="29">
        <v>6375925</v>
      </c>
      <c r="D71" s="30">
        <v>43951</v>
      </c>
      <c r="E71" s="30">
        <v>43937</v>
      </c>
      <c r="F71" s="29" t="s">
        <v>503</v>
      </c>
      <c r="G71" s="29" t="s">
        <v>725</v>
      </c>
      <c r="H71" s="29">
        <v>49</v>
      </c>
      <c r="I71" s="29" t="s">
        <v>85</v>
      </c>
      <c r="J71" s="29" t="s">
        <v>749</v>
      </c>
    </row>
    <row r="72" spans="1:10" ht="38.25" x14ac:dyDescent="0.2">
      <c r="A72" s="29">
        <v>6446974</v>
      </c>
      <c r="B72" s="29" t="s">
        <v>1091</v>
      </c>
      <c r="C72" s="29">
        <v>6446974</v>
      </c>
      <c r="D72" s="30">
        <v>43950</v>
      </c>
      <c r="E72" s="30">
        <v>43934</v>
      </c>
      <c r="F72" s="29" t="s">
        <v>503</v>
      </c>
      <c r="G72" s="29" t="s">
        <v>562</v>
      </c>
      <c r="H72" s="29">
        <v>17</v>
      </c>
      <c r="I72" s="29" t="s">
        <v>1086</v>
      </c>
      <c r="J72" s="29" t="s">
        <v>1090</v>
      </c>
    </row>
    <row r="73" spans="1:10" ht="114.75" x14ac:dyDescent="0.2">
      <c r="A73" s="29">
        <v>6381008</v>
      </c>
      <c r="B73" s="29" t="s">
        <v>1089</v>
      </c>
      <c r="C73" s="29">
        <v>6381008</v>
      </c>
      <c r="D73" s="30">
        <v>43950</v>
      </c>
      <c r="E73" s="30">
        <v>43936</v>
      </c>
      <c r="F73" s="29" t="s">
        <v>503</v>
      </c>
      <c r="G73" s="29" t="s">
        <v>725</v>
      </c>
      <c r="H73" s="29">
        <v>17</v>
      </c>
      <c r="I73" s="29" t="s">
        <v>1086</v>
      </c>
      <c r="J73" s="29" t="s">
        <v>1088</v>
      </c>
    </row>
    <row r="74" spans="1:10" ht="102" x14ac:dyDescent="0.2">
      <c r="A74" s="29">
        <v>6461314</v>
      </c>
      <c r="B74" s="29" t="s">
        <v>1043</v>
      </c>
      <c r="C74" s="29">
        <v>6461314</v>
      </c>
      <c r="D74" s="30">
        <v>43949</v>
      </c>
      <c r="E74" s="30">
        <v>43934</v>
      </c>
      <c r="F74" s="29" t="s">
        <v>503</v>
      </c>
      <c r="G74" s="29" t="s">
        <v>895</v>
      </c>
      <c r="H74" s="29">
        <v>34</v>
      </c>
      <c r="I74" s="29" t="s">
        <v>1011</v>
      </c>
      <c r="J74" s="29" t="s">
        <v>1042</v>
      </c>
    </row>
    <row r="75" spans="1:10" ht="127.5" x14ac:dyDescent="0.2">
      <c r="A75" s="29">
        <v>6458112</v>
      </c>
      <c r="B75" s="29" t="s">
        <v>993</v>
      </c>
      <c r="C75" s="29">
        <v>6458112</v>
      </c>
      <c r="D75" s="30">
        <v>43949</v>
      </c>
      <c r="E75" s="30">
        <v>43949</v>
      </c>
      <c r="F75" s="29" t="s">
        <v>503</v>
      </c>
      <c r="G75" s="29" t="s">
        <v>671</v>
      </c>
      <c r="H75" s="29">
        <v>47</v>
      </c>
      <c r="I75" s="29" t="s">
        <v>533</v>
      </c>
      <c r="J75" s="29" t="s">
        <v>992</v>
      </c>
    </row>
    <row r="76" spans="1:10" ht="102" x14ac:dyDescent="0.2">
      <c r="A76" s="29">
        <v>6384218</v>
      </c>
      <c r="B76" s="29" t="s">
        <v>917</v>
      </c>
      <c r="C76" s="29">
        <v>6384218</v>
      </c>
      <c r="D76" s="30">
        <v>43949</v>
      </c>
      <c r="E76" s="30">
        <v>43937</v>
      </c>
      <c r="F76" s="29" t="s">
        <v>503</v>
      </c>
      <c r="G76" s="29" t="s">
        <v>895</v>
      </c>
      <c r="H76" s="29">
        <v>49</v>
      </c>
      <c r="I76" s="29" t="s">
        <v>85</v>
      </c>
      <c r="J76" s="29" t="s">
        <v>916</v>
      </c>
    </row>
    <row r="77" spans="1:10" ht="191.25" x14ac:dyDescent="0.2">
      <c r="A77" s="29">
        <v>6450304</v>
      </c>
      <c r="B77" s="29" t="s">
        <v>837</v>
      </c>
      <c r="C77" s="29">
        <v>6450304</v>
      </c>
      <c r="D77" s="30">
        <v>43943</v>
      </c>
      <c r="E77" s="30">
        <v>43934</v>
      </c>
      <c r="F77" s="29" t="s">
        <v>503</v>
      </c>
      <c r="G77" s="29" t="s">
        <v>562</v>
      </c>
      <c r="H77" s="29">
        <v>49</v>
      </c>
      <c r="I77" s="29" t="s">
        <v>85</v>
      </c>
      <c r="J77" s="29" t="s">
        <v>836</v>
      </c>
    </row>
    <row r="78" spans="1:10" ht="102" x14ac:dyDescent="0.2">
      <c r="A78" s="29">
        <v>6457430</v>
      </c>
      <c r="B78" s="29" t="s">
        <v>680</v>
      </c>
      <c r="C78" s="29">
        <v>6457430</v>
      </c>
      <c r="D78" s="30">
        <v>43941</v>
      </c>
      <c r="E78" s="30">
        <v>43934</v>
      </c>
      <c r="F78" s="29" t="s">
        <v>503</v>
      </c>
      <c r="G78" s="29" t="s">
        <v>671</v>
      </c>
      <c r="H78" s="29">
        <v>49</v>
      </c>
      <c r="I78" s="29" t="s">
        <v>85</v>
      </c>
      <c r="J78" s="29" t="s">
        <v>679</v>
      </c>
    </row>
    <row r="79" spans="1:10" ht="114.75" x14ac:dyDescent="0.2">
      <c r="A79" s="29">
        <v>6457643</v>
      </c>
      <c r="B79" s="29" t="s">
        <v>678</v>
      </c>
      <c r="C79" s="29">
        <v>6457643</v>
      </c>
      <c r="D79" s="30">
        <v>43941</v>
      </c>
      <c r="E79" s="30">
        <v>43934</v>
      </c>
      <c r="F79" s="29" t="s">
        <v>503</v>
      </c>
      <c r="G79" s="29" t="s">
        <v>671</v>
      </c>
      <c r="H79" s="29">
        <v>49</v>
      </c>
      <c r="I79" s="29" t="s">
        <v>85</v>
      </c>
      <c r="J79" s="29" t="s">
        <v>673</v>
      </c>
    </row>
    <row r="80" spans="1:10" ht="114.75" x14ac:dyDescent="0.2">
      <c r="A80" s="29">
        <v>6457969</v>
      </c>
      <c r="B80" s="29" t="s">
        <v>677</v>
      </c>
      <c r="C80" s="29">
        <v>6457969</v>
      </c>
      <c r="D80" s="30">
        <v>43941</v>
      </c>
      <c r="E80" s="30">
        <v>43934</v>
      </c>
      <c r="F80" s="29" t="s">
        <v>503</v>
      </c>
      <c r="G80" s="29" t="s">
        <v>671</v>
      </c>
      <c r="H80" s="29">
        <v>49</v>
      </c>
      <c r="I80" s="29" t="s">
        <v>85</v>
      </c>
      <c r="J80" s="29" t="s">
        <v>673</v>
      </c>
    </row>
    <row r="81" spans="1:10" ht="114.75" x14ac:dyDescent="0.2">
      <c r="A81" s="29">
        <v>6458187</v>
      </c>
      <c r="B81" s="29" t="s">
        <v>676</v>
      </c>
      <c r="C81" s="29">
        <v>6458187</v>
      </c>
      <c r="D81" s="30">
        <v>43941</v>
      </c>
      <c r="E81" s="30">
        <v>43934</v>
      </c>
      <c r="F81" s="29" t="s">
        <v>503</v>
      </c>
      <c r="G81" s="29" t="s">
        <v>671</v>
      </c>
      <c r="H81" s="29">
        <v>49</v>
      </c>
      <c r="I81" s="29" t="s">
        <v>85</v>
      </c>
      <c r="J81" s="29" t="s">
        <v>673</v>
      </c>
    </row>
    <row r="82" spans="1:10" ht="114.75" x14ac:dyDescent="0.2">
      <c r="A82" s="29">
        <v>6459786</v>
      </c>
      <c r="B82" s="29" t="s">
        <v>675</v>
      </c>
      <c r="C82" s="29">
        <v>6459786</v>
      </c>
      <c r="D82" s="30">
        <v>43941</v>
      </c>
      <c r="E82" s="30">
        <v>43934</v>
      </c>
      <c r="F82" s="29" t="s">
        <v>503</v>
      </c>
      <c r="G82" s="29" t="s">
        <v>671</v>
      </c>
      <c r="H82" s="29">
        <v>49</v>
      </c>
      <c r="I82" s="29" t="s">
        <v>85</v>
      </c>
      <c r="J82" s="29" t="s">
        <v>673</v>
      </c>
    </row>
    <row r="83" spans="1:10" ht="114.75" x14ac:dyDescent="0.2">
      <c r="A83" s="29">
        <v>6460528</v>
      </c>
      <c r="B83" s="29" t="s">
        <v>674</v>
      </c>
      <c r="C83" s="29">
        <v>6460528</v>
      </c>
      <c r="D83" s="30">
        <v>43941</v>
      </c>
      <c r="E83" s="30">
        <v>43934</v>
      </c>
      <c r="F83" s="29" t="s">
        <v>503</v>
      </c>
      <c r="G83" s="29" t="s">
        <v>671</v>
      </c>
      <c r="H83" s="29">
        <v>49</v>
      </c>
      <c r="I83" s="29" t="s">
        <v>85</v>
      </c>
      <c r="J83" s="29" t="s">
        <v>673</v>
      </c>
    </row>
    <row r="84" spans="1:10" ht="63.75" x14ac:dyDescent="0.2">
      <c r="A84" s="29">
        <v>6439038</v>
      </c>
      <c r="B84" s="29" t="s">
        <v>766</v>
      </c>
      <c r="C84" s="29">
        <v>6439038</v>
      </c>
      <c r="D84" s="30">
        <v>43939</v>
      </c>
      <c r="E84" s="30">
        <v>43934</v>
      </c>
      <c r="F84" s="29" t="s">
        <v>503</v>
      </c>
      <c r="G84" s="29" t="s">
        <v>559</v>
      </c>
      <c r="H84" s="29">
        <v>49</v>
      </c>
      <c r="I84" s="29" t="s">
        <v>85</v>
      </c>
      <c r="J84" s="29" t="s">
        <v>759</v>
      </c>
    </row>
    <row r="85" spans="1:10" ht="63.75" x14ac:dyDescent="0.2">
      <c r="A85" s="29">
        <v>6440924</v>
      </c>
      <c r="B85" s="29" t="s">
        <v>765</v>
      </c>
      <c r="C85" s="29">
        <v>6440924</v>
      </c>
      <c r="D85" s="30">
        <v>43939</v>
      </c>
      <c r="E85" s="30">
        <v>43934</v>
      </c>
      <c r="F85" s="29" t="s">
        <v>503</v>
      </c>
      <c r="G85" s="29" t="s">
        <v>559</v>
      </c>
      <c r="H85" s="29">
        <v>49</v>
      </c>
      <c r="I85" s="29" t="s">
        <v>85</v>
      </c>
      <c r="J85" s="29" t="s">
        <v>759</v>
      </c>
    </row>
    <row r="86" spans="1:10" ht="63.75" x14ac:dyDescent="0.2">
      <c r="A86" s="29">
        <v>6449158</v>
      </c>
      <c r="B86" s="29" t="s">
        <v>764</v>
      </c>
      <c r="C86" s="29">
        <v>6449158</v>
      </c>
      <c r="D86" s="30">
        <v>43939</v>
      </c>
      <c r="E86" s="30">
        <v>43934</v>
      </c>
      <c r="F86" s="29" t="s">
        <v>503</v>
      </c>
      <c r="G86" s="29" t="s">
        <v>559</v>
      </c>
      <c r="H86" s="29">
        <v>49</v>
      </c>
      <c r="I86" s="29" t="s">
        <v>85</v>
      </c>
      <c r="J86" s="29" t="s">
        <v>759</v>
      </c>
    </row>
    <row r="87" spans="1:10" ht="63.75" x14ac:dyDescent="0.2">
      <c r="A87" s="29">
        <v>6449197</v>
      </c>
      <c r="B87" s="29" t="s">
        <v>763</v>
      </c>
      <c r="C87" s="29">
        <v>6449197</v>
      </c>
      <c r="D87" s="30">
        <v>43939</v>
      </c>
      <c r="E87" s="30">
        <v>43934</v>
      </c>
      <c r="F87" s="29" t="s">
        <v>503</v>
      </c>
      <c r="G87" s="29" t="s">
        <v>559</v>
      </c>
      <c r="H87" s="29">
        <v>49</v>
      </c>
      <c r="I87" s="29" t="s">
        <v>85</v>
      </c>
      <c r="J87" s="29" t="s">
        <v>759</v>
      </c>
    </row>
    <row r="88" spans="1:10" ht="63.75" x14ac:dyDescent="0.2">
      <c r="A88" s="29">
        <v>6449282</v>
      </c>
      <c r="B88" s="29" t="s">
        <v>762</v>
      </c>
      <c r="C88" s="29">
        <v>6449282</v>
      </c>
      <c r="D88" s="30">
        <v>43939</v>
      </c>
      <c r="E88" s="30">
        <v>43934</v>
      </c>
      <c r="F88" s="29" t="s">
        <v>503</v>
      </c>
      <c r="G88" s="29" t="s">
        <v>559</v>
      </c>
      <c r="H88" s="29">
        <v>49</v>
      </c>
      <c r="I88" s="29" t="s">
        <v>85</v>
      </c>
      <c r="J88" s="29" t="s">
        <v>759</v>
      </c>
    </row>
    <row r="89" spans="1:10" ht="63.75" x14ac:dyDescent="0.2">
      <c r="A89" s="29">
        <v>6449437</v>
      </c>
      <c r="B89" s="29" t="s">
        <v>761</v>
      </c>
      <c r="C89" s="29">
        <v>6449437</v>
      </c>
      <c r="D89" s="30">
        <v>43939</v>
      </c>
      <c r="E89" s="30">
        <v>43934</v>
      </c>
      <c r="F89" s="29" t="s">
        <v>503</v>
      </c>
      <c r="G89" s="29" t="s">
        <v>559</v>
      </c>
      <c r="H89" s="29">
        <v>49</v>
      </c>
      <c r="I89" s="29" t="s">
        <v>85</v>
      </c>
      <c r="J89" s="29" t="s">
        <v>759</v>
      </c>
    </row>
    <row r="90" spans="1:10" ht="63.75" x14ac:dyDescent="0.2">
      <c r="A90" s="29">
        <v>6450220</v>
      </c>
      <c r="B90" s="29" t="s">
        <v>760</v>
      </c>
      <c r="C90" s="29">
        <v>6450220</v>
      </c>
      <c r="D90" s="30">
        <v>43939</v>
      </c>
      <c r="E90" s="30">
        <v>43934</v>
      </c>
      <c r="F90" s="29" t="s">
        <v>503</v>
      </c>
      <c r="G90" s="29" t="s">
        <v>559</v>
      </c>
      <c r="H90" s="29">
        <v>49</v>
      </c>
      <c r="I90" s="29" t="s">
        <v>85</v>
      </c>
      <c r="J90" s="29" t="s">
        <v>759</v>
      </c>
    </row>
    <row r="91" spans="1:10" ht="76.5" x14ac:dyDescent="0.2">
      <c r="A91" s="29">
        <v>6453488</v>
      </c>
      <c r="B91" s="29" t="s">
        <v>682</v>
      </c>
      <c r="C91" s="29">
        <v>6453488</v>
      </c>
      <c r="D91" s="30">
        <v>43939</v>
      </c>
      <c r="E91" s="30">
        <v>43934</v>
      </c>
      <c r="F91" s="29" t="s">
        <v>503</v>
      </c>
      <c r="G91" s="29" t="s">
        <v>671</v>
      </c>
      <c r="H91" s="29">
        <v>49</v>
      </c>
      <c r="I91" s="29" t="s">
        <v>85</v>
      </c>
      <c r="J91" s="29" t="s">
        <v>681</v>
      </c>
    </row>
    <row r="92" spans="1:10" ht="114.75" x14ac:dyDescent="0.2">
      <c r="A92" s="29">
        <v>6445485</v>
      </c>
      <c r="B92" s="29" t="s">
        <v>1063</v>
      </c>
      <c r="C92" s="29">
        <v>6445485</v>
      </c>
      <c r="D92" s="30">
        <v>43938</v>
      </c>
      <c r="E92" s="30">
        <v>43934</v>
      </c>
      <c r="F92" s="29" t="s">
        <v>503</v>
      </c>
      <c r="G92" s="29" t="s">
        <v>725</v>
      </c>
      <c r="H92" s="29">
        <v>21</v>
      </c>
      <c r="I92" s="29" t="s">
        <v>86</v>
      </c>
      <c r="J92" s="29" t="s">
        <v>1062</v>
      </c>
    </row>
    <row r="93" spans="1:10" ht="38.25" x14ac:dyDescent="0.2">
      <c r="A93" s="29">
        <v>6381008</v>
      </c>
      <c r="B93" s="29" t="s">
        <v>695</v>
      </c>
      <c r="C93" s="29">
        <v>6381008</v>
      </c>
      <c r="D93" s="30">
        <v>43937</v>
      </c>
      <c r="E93" s="30">
        <v>43937</v>
      </c>
      <c r="F93" s="29" t="s">
        <v>503</v>
      </c>
      <c r="G93" s="29" t="s">
        <v>694</v>
      </c>
      <c r="H93" s="29">
        <v>49</v>
      </c>
      <c r="I93" s="29" t="s">
        <v>85</v>
      </c>
      <c r="J93" s="29" t="s">
        <v>693</v>
      </c>
    </row>
    <row r="94" spans="1:10" ht="63.75" x14ac:dyDescent="0.2">
      <c r="A94" s="29">
        <v>6274980</v>
      </c>
      <c r="B94" s="29" t="s">
        <v>1033</v>
      </c>
      <c r="C94" s="29">
        <v>6274980</v>
      </c>
      <c r="D94" s="30">
        <v>43925</v>
      </c>
      <c r="E94" s="30">
        <v>43899</v>
      </c>
      <c r="F94" s="29" t="s">
        <v>503</v>
      </c>
      <c r="G94" s="29" t="s">
        <v>562</v>
      </c>
      <c r="H94" s="29">
        <v>34</v>
      </c>
      <c r="I94" s="29" t="s">
        <v>1011</v>
      </c>
      <c r="J94" s="29" t="s">
        <v>1032</v>
      </c>
    </row>
    <row r="95" spans="1:10" ht="38.25" x14ac:dyDescent="0.2">
      <c r="A95" s="29">
        <v>6427878</v>
      </c>
      <c r="B95" s="29" t="s">
        <v>1093</v>
      </c>
      <c r="C95" s="29">
        <v>6427878</v>
      </c>
      <c r="D95" s="30">
        <v>43924</v>
      </c>
      <c r="E95" s="30">
        <v>43899</v>
      </c>
      <c r="F95" s="29" t="s">
        <v>503</v>
      </c>
      <c r="G95" s="29" t="s">
        <v>562</v>
      </c>
      <c r="H95" s="29">
        <v>17</v>
      </c>
      <c r="I95" s="29" t="s">
        <v>1086</v>
      </c>
      <c r="J95" s="29" t="s">
        <v>1092</v>
      </c>
    </row>
    <row r="96" spans="1:10" ht="102" x14ac:dyDescent="0.2">
      <c r="A96" s="29">
        <v>6419935</v>
      </c>
      <c r="B96" s="29" t="s">
        <v>1067</v>
      </c>
      <c r="C96" s="29">
        <v>6419935</v>
      </c>
      <c r="D96" s="30">
        <v>43923</v>
      </c>
      <c r="E96" s="30">
        <v>43894</v>
      </c>
      <c r="F96" s="29" t="s">
        <v>503</v>
      </c>
      <c r="G96" s="29" t="s">
        <v>725</v>
      </c>
      <c r="H96" s="29">
        <v>21</v>
      </c>
      <c r="I96" s="29" t="s">
        <v>86</v>
      </c>
      <c r="J96" s="29" t="s">
        <v>1066</v>
      </c>
    </row>
    <row r="97" spans="1:10" ht="102" x14ac:dyDescent="0.2">
      <c r="A97" s="29">
        <v>6426247</v>
      </c>
      <c r="B97" s="29" t="s">
        <v>1065</v>
      </c>
      <c r="C97" s="29">
        <v>6426247</v>
      </c>
      <c r="D97" s="30">
        <v>43923</v>
      </c>
      <c r="E97" s="30">
        <v>43894</v>
      </c>
      <c r="F97" s="29" t="s">
        <v>503</v>
      </c>
      <c r="G97" s="29" t="s">
        <v>725</v>
      </c>
      <c r="H97" s="29">
        <v>21</v>
      </c>
      <c r="I97" s="29" t="s">
        <v>86</v>
      </c>
      <c r="J97" s="29" t="s">
        <v>1064</v>
      </c>
    </row>
    <row r="98" spans="1:10" ht="140.25" x14ac:dyDescent="0.2">
      <c r="A98" s="29">
        <v>6427897</v>
      </c>
      <c r="B98" s="29" t="s">
        <v>983</v>
      </c>
      <c r="C98" s="29">
        <v>6427897</v>
      </c>
      <c r="D98" s="30">
        <v>43923</v>
      </c>
      <c r="E98" s="30">
        <v>43894</v>
      </c>
      <c r="F98" s="29" t="s">
        <v>503</v>
      </c>
      <c r="G98" s="29" t="s">
        <v>725</v>
      </c>
      <c r="H98" s="29">
        <v>47</v>
      </c>
      <c r="I98" s="29" t="s">
        <v>533</v>
      </c>
      <c r="J98" s="29" t="s">
        <v>982</v>
      </c>
    </row>
    <row r="99" spans="1:10" ht="51" x14ac:dyDescent="0.2">
      <c r="A99" s="29">
        <v>6400117</v>
      </c>
      <c r="B99" s="29" t="s">
        <v>1095</v>
      </c>
      <c r="C99" s="29">
        <v>6400117</v>
      </c>
      <c r="D99" s="30">
        <v>43922</v>
      </c>
      <c r="E99" s="30">
        <v>43894</v>
      </c>
      <c r="F99" s="29" t="s">
        <v>503</v>
      </c>
      <c r="G99" s="29" t="s">
        <v>562</v>
      </c>
      <c r="H99" s="29">
        <v>17</v>
      </c>
      <c r="I99" s="29" t="s">
        <v>1086</v>
      </c>
      <c r="J99" s="29" t="s">
        <v>1094</v>
      </c>
    </row>
    <row r="100" spans="1:10" ht="102" x14ac:dyDescent="0.2">
      <c r="A100" s="29">
        <v>6421169</v>
      </c>
      <c r="B100" s="29" t="s">
        <v>1047</v>
      </c>
      <c r="C100" s="29">
        <v>6421169</v>
      </c>
      <c r="D100" s="30">
        <v>43922</v>
      </c>
      <c r="E100" s="30">
        <v>43894</v>
      </c>
      <c r="F100" s="29" t="s">
        <v>503</v>
      </c>
      <c r="G100" s="29" t="s">
        <v>895</v>
      </c>
      <c r="H100" s="29">
        <v>34</v>
      </c>
      <c r="I100" s="29" t="s">
        <v>1011</v>
      </c>
      <c r="J100" s="29" t="s">
        <v>1046</v>
      </c>
    </row>
    <row r="101" spans="1:10" ht="102" x14ac:dyDescent="0.2">
      <c r="A101" s="29">
        <v>6421195</v>
      </c>
      <c r="B101" s="29" t="s">
        <v>1045</v>
      </c>
      <c r="C101" s="29">
        <v>6421195</v>
      </c>
      <c r="D101" s="30">
        <v>43922</v>
      </c>
      <c r="E101" s="30">
        <v>43894</v>
      </c>
      <c r="F101" s="29" t="s">
        <v>503</v>
      </c>
      <c r="G101" s="29" t="s">
        <v>895</v>
      </c>
      <c r="H101" s="29">
        <v>34</v>
      </c>
      <c r="I101" s="29" t="s">
        <v>1011</v>
      </c>
      <c r="J101" s="29" t="s">
        <v>1044</v>
      </c>
    </row>
    <row r="102" spans="1:10" ht="38.25" x14ac:dyDescent="0.2">
      <c r="A102" s="29">
        <v>6357045</v>
      </c>
      <c r="B102" s="29" t="s">
        <v>563</v>
      </c>
      <c r="C102" s="29">
        <v>6357045</v>
      </c>
      <c r="D102" s="30">
        <v>43922</v>
      </c>
      <c r="E102" s="30">
        <v>43894</v>
      </c>
      <c r="F102" s="29" t="s">
        <v>503</v>
      </c>
      <c r="G102" s="29" t="s">
        <v>562</v>
      </c>
      <c r="H102" s="29">
        <v>50</v>
      </c>
      <c r="I102" s="29" t="s">
        <v>556</v>
      </c>
      <c r="J102" s="29" t="s">
        <v>561</v>
      </c>
    </row>
    <row r="103" spans="1:10" ht="51" x14ac:dyDescent="0.2">
      <c r="A103" s="29">
        <v>6416376</v>
      </c>
      <c r="B103" s="29" t="s">
        <v>1192</v>
      </c>
      <c r="C103" s="29">
        <v>6416376</v>
      </c>
      <c r="D103" s="30">
        <v>43918</v>
      </c>
      <c r="E103" s="30">
        <v>43918</v>
      </c>
      <c r="F103" s="29" t="s">
        <v>503</v>
      </c>
      <c r="G103" s="29" t="s">
        <v>1174</v>
      </c>
      <c r="H103" s="29">
        <v>16</v>
      </c>
      <c r="I103" s="29" t="s">
        <v>1112</v>
      </c>
      <c r="J103" s="29" t="s">
        <v>1191</v>
      </c>
    </row>
    <row r="104" spans="1:10" ht="51" x14ac:dyDescent="0.2">
      <c r="A104" s="29">
        <v>6423204</v>
      </c>
      <c r="B104" s="29" t="s">
        <v>1190</v>
      </c>
      <c r="C104" s="29">
        <v>6423204</v>
      </c>
      <c r="D104" s="30">
        <v>43917</v>
      </c>
      <c r="E104" s="30">
        <v>43917</v>
      </c>
      <c r="F104" s="29" t="s">
        <v>503</v>
      </c>
      <c r="G104" s="29" t="s">
        <v>1185</v>
      </c>
      <c r="H104" s="29">
        <v>16</v>
      </c>
      <c r="I104" s="29" t="s">
        <v>1112</v>
      </c>
      <c r="J104" s="29" t="s">
        <v>1189</v>
      </c>
    </row>
    <row r="105" spans="1:10" ht="102" x14ac:dyDescent="0.2">
      <c r="A105" s="29">
        <v>6427496</v>
      </c>
      <c r="B105" s="29" t="s">
        <v>684</v>
      </c>
      <c r="C105" s="29">
        <v>6427496</v>
      </c>
      <c r="D105" s="30">
        <v>43917</v>
      </c>
      <c r="E105" s="30">
        <v>43917</v>
      </c>
      <c r="F105" s="29" t="s">
        <v>503</v>
      </c>
      <c r="G105" s="29" t="s">
        <v>671</v>
      </c>
      <c r="H105" s="29">
        <v>47</v>
      </c>
      <c r="I105" s="29" t="s">
        <v>533</v>
      </c>
      <c r="J105" s="29" t="s">
        <v>683</v>
      </c>
    </row>
    <row r="106" spans="1:10" ht="38.25" x14ac:dyDescent="0.2">
      <c r="A106" s="29">
        <v>6427496</v>
      </c>
      <c r="B106" s="29" t="s">
        <v>684</v>
      </c>
      <c r="C106" s="29">
        <v>6427496</v>
      </c>
      <c r="D106" s="30">
        <v>43917</v>
      </c>
      <c r="E106" s="30">
        <v>43917</v>
      </c>
      <c r="F106" s="29" t="s">
        <v>503</v>
      </c>
      <c r="G106" s="29" t="s">
        <v>671</v>
      </c>
      <c r="H106" s="29">
        <v>49</v>
      </c>
      <c r="I106" s="29" t="s">
        <v>85</v>
      </c>
      <c r="J106" s="29" t="s">
        <v>683</v>
      </c>
    </row>
    <row r="107" spans="1:10" ht="76.5" x14ac:dyDescent="0.2">
      <c r="A107" s="29">
        <v>6411214</v>
      </c>
      <c r="B107" s="29" t="s">
        <v>911</v>
      </c>
      <c r="C107" s="29">
        <v>6411214</v>
      </c>
      <c r="D107" s="30">
        <v>43916</v>
      </c>
      <c r="E107" s="30">
        <v>43916</v>
      </c>
      <c r="F107" s="29" t="s">
        <v>503</v>
      </c>
      <c r="G107" s="29" t="s">
        <v>671</v>
      </c>
      <c r="H107" s="29">
        <v>49</v>
      </c>
      <c r="I107" s="29" t="s">
        <v>85</v>
      </c>
      <c r="J107" s="29" t="s">
        <v>910</v>
      </c>
    </row>
    <row r="108" spans="1:10" ht="76.5" x14ac:dyDescent="0.2">
      <c r="A108" s="29">
        <v>6417588</v>
      </c>
      <c r="B108" s="29" t="s">
        <v>686</v>
      </c>
      <c r="C108" s="29">
        <v>6417588</v>
      </c>
      <c r="D108" s="30">
        <v>43916</v>
      </c>
      <c r="E108" s="30">
        <v>43916</v>
      </c>
      <c r="F108" s="29" t="s">
        <v>503</v>
      </c>
      <c r="G108" s="29" t="s">
        <v>671</v>
      </c>
      <c r="H108" s="29">
        <v>49</v>
      </c>
      <c r="I108" s="29" t="s">
        <v>85</v>
      </c>
      <c r="J108" s="29" t="s">
        <v>685</v>
      </c>
    </row>
    <row r="109" spans="1:10" ht="102" x14ac:dyDescent="0.2">
      <c r="A109" s="29">
        <v>6349557</v>
      </c>
      <c r="B109" s="29" t="s">
        <v>1164</v>
      </c>
      <c r="C109" s="29">
        <v>6349557</v>
      </c>
      <c r="D109" s="30">
        <v>43915</v>
      </c>
      <c r="E109" s="30">
        <v>43915</v>
      </c>
      <c r="F109" s="29" t="s">
        <v>503</v>
      </c>
      <c r="G109" s="29" t="s">
        <v>671</v>
      </c>
      <c r="H109" s="29">
        <v>16</v>
      </c>
      <c r="I109" s="29" t="s">
        <v>1112</v>
      </c>
      <c r="J109" s="29" t="s">
        <v>1163</v>
      </c>
    </row>
    <row r="110" spans="1:10" ht="114.75" x14ac:dyDescent="0.2">
      <c r="A110" s="29">
        <v>6429418</v>
      </c>
      <c r="B110" s="29" t="s">
        <v>752</v>
      </c>
      <c r="C110" s="29">
        <v>6429418</v>
      </c>
      <c r="D110" s="30">
        <v>43914</v>
      </c>
      <c r="E110" s="30">
        <v>43894</v>
      </c>
      <c r="F110" s="29" t="s">
        <v>503</v>
      </c>
      <c r="G110" s="29" t="s">
        <v>725</v>
      </c>
      <c r="H110" s="29">
        <v>34</v>
      </c>
      <c r="I110" s="29" t="s">
        <v>1011</v>
      </c>
      <c r="J110" s="29" t="s">
        <v>751</v>
      </c>
    </row>
    <row r="111" spans="1:10" ht="63.75" x14ac:dyDescent="0.2">
      <c r="A111" s="29">
        <v>6298241</v>
      </c>
      <c r="B111" s="29" t="s">
        <v>1022</v>
      </c>
      <c r="C111" s="29">
        <v>6298241</v>
      </c>
      <c r="D111" s="30">
        <v>43914</v>
      </c>
      <c r="E111" s="30">
        <v>43914</v>
      </c>
      <c r="F111" s="29" t="s">
        <v>503</v>
      </c>
      <c r="G111" s="29" t="s">
        <v>671</v>
      </c>
      <c r="H111" s="29">
        <v>34</v>
      </c>
      <c r="I111" s="29" t="s">
        <v>1011</v>
      </c>
      <c r="J111" s="29" t="s">
        <v>1021</v>
      </c>
    </row>
    <row r="112" spans="1:10" ht="114.75" x14ac:dyDescent="0.2">
      <c r="A112" s="29">
        <v>6437393</v>
      </c>
      <c r="B112" s="29" t="s">
        <v>754</v>
      </c>
      <c r="C112" s="29">
        <v>6437393</v>
      </c>
      <c r="D112" s="30">
        <v>43914</v>
      </c>
      <c r="E112" s="30">
        <v>43899</v>
      </c>
      <c r="F112" s="29" t="s">
        <v>503</v>
      </c>
      <c r="G112" s="29" t="s">
        <v>725</v>
      </c>
      <c r="H112" s="29">
        <v>49</v>
      </c>
      <c r="I112" s="29" t="s">
        <v>85</v>
      </c>
      <c r="J112" s="29" t="s">
        <v>753</v>
      </c>
    </row>
    <row r="113" spans="1:10" ht="114.75" x14ac:dyDescent="0.2">
      <c r="A113" s="29">
        <v>6429418</v>
      </c>
      <c r="B113" s="29" t="s">
        <v>752</v>
      </c>
      <c r="C113" s="29">
        <v>6429418</v>
      </c>
      <c r="D113" s="30">
        <v>43914</v>
      </c>
      <c r="E113" s="30">
        <v>43894</v>
      </c>
      <c r="F113" s="29" t="s">
        <v>503</v>
      </c>
      <c r="G113" s="29" t="s">
        <v>725</v>
      </c>
      <c r="H113" s="29">
        <v>49</v>
      </c>
      <c r="I113" s="29" t="s">
        <v>85</v>
      </c>
      <c r="J113" s="29" t="s">
        <v>751</v>
      </c>
    </row>
    <row r="114" spans="1:10" ht="102" x14ac:dyDescent="0.2">
      <c r="A114" s="29">
        <v>6342378</v>
      </c>
      <c r="B114" s="29" t="s">
        <v>839</v>
      </c>
      <c r="C114" s="29">
        <v>6342378</v>
      </c>
      <c r="D114" s="30">
        <v>43913</v>
      </c>
      <c r="E114" s="30">
        <v>43894</v>
      </c>
      <c r="F114" s="29" t="s">
        <v>503</v>
      </c>
      <c r="G114" s="29" t="s">
        <v>562</v>
      </c>
      <c r="H114" s="29">
        <v>47</v>
      </c>
      <c r="I114" s="29" t="s">
        <v>533</v>
      </c>
      <c r="J114" s="29" t="s">
        <v>838</v>
      </c>
    </row>
    <row r="115" spans="1:10" ht="102" x14ac:dyDescent="0.2">
      <c r="A115" s="29">
        <v>6416534</v>
      </c>
      <c r="B115" s="29" t="s">
        <v>756</v>
      </c>
      <c r="C115" s="29">
        <v>6416534</v>
      </c>
      <c r="D115" s="30">
        <v>43913</v>
      </c>
      <c r="E115" s="30">
        <v>43899</v>
      </c>
      <c r="F115" s="29" t="s">
        <v>503</v>
      </c>
      <c r="G115" s="29" t="s">
        <v>725</v>
      </c>
      <c r="H115" s="29">
        <v>47</v>
      </c>
      <c r="I115" s="29" t="s">
        <v>533</v>
      </c>
      <c r="J115" s="29" t="s">
        <v>755</v>
      </c>
    </row>
    <row r="116" spans="1:10" ht="38.25" x14ac:dyDescent="0.2">
      <c r="A116" s="29">
        <v>6342378</v>
      </c>
      <c r="B116" s="29" t="s">
        <v>839</v>
      </c>
      <c r="C116" s="29">
        <v>6342378</v>
      </c>
      <c r="D116" s="30">
        <v>43913</v>
      </c>
      <c r="E116" s="30">
        <v>43894</v>
      </c>
      <c r="F116" s="29" t="s">
        <v>503</v>
      </c>
      <c r="G116" s="29" t="s">
        <v>562</v>
      </c>
      <c r="H116" s="29">
        <v>49</v>
      </c>
      <c r="I116" s="29" t="s">
        <v>85</v>
      </c>
      <c r="J116" s="29" t="s">
        <v>838</v>
      </c>
    </row>
    <row r="117" spans="1:10" ht="89.25" x14ac:dyDescent="0.2">
      <c r="A117" s="29">
        <v>6416534</v>
      </c>
      <c r="B117" s="29" t="s">
        <v>756</v>
      </c>
      <c r="C117" s="29">
        <v>6416534</v>
      </c>
      <c r="D117" s="30">
        <v>43913</v>
      </c>
      <c r="E117" s="30">
        <v>43899</v>
      </c>
      <c r="F117" s="29" t="s">
        <v>503</v>
      </c>
      <c r="G117" s="29" t="s">
        <v>725</v>
      </c>
      <c r="H117" s="29">
        <v>49</v>
      </c>
      <c r="I117" s="29" t="s">
        <v>85</v>
      </c>
      <c r="J117" s="29" t="s">
        <v>755</v>
      </c>
    </row>
    <row r="118" spans="1:10" ht="38.25" x14ac:dyDescent="0.2">
      <c r="A118" s="29">
        <v>6406275</v>
      </c>
      <c r="B118" s="29" t="s">
        <v>692</v>
      </c>
      <c r="C118" s="29">
        <v>6406275</v>
      </c>
      <c r="D118" s="30">
        <v>43912</v>
      </c>
      <c r="E118" s="30">
        <v>43912</v>
      </c>
      <c r="F118" s="29" t="s">
        <v>503</v>
      </c>
      <c r="G118" s="29" t="s">
        <v>671</v>
      </c>
      <c r="H118" s="29">
        <v>49</v>
      </c>
      <c r="I118" s="29" t="s">
        <v>85</v>
      </c>
      <c r="J118" s="29" t="s">
        <v>691</v>
      </c>
    </row>
    <row r="119" spans="1:10" ht="76.5" x14ac:dyDescent="0.2">
      <c r="A119" s="29">
        <v>6410740</v>
      </c>
      <c r="B119" s="29" t="s">
        <v>690</v>
      </c>
      <c r="C119" s="29">
        <v>6410740</v>
      </c>
      <c r="D119" s="30">
        <v>43912</v>
      </c>
      <c r="E119" s="30">
        <v>43912</v>
      </c>
      <c r="F119" s="29" t="s">
        <v>503</v>
      </c>
      <c r="G119" s="29" t="s">
        <v>671</v>
      </c>
      <c r="H119" s="29">
        <v>49</v>
      </c>
      <c r="I119" s="29" t="s">
        <v>85</v>
      </c>
      <c r="J119" s="29" t="s">
        <v>689</v>
      </c>
    </row>
    <row r="120" spans="1:10" ht="38.25" x14ac:dyDescent="0.2">
      <c r="A120" s="29">
        <v>6413226</v>
      </c>
      <c r="B120" s="29" t="s">
        <v>688</v>
      </c>
      <c r="C120" s="29">
        <v>6413226</v>
      </c>
      <c r="D120" s="30">
        <v>43912</v>
      </c>
      <c r="E120" s="30">
        <v>43912</v>
      </c>
      <c r="F120" s="29" t="s">
        <v>503</v>
      </c>
      <c r="G120" s="29" t="s">
        <v>671</v>
      </c>
      <c r="H120" s="29">
        <v>49</v>
      </c>
      <c r="I120" s="29" t="s">
        <v>85</v>
      </c>
      <c r="J120" s="29" t="s">
        <v>687</v>
      </c>
    </row>
    <row r="121" spans="1:10" ht="89.25" x14ac:dyDescent="0.2">
      <c r="A121" s="29">
        <v>6416652</v>
      </c>
      <c r="B121" s="29" t="s">
        <v>915</v>
      </c>
      <c r="C121" s="29">
        <v>6416652</v>
      </c>
      <c r="D121" s="30">
        <v>43909</v>
      </c>
      <c r="E121" s="30">
        <v>43894</v>
      </c>
      <c r="F121" s="29" t="s">
        <v>503</v>
      </c>
      <c r="G121" s="29" t="s">
        <v>671</v>
      </c>
      <c r="H121" s="29">
        <v>49</v>
      </c>
      <c r="I121" s="29" t="s">
        <v>85</v>
      </c>
      <c r="J121" s="29" t="s">
        <v>914</v>
      </c>
    </row>
    <row r="122" spans="1:10" ht="89.25" x14ac:dyDescent="0.2">
      <c r="A122" s="29">
        <v>6417989</v>
      </c>
      <c r="B122" s="29" t="s">
        <v>913</v>
      </c>
      <c r="C122" s="29">
        <v>6417989</v>
      </c>
      <c r="D122" s="30">
        <v>43909</v>
      </c>
      <c r="E122" s="30">
        <v>43894</v>
      </c>
      <c r="F122" s="29" t="s">
        <v>503</v>
      </c>
      <c r="G122" s="29" t="s">
        <v>671</v>
      </c>
      <c r="H122" s="29">
        <v>49</v>
      </c>
      <c r="I122" s="29" t="s">
        <v>85</v>
      </c>
      <c r="J122" s="29" t="s">
        <v>912</v>
      </c>
    </row>
    <row r="123" spans="1:10" ht="114.75" x14ac:dyDescent="0.2">
      <c r="A123" s="29">
        <v>6423222</v>
      </c>
      <c r="B123" s="29" t="s">
        <v>977</v>
      </c>
      <c r="C123" s="29">
        <v>6423222</v>
      </c>
      <c r="D123" s="30">
        <v>43899</v>
      </c>
      <c r="E123" s="30">
        <v>43899</v>
      </c>
      <c r="F123" s="29" t="s">
        <v>503</v>
      </c>
      <c r="G123" s="29" t="s">
        <v>694</v>
      </c>
      <c r="H123" s="29">
        <v>47</v>
      </c>
      <c r="I123" s="29" t="s">
        <v>533</v>
      </c>
      <c r="J123" s="29" t="s">
        <v>975</v>
      </c>
    </row>
    <row r="124" spans="1:10" ht="114.75" x14ac:dyDescent="0.2">
      <c r="A124" s="29">
        <v>6416809</v>
      </c>
      <c r="B124" s="29" t="s">
        <v>976</v>
      </c>
      <c r="C124" s="29">
        <v>6416809</v>
      </c>
      <c r="D124" s="30">
        <v>43899</v>
      </c>
      <c r="E124" s="30">
        <v>43899</v>
      </c>
      <c r="F124" s="29" t="s">
        <v>503</v>
      </c>
      <c r="G124" s="29" t="s">
        <v>694</v>
      </c>
      <c r="H124" s="29">
        <v>47</v>
      </c>
      <c r="I124" s="29" t="s">
        <v>533</v>
      </c>
      <c r="J124" s="29" t="s">
        <v>975</v>
      </c>
    </row>
    <row r="125" spans="1:10" ht="38.25" x14ac:dyDescent="0.2">
      <c r="A125" s="29">
        <v>6439064</v>
      </c>
      <c r="B125" s="29" t="s">
        <v>706</v>
      </c>
      <c r="C125" s="29">
        <v>6439064</v>
      </c>
      <c r="D125" s="30">
        <v>43899</v>
      </c>
      <c r="E125" s="30">
        <v>43899</v>
      </c>
      <c r="F125" s="29" t="s">
        <v>503</v>
      </c>
      <c r="G125" s="29" t="s">
        <v>694</v>
      </c>
      <c r="H125" s="29">
        <v>49</v>
      </c>
      <c r="I125" s="29" t="s">
        <v>85</v>
      </c>
      <c r="J125" s="29" t="s">
        <v>696</v>
      </c>
    </row>
    <row r="126" spans="1:10" ht="38.25" x14ac:dyDescent="0.2">
      <c r="A126" s="29">
        <v>6428488</v>
      </c>
      <c r="B126" s="29" t="s">
        <v>705</v>
      </c>
      <c r="C126" s="29">
        <v>6428488</v>
      </c>
      <c r="D126" s="30">
        <v>43899</v>
      </c>
      <c r="E126" s="30">
        <v>43899</v>
      </c>
      <c r="F126" s="29" t="s">
        <v>503</v>
      </c>
      <c r="G126" s="29" t="s">
        <v>694</v>
      </c>
      <c r="H126" s="29">
        <v>49</v>
      </c>
      <c r="I126" s="29" t="s">
        <v>85</v>
      </c>
      <c r="J126" s="29" t="s">
        <v>696</v>
      </c>
    </row>
    <row r="127" spans="1:10" ht="38.25" x14ac:dyDescent="0.2">
      <c r="A127" s="29">
        <v>6424309</v>
      </c>
      <c r="B127" s="29" t="s">
        <v>704</v>
      </c>
      <c r="C127" s="29">
        <v>6424309</v>
      </c>
      <c r="D127" s="30">
        <v>43899</v>
      </c>
      <c r="E127" s="30">
        <v>43899</v>
      </c>
      <c r="F127" s="29" t="s">
        <v>503</v>
      </c>
      <c r="G127" s="29" t="s">
        <v>694</v>
      </c>
      <c r="H127" s="29">
        <v>49</v>
      </c>
      <c r="I127" s="29" t="s">
        <v>85</v>
      </c>
      <c r="J127" s="29" t="s">
        <v>696</v>
      </c>
    </row>
    <row r="128" spans="1:10" ht="38.25" x14ac:dyDescent="0.2">
      <c r="A128" s="29">
        <v>6424318</v>
      </c>
      <c r="B128" s="29" t="s">
        <v>703</v>
      </c>
      <c r="C128" s="29">
        <v>6424318</v>
      </c>
      <c r="D128" s="30">
        <v>43899</v>
      </c>
      <c r="E128" s="30">
        <v>43899</v>
      </c>
      <c r="F128" s="29" t="s">
        <v>503</v>
      </c>
      <c r="G128" s="29" t="s">
        <v>694</v>
      </c>
      <c r="H128" s="29">
        <v>49</v>
      </c>
      <c r="I128" s="29" t="s">
        <v>85</v>
      </c>
      <c r="J128" s="29" t="s">
        <v>696</v>
      </c>
    </row>
    <row r="129" spans="1:10" ht="38.25" x14ac:dyDescent="0.2">
      <c r="A129" s="29">
        <v>6426819</v>
      </c>
      <c r="B129" s="29" t="s">
        <v>702</v>
      </c>
      <c r="C129" s="29">
        <v>6426819</v>
      </c>
      <c r="D129" s="30">
        <v>43899</v>
      </c>
      <c r="E129" s="30">
        <v>43899</v>
      </c>
      <c r="F129" s="29" t="s">
        <v>503</v>
      </c>
      <c r="G129" s="29" t="s">
        <v>694</v>
      </c>
      <c r="H129" s="29">
        <v>49</v>
      </c>
      <c r="I129" s="29" t="s">
        <v>85</v>
      </c>
      <c r="J129" s="29" t="s">
        <v>696</v>
      </c>
    </row>
    <row r="130" spans="1:10" ht="38.25" x14ac:dyDescent="0.2">
      <c r="A130" s="29">
        <v>6427122</v>
      </c>
      <c r="B130" s="29" t="s">
        <v>701</v>
      </c>
      <c r="C130" s="29">
        <v>6427122</v>
      </c>
      <c r="D130" s="30">
        <v>43899</v>
      </c>
      <c r="E130" s="30">
        <v>43899</v>
      </c>
      <c r="F130" s="29" t="s">
        <v>503</v>
      </c>
      <c r="G130" s="29" t="s">
        <v>694</v>
      </c>
      <c r="H130" s="29">
        <v>49</v>
      </c>
      <c r="I130" s="29" t="s">
        <v>85</v>
      </c>
      <c r="J130" s="29" t="s">
        <v>696</v>
      </c>
    </row>
    <row r="131" spans="1:10" ht="38.25" x14ac:dyDescent="0.2">
      <c r="A131" s="29">
        <v>6428453</v>
      </c>
      <c r="B131" s="29" t="s">
        <v>700</v>
      </c>
      <c r="C131" s="29">
        <v>6428453</v>
      </c>
      <c r="D131" s="30">
        <v>43899</v>
      </c>
      <c r="E131" s="30">
        <v>43899</v>
      </c>
      <c r="F131" s="29" t="s">
        <v>503</v>
      </c>
      <c r="G131" s="29" t="s">
        <v>694</v>
      </c>
      <c r="H131" s="29">
        <v>49</v>
      </c>
      <c r="I131" s="29" t="s">
        <v>85</v>
      </c>
      <c r="J131" s="29" t="s">
        <v>696</v>
      </c>
    </row>
    <row r="132" spans="1:10" ht="38.25" x14ac:dyDescent="0.2">
      <c r="A132" s="29">
        <v>6433140</v>
      </c>
      <c r="B132" s="29" t="s">
        <v>699</v>
      </c>
      <c r="C132" s="29">
        <v>6433140</v>
      </c>
      <c r="D132" s="30">
        <v>43899</v>
      </c>
      <c r="E132" s="30">
        <v>43899</v>
      </c>
      <c r="F132" s="29" t="s">
        <v>503</v>
      </c>
      <c r="G132" s="29" t="s">
        <v>694</v>
      </c>
      <c r="H132" s="29">
        <v>49</v>
      </c>
      <c r="I132" s="29" t="s">
        <v>85</v>
      </c>
      <c r="J132" s="29" t="s">
        <v>696</v>
      </c>
    </row>
    <row r="133" spans="1:10" ht="38.25" x14ac:dyDescent="0.2">
      <c r="A133" s="29">
        <v>6435869</v>
      </c>
      <c r="B133" s="29" t="s">
        <v>698</v>
      </c>
      <c r="C133" s="29">
        <v>6435869</v>
      </c>
      <c r="D133" s="30">
        <v>43899</v>
      </c>
      <c r="E133" s="30">
        <v>43899</v>
      </c>
      <c r="F133" s="29" t="s">
        <v>503</v>
      </c>
      <c r="G133" s="29" t="s">
        <v>694</v>
      </c>
      <c r="H133" s="29">
        <v>49</v>
      </c>
      <c r="I133" s="29" t="s">
        <v>85</v>
      </c>
      <c r="J133" s="29" t="s">
        <v>696</v>
      </c>
    </row>
    <row r="134" spans="1:10" ht="38.25" x14ac:dyDescent="0.2">
      <c r="A134" s="29">
        <v>6438543</v>
      </c>
      <c r="B134" s="29" t="s">
        <v>697</v>
      </c>
      <c r="C134" s="29">
        <v>6438543</v>
      </c>
      <c r="D134" s="30">
        <v>43899</v>
      </c>
      <c r="E134" s="30">
        <v>43899</v>
      </c>
      <c r="F134" s="29" t="s">
        <v>503</v>
      </c>
      <c r="G134" s="29" t="s">
        <v>694</v>
      </c>
      <c r="H134" s="29">
        <v>49</v>
      </c>
      <c r="I134" s="29" t="s">
        <v>85</v>
      </c>
      <c r="J134" s="29" t="s">
        <v>696</v>
      </c>
    </row>
    <row r="135" spans="1:10" ht="38.25" x14ac:dyDescent="0.2">
      <c r="A135" s="29">
        <v>6401529</v>
      </c>
      <c r="B135" s="29" t="s">
        <v>758</v>
      </c>
      <c r="C135" s="29">
        <v>6401529</v>
      </c>
      <c r="D135" s="30">
        <v>43895</v>
      </c>
      <c r="E135" s="30">
        <v>43867</v>
      </c>
      <c r="F135" s="29" t="s">
        <v>503</v>
      </c>
      <c r="G135" s="29" t="s">
        <v>725</v>
      </c>
      <c r="H135" s="29">
        <v>49</v>
      </c>
      <c r="I135" s="29" t="s">
        <v>85</v>
      </c>
      <c r="J135" s="29" t="s">
        <v>757</v>
      </c>
    </row>
    <row r="136" spans="1:10" ht="76.5" x14ac:dyDescent="0.2">
      <c r="A136" s="29">
        <v>6429600</v>
      </c>
      <c r="B136" s="29" t="s">
        <v>653</v>
      </c>
      <c r="C136" s="29">
        <v>6429600</v>
      </c>
      <c r="D136" s="30">
        <v>43894</v>
      </c>
      <c r="E136" s="30">
        <v>43894</v>
      </c>
      <c r="F136" s="29" t="s">
        <v>503</v>
      </c>
      <c r="G136" s="29" t="s">
        <v>502</v>
      </c>
      <c r="H136" s="29">
        <v>49</v>
      </c>
      <c r="I136" s="29" t="s">
        <v>85</v>
      </c>
      <c r="J136" s="29" t="s">
        <v>652</v>
      </c>
    </row>
    <row r="137" spans="1:10" ht="38.25" x14ac:dyDescent="0.2">
      <c r="A137" s="29">
        <v>6381008</v>
      </c>
      <c r="B137" s="29" t="s">
        <v>1101</v>
      </c>
      <c r="C137" s="29">
        <v>6381008</v>
      </c>
      <c r="D137" s="30">
        <v>43893</v>
      </c>
      <c r="E137" s="30">
        <v>43867</v>
      </c>
      <c r="F137" s="29" t="s">
        <v>503</v>
      </c>
      <c r="G137" s="29" t="s">
        <v>562</v>
      </c>
      <c r="H137" s="29">
        <v>17</v>
      </c>
      <c r="I137" s="29" t="s">
        <v>1086</v>
      </c>
      <c r="J137" s="29" t="s">
        <v>1100</v>
      </c>
    </row>
    <row r="138" spans="1:10" ht="63.75" x14ac:dyDescent="0.2">
      <c r="A138" s="29">
        <v>6394088</v>
      </c>
      <c r="B138" s="29" t="s">
        <v>1069</v>
      </c>
      <c r="C138" s="29">
        <v>6394088</v>
      </c>
      <c r="D138" s="30">
        <v>43892</v>
      </c>
      <c r="E138" s="30">
        <v>43867</v>
      </c>
      <c r="F138" s="29" t="s">
        <v>503</v>
      </c>
      <c r="G138" s="29" t="s">
        <v>725</v>
      </c>
      <c r="H138" s="29">
        <v>21</v>
      </c>
      <c r="I138" s="29" t="s">
        <v>86</v>
      </c>
      <c r="J138" s="29" t="s">
        <v>1068</v>
      </c>
    </row>
    <row r="139" spans="1:10" ht="63.75" x14ac:dyDescent="0.2">
      <c r="A139" s="29">
        <v>6274980</v>
      </c>
      <c r="B139" s="29" t="s">
        <v>1037</v>
      </c>
      <c r="C139" s="29">
        <v>6274980</v>
      </c>
      <c r="D139" s="30">
        <v>43889</v>
      </c>
      <c r="E139" s="30">
        <v>43867</v>
      </c>
      <c r="F139" s="29" t="s">
        <v>503</v>
      </c>
      <c r="G139" s="29" t="s">
        <v>562</v>
      </c>
      <c r="H139" s="29">
        <v>34</v>
      </c>
      <c r="I139" s="29" t="s">
        <v>1011</v>
      </c>
      <c r="J139" s="29" t="s">
        <v>1036</v>
      </c>
    </row>
    <row r="140" spans="1:10" ht="63.75" x14ac:dyDescent="0.2">
      <c r="A140" s="29">
        <v>6378365</v>
      </c>
      <c r="B140" s="29" t="s">
        <v>1035</v>
      </c>
      <c r="C140" s="29">
        <v>6378365</v>
      </c>
      <c r="D140" s="30">
        <v>43889</v>
      </c>
      <c r="E140" s="30">
        <v>43867</v>
      </c>
      <c r="F140" s="29" t="s">
        <v>503</v>
      </c>
      <c r="G140" s="29" t="s">
        <v>562</v>
      </c>
      <c r="H140" s="29">
        <v>34</v>
      </c>
      <c r="I140" s="29" t="s">
        <v>1011</v>
      </c>
      <c r="J140" s="29" t="s">
        <v>1034</v>
      </c>
    </row>
    <row r="141" spans="1:10" ht="51" x14ac:dyDescent="0.2">
      <c r="A141" s="29">
        <v>6392853</v>
      </c>
      <c r="B141" s="29" t="s">
        <v>1176</v>
      </c>
      <c r="C141" s="29">
        <v>6392853</v>
      </c>
      <c r="D141" s="30">
        <v>43887</v>
      </c>
      <c r="E141" s="30">
        <v>43887</v>
      </c>
      <c r="F141" s="29" t="s">
        <v>503</v>
      </c>
      <c r="G141" s="29" t="s">
        <v>1174</v>
      </c>
      <c r="H141" s="29">
        <v>16</v>
      </c>
      <c r="I141" s="29" t="s">
        <v>1112</v>
      </c>
      <c r="J141" s="29" t="s">
        <v>1082</v>
      </c>
    </row>
    <row r="142" spans="1:10" ht="51" x14ac:dyDescent="0.2">
      <c r="A142" s="29">
        <v>6399759</v>
      </c>
      <c r="B142" s="29" t="s">
        <v>1175</v>
      </c>
      <c r="C142" s="29">
        <v>6399759</v>
      </c>
      <c r="D142" s="30">
        <v>43887</v>
      </c>
      <c r="E142" s="30">
        <v>43887</v>
      </c>
      <c r="F142" s="29" t="s">
        <v>503</v>
      </c>
      <c r="G142" s="29" t="s">
        <v>1174</v>
      </c>
      <c r="H142" s="29">
        <v>16</v>
      </c>
      <c r="I142" s="29" t="s">
        <v>1112</v>
      </c>
      <c r="J142" s="29" t="s">
        <v>1082</v>
      </c>
    </row>
    <row r="143" spans="1:10" ht="76.5" x14ac:dyDescent="0.2">
      <c r="A143" s="29">
        <v>6393228</v>
      </c>
      <c r="B143" s="29" t="s">
        <v>1124</v>
      </c>
      <c r="C143" s="29">
        <v>6393228</v>
      </c>
      <c r="D143" s="30">
        <v>43886</v>
      </c>
      <c r="E143" s="30">
        <v>43886</v>
      </c>
      <c r="F143" s="29" t="s">
        <v>503</v>
      </c>
      <c r="G143" s="29" t="s">
        <v>502</v>
      </c>
      <c r="H143" s="29">
        <v>16</v>
      </c>
      <c r="I143" s="29" t="s">
        <v>1112</v>
      </c>
      <c r="J143" s="29" t="s">
        <v>959</v>
      </c>
    </row>
    <row r="144" spans="1:10" ht="102" x14ac:dyDescent="0.2">
      <c r="A144" s="29">
        <v>6351597</v>
      </c>
      <c r="B144" s="29" t="s">
        <v>961</v>
      </c>
      <c r="C144" s="29">
        <v>6351597</v>
      </c>
      <c r="D144" s="30">
        <v>43886</v>
      </c>
      <c r="E144" s="30">
        <v>43886</v>
      </c>
      <c r="F144" s="29" t="s">
        <v>503</v>
      </c>
      <c r="G144" s="29" t="s">
        <v>502</v>
      </c>
      <c r="H144" s="29">
        <v>47</v>
      </c>
      <c r="I144" s="29" t="s">
        <v>533</v>
      </c>
      <c r="J144" s="29" t="s">
        <v>959</v>
      </c>
    </row>
    <row r="145" spans="1:10" ht="102" x14ac:dyDescent="0.2">
      <c r="A145" s="29">
        <v>6400118</v>
      </c>
      <c r="B145" s="29" t="s">
        <v>960</v>
      </c>
      <c r="C145" s="29">
        <v>6400118</v>
      </c>
      <c r="D145" s="30">
        <v>43886</v>
      </c>
      <c r="E145" s="30">
        <v>43886</v>
      </c>
      <c r="F145" s="29" t="s">
        <v>503</v>
      </c>
      <c r="G145" s="29" t="s">
        <v>502</v>
      </c>
      <c r="H145" s="29">
        <v>47</v>
      </c>
      <c r="I145" s="29" t="s">
        <v>533</v>
      </c>
      <c r="J145" s="29" t="s">
        <v>959</v>
      </c>
    </row>
    <row r="146" spans="1:10" ht="127.5" x14ac:dyDescent="0.2">
      <c r="A146" s="29">
        <v>6375192</v>
      </c>
      <c r="B146" s="29" t="s">
        <v>971</v>
      </c>
      <c r="C146" s="29">
        <v>6375192</v>
      </c>
      <c r="D146" s="30">
        <v>43878</v>
      </c>
      <c r="E146" s="30">
        <v>43878</v>
      </c>
      <c r="F146" s="29" t="s">
        <v>503</v>
      </c>
      <c r="G146" s="29" t="s">
        <v>502</v>
      </c>
      <c r="H146" s="29">
        <v>47</v>
      </c>
      <c r="I146" s="29" t="s">
        <v>533</v>
      </c>
      <c r="J146" s="29" t="s">
        <v>970</v>
      </c>
    </row>
    <row r="147" spans="1:10" ht="102" x14ac:dyDescent="0.2">
      <c r="A147" s="29">
        <v>6375192</v>
      </c>
      <c r="B147" s="29" t="s">
        <v>969</v>
      </c>
      <c r="C147" s="29">
        <v>6375192</v>
      </c>
      <c r="D147" s="30">
        <v>43878</v>
      </c>
      <c r="E147" s="30">
        <v>43878</v>
      </c>
      <c r="F147" s="29" t="s">
        <v>503</v>
      </c>
      <c r="G147" s="29" t="s">
        <v>502</v>
      </c>
      <c r="H147" s="29">
        <v>47</v>
      </c>
      <c r="I147" s="29" t="s">
        <v>533</v>
      </c>
      <c r="J147" s="29" t="s">
        <v>959</v>
      </c>
    </row>
    <row r="148" spans="1:10" ht="102" x14ac:dyDescent="0.2">
      <c r="A148" s="29">
        <v>6363450</v>
      </c>
      <c r="B148" s="29" t="s">
        <v>968</v>
      </c>
      <c r="C148" s="29">
        <v>6363450</v>
      </c>
      <c r="D148" s="30">
        <v>43878</v>
      </c>
      <c r="E148" s="30">
        <v>43878</v>
      </c>
      <c r="F148" s="29" t="s">
        <v>503</v>
      </c>
      <c r="G148" s="29" t="s">
        <v>502</v>
      </c>
      <c r="H148" s="29">
        <v>47</v>
      </c>
      <c r="I148" s="29" t="s">
        <v>533</v>
      </c>
      <c r="J148" s="29" t="s">
        <v>959</v>
      </c>
    </row>
    <row r="149" spans="1:10" ht="102" x14ac:dyDescent="0.2">
      <c r="A149" s="29">
        <v>6370411</v>
      </c>
      <c r="B149" s="29" t="s">
        <v>967</v>
      </c>
      <c r="C149" s="29">
        <v>6370411</v>
      </c>
      <c r="D149" s="30">
        <v>43878</v>
      </c>
      <c r="E149" s="30">
        <v>43878</v>
      </c>
      <c r="F149" s="29" t="s">
        <v>503</v>
      </c>
      <c r="G149" s="29" t="s">
        <v>502</v>
      </c>
      <c r="H149" s="29">
        <v>47</v>
      </c>
      <c r="I149" s="29" t="s">
        <v>533</v>
      </c>
      <c r="J149" s="29" t="s">
        <v>959</v>
      </c>
    </row>
    <row r="150" spans="1:10" ht="102" x14ac:dyDescent="0.2">
      <c r="A150" s="29">
        <v>6376500</v>
      </c>
      <c r="B150" s="29" t="s">
        <v>966</v>
      </c>
      <c r="C150" s="29">
        <v>6376500</v>
      </c>
      <c r="D150" s="30">
        <v>43878</v>
      </c>
      <c r="E150" s="30">
        <v>43878</v>
      </c>
      <c r="F150" s="29" t="s">
        <v>503</v>
      </c>
      <c r="G150" s="29" t="s">
        <v>502</v>
      </c>
      <c r="H150" s="29">
        <v>47</v>
      </c>
      <c r="I150" s="29" t="s">
        <v>533</v>
      </c>
      <c r="J150" s="29" t="s">
        <v>959</v>
      </c>
    </row>
    <row r="151" spans="1:10" ht="102" x14ac:dyDescent="0.2">
      <c r="A151" s="29">
        <v>6292273</v>
      </c>
      <c r="B151" s="29" t="s">
        <v>965</v>
      </c>
      <c r="C151" s="29">
        <v>6292273</v>
      </c>
      <c r="D151" s="30">
        <v>43878</v>
      </c>
      <c r="E151" s="30">
        <v>43878</v>
      </c>
      <c r="F151" s="29" t="s">
        <v>503</v>
      </c>
      <c r="G151" s="29" t="s">
        <v>502</v>
      </c>
      <c r="H151" s="29">
        <v>47</v>
      </c>
      <c r="I151" s="29" t="s">
        <v>533</v>
      </c>
      <c r="J151" s="29" t="s">
        <v>959</v>
      </c>
    </row>
    <row r="152" spans="1:10" ht="102" x14ac:dyDescent="0.2">
      <c r="A152" s="29">
        <v>6292484</v>
      </c>
      <c r="B152" s="29" t="s">
        <v>964</v>
      </c>
      <c r="C152" s="29">
        <v>6292484</v>
      </c>
      <c r="D152" s="30">
        <v>43878</v>
      </c>
      <c r="E152" s="30">
        <v>43878</v>
      </c>
      <c r="F152" s="29" t="s">
        <v>503</v>
      </c>
      <c r="G152" s="29" t="s">
        <v>502</v>
      </c>
      <c r="H152" s="29">
        <v>47</v>
      </c>
      <c r="I152" s="29" t="s">
        <v>533</v>
      </c>
      <c r="J152" s="29" t="s">
        <v>959</v>
      </c>
    </row>
    <row r="153" spans="1:10" ht="102" x14ac:dyDescent="0.2">
      <c r="A153" s="29">
        <v>6285843</v>
      </c>
      <c r="B153" s="29" t="s">
        <v>963</v>
      </c>
      <c r="C153" s="29">
        <v>6285843</v>
      </c>
      <c r="D153" s="30">
        <v>43878</v>
      </c>
      <c r="E153" s="30">
        <v>43878</v>
      </c>
      <c r="F153" s="29" t="s">
        <v>503</v>
      </c>
      <c r="G153" s="29" t="s">
        <v>502</v>
      </c>
      <c r="H153" s="29">
        <v>47</v>
      </c>
      <c r="I153" s="29" t="s">
        <v>533</v>
      </c>
      <c r="J153" s="29" t="s">
        <v>959</v>
      </c>
    </row>
    <row r="154" spans="1:10" ht="102" x14ac:dyDescent="0.2">
      <c r="A154" s="29">
        <v>6378369</v>
      </c>
      <c r="B154" s="29" t="s">
        <v>962</v>
      </c>
      <c r="C154" s="29">
        <v>6378369</v>
      </c>
      <c r="D154" s="30">
        <v>43878</v>
      </c>
      <c r="E154" s="30">
        <v>43878</v>
      </c>
      <c r="F154" s="29" t="s">
        <v>503</v>
      </c>
      <c r="G154" s="29" t="s">
        <v>502</v>
      </c>
      <c r="H154" s="29">
        <v>47</v>
      </c>
      <c r="I154" s="29" t="s">
        <v>533</v>
      </c>
      <c r="J154" s="29" t="s">
        <v>959</v>
      </c>
    </row>
    <row r="155" spans="1:10" ht="63.75" x14ac:dyDescent="0.2">
      <c r="A155" s="29">
        <v>6384218</v>
      </c>
      <c r="B155" s="29" t="s">
        <v>1084</v>
      </c>
      <c r="C155" s="29">
        <v>6384218</v>
      </c>
      <c r="D155" s="30">
        <v>43868</v>
      </c>
      <c r="E155" s="30">
        <v>43847</v>
      </c>
      <c r="F155" s="29" t="s">
        <v>503</v>
      </c>
      <c r="G155" s="29" t="s">
        <v>895</v>
      </c>
      <c r="H155" s="29">
        <v>21</v>
      </c>
      <c r="I155" s="29" t="s">
        <v>86</v>
      </c>
      <c r="J155" s="29" t="s">
        <v>1082</v>
      </c>
    </row>
    <row r="156" spans="1:10" ht="63.75" x14ac:dyDescent="0.2">
      <c r="A156" s="29">
        <v>6377553</v>
      </c>
      <c r="B156" s="29" t="s">
        <v>1083</v>
      </c>
      <c r="C156" s="29">
        <v>6377553</v>
      </c>
      <c r="D156" s="30">
        <v>43868</v>
      </c>
      <c r="E156" s="30">
        <v>43848</v>
      </c>
      <c r="F156" s="29" t="s">
        <v>503</v>
      </c>
      <c r="G156" s="29" t="s">
        <v>895</v>
      </c>
      <c r="H156" s="29">
        <v>21</v>
      </c>
      <c r="I156" s="29" t="s">
        <v>86</v>
      </c>
      <c r="J156" s="29" t="s">
        <v>1082</v>
      </c>
    </row>
    <row r="157" spans="1:10" ht="51" x14ac:dyDescent="0.2">
      <c r="A157" s="29">
        <v>6375650</v>
      </c>
      <c r="B157" s="29" t="s">
        <v>709</v>
      </c>
      <c r="C157" s="29">
        <v>6375650</v>
      </c>
      <c r="D157" s="30">
        <v>43868</v>
      </c>
      <c r="E157" s="30">
        <v>43847</v>
      </c>
      <c r="F157" s="29" t="s">
        <v>503</v>
      </c>
      <c r="G157" s="29" t="s">
        <v>708</v>
      </c>
      <c r="H157" s="29">
        <v>49</v>
      </c>
      <c r="I157" s="29" t="s">
        <v>85</v>
      </c>
      <c r="J157" s="29" t="s">
        <v>707</v>
      </c>
    </row>
    <row r="158" spans="1:10" ht="51" x14ac:dyDescent="0.2">
      <c r="A158" s="29">
        <v>6375925</v>
      </c>
      <c r="B158" s="29" t="s">
        <v>1136</v>
      </c>
      <c r="C158" s="29">
        <v>6375925</v>
      </c>
      <c r="D158" s="30">
        <v>43867</v>
      </c>
      <c r="E158" s="30">
        <v>43867</v>
      </c>
      <c r="F158" s="29" t="s">
        <v>503</v>
      </c>
      <c r="G158" s="29" t="s">
        <v>562</v>
      </c>
      <c r="H158" s="29">
        <v>16</v>
      </c>
      <c r="I158" s="29" t="s">
        <v>1112</v>
      </c>
      <c r="J158" s="29" t="s">
        <v>1131</v>
      </c>
    </row>
    <row r="159" spans="1:10" ht="51" x14ac:dyDescent="0.2">
      <c r="A159" s="29">
        <v>6376496</v>
      </c>
      <c r="B159" s="29" t="s">
        <v>1135</v>
      </c>
      <c r="C159" s="29">
        <v>6376496</v>
      </c>
      <c r="D159" s="30">
        <v>43867</v>
      </c>
      <c r="E159" s="30">
        <v>43867</v>
      </c>
      <c r="F159" s="29" t="s">
        <v>503</v>
      </c>
      <c r="G159" s="29" t="s">
        <v>562</v>
      </c>
      <c r="H159" s="29">
        <v>16</v>
      </c>
      <c r="I159" s="29" t="s">
        <v>1112</v>
      </c>
      <c r="J159" s="29" t="s">
        <v>1131</v>
      </c>
    </row>
    <row r="160" spans="1:10" ht="51" x14ac:dyDescent="0.2">
      <c r="A160" s="29">
        <v>6377462</v>
      </c>
      <c r="B160" s="29" t="s">
        <v>1134</v>
      </c>
      <c r="C160" s="29">
        <v>6377462</v>
      </c>
      <c r="D160" s="30">
        <v>43867</v>
      </c>
      <c r="E160" s="30">
        <v>43867</v>
      </c>
      <c r="F160" s="29" t="s">
        <v>503</v>
      </c>
      <c r="G160" s="29" t="s">
        <v>562</v>
      </c>
      <c r="H160" s="29">
        <v>16</v>
      </c>
      <c r="I160" s="29" t="s">
        <v>1112</v>
      </c>
      <c r="J160" s="29" t="s">
        <v>1131</v>
      </c>
    </row>
    <row r="161" spans="1:10" ht="51" x14ac:dyDescent="0.2">
      <c r="A161" s="29">
        <v>6376747</v>
      </c>
      <c r="B161" s="29" t="s">
        <v>1133</v>
      </c>
      <c r="C161" s="29">
        <v>6376747</v>
      </c>
      <c r="D161" s="30">
        <v>43867</v>
      </c>
      <c r="E161" s="30">
        <v>43867</v>
      </c>
      <c r="F161" s="29" t="s">
        <v>503</v>
      </c>
      <c r="G161" s="29" t="s">
        <v>562</v>
      </c>
      <c r="H161" s="29">
        <v>16</v>
      </c>
      <c r="I161" s="29" t="s">
        <v>1112</v>
      </c>
      <c r="J161" s="29" t="s">
        <v>1131</v>
      </c>
    </row>
    <row r="162" spans="1:10" ht="51" x14ac:dyDescent="0.2">
      <c r="A162" s="29">
        <v>6376232</v>
      </c>
      <c r="B162" s="29" t="s">
        <v>1132</v>
      </c>
      <c r="C162" s="29">
        <v>6376232</v>
      </c>
      <c r="D162" s="30">
        <v>43867</v>
      </c>
      <c r="E162" s="30">
        <v>43867</v>
      </c>
      <c r="F162" s="29" t="s">
        <v>503</v>
      </c>
      <c r="G162" s="29" t="s">
        <v>562</v>
      </c>
      <c r="H162" s="29">
        <v>16</v>
      </c>
      <c r="I162" s="29" t="s">
        <v>1112</v>
      </c>
      <c r="J162" s="29" t="s">
        <v>1131</v>
      </c>
    </row>
    <row r="163" spans="1:10" ht="63.75" x14ac:dyDescent="0.2">
      <c r="A163" s="29">
        <v>6379199</v>
      </c>
      <c r="B163" s="29" t="s">
        <v>1081</v>
      </c>
      <c r="C163" s="29">
        <v>6379199</v>
      </c>
      <c r="D163" s="30">
        <v>43867</v>
      </c>
      <c r="E163" s="30">
        <v>43847</v>
      </c>
      <c r="F163" s="29" t="s">
        <v>503</v>
      </c>
      <c r="G163" s="29" t="s">
        <v>725</v>
      </c>
      <c r="H163" s="29">
        <v>21</v>
      </c>
      <c r="I163" s="29" t="s">
        <v>86</v>
      </c>
      <c r="J163" s="29" t="s">
        <v>1080</v>
      </c>
    </row>
    <row r="164" spans="1:10" ht="63.75" x14ac:dyDescent="0.2">
      <c r="A164" s="29">
        <v>6380433</v>
      </c>
      <c r="B164" s="29" t="s">
        <v>1079</v>
      </c>
      <c r="C164" s="29">
        <v>6380433</v>
      </c>
      <c r="D164" s="30">
        <v>43867</v>
      </c>
      <c r="E164" s="30">
        <v>43847</v>
      </c>
      <c r="F164" s="29" t="s">
        <v>503</v>
      </c>
      <c r="G164" s="29" t="s">
        <v>725</v>
      </c>
      <c r="H164" s="29">
        <v>21</v>
      </c>
      <c r="I164" s="29" t="s">
        <v>86</v>
      </c>
      <c r="J164" s="29" t="s">
        <v>1078</v>
      </c>
    </row>
    <row r="165" spans="1:10" ht="63.75" x14ac:dyDescent="0.2">
      <c r="A165" s="29">
        <v>6380516</v>
      </c>
      <c r="B165" s="29" t="s">
        <v>1077</v>
      </c>
      <c r="C165" s="29">
        <v>6380516</v>
      </c>
      <c r="D165" s="30">
        <v>43867</v>
      </c>
      <c r="E165" s="30">
        <v>43847</v>
      </c>
      <c r="F165" s="29" t="s">
        <v>503</v>
      </c>
      <c r="G165" s="29" t="s">
        <v>725</v>
      </c>
      <c r="H165" s="29">
        <v>21</v>
      </c>
      <c r="I165" s="29" t="s">
        <v>86</v>
      </c>
      <c r="J165" s="29" t="s">
        <v>1076</v>
      </c>
    </row>
    <row r="166" spans="1:10" ht="63.75" x14ac:dyDescent="0.2">
      <c r="A166" s="29">
        <v>6380588</v>
      </c>
      <c r="B166" s="29" t="s">
        <v>1075</v>
      </c>
      <c r="C166" s="29">
        <v>6380588</v>
      </c>
      <c r="D166" s="30">
        <v>43867</v>
      </c>
      <c r="E166" s="30">
        <v>43847</v>
      </c>
      <c r="F166" s="29" t="s">
        <v>503</v>
      </c>
      <c r="G166" s="29" t="s">
        <v>725</v>
      </c>
      <c r="H166" s="29">
        <v>21</v>
      </c>
      <c r="I166" s="29" t="s">
        <v>86</v>
      </c>
      <c r="J166" s="29" t="s">
        <v>1074</v>
      </c>
    </row>
    <row r="167" spans="1:10" ht="63.75" x14ac:dyDescent="0.2">
      <c r="A167" s="29">
        <v>6380597</v>
      </c>
      <c r="B167" s="29" t="s">
        <v>1073</v>
      </c>
      <c r="C167" s="29">
        <v>6380597</v>
      </c>
      <c r="D167" s="30">
        <v>43867</v>
      </c>
      <c r="E167" s="30">
        <v>43847</v>
      </c>
      <c r="F167" s="29" t="s">
        <v>503</v>
      </c>
      <c r="G167" s="29" t="s">
        <v>725</v>
      </c>
      <c r="H167" s="29">
        <v>21</v>
      </c>
      <c r="I167" s="29" t="s">
        <v>86</v>
      </c>
      <c r="J167" s="29" t="s">
        <v>1072</v>
      </c>
    </row>
    <row r="168" spans="1:10" ht="63.75" x14ac:dyDescent="0.2">
      <c r="A168" s="29">
        <v>6382438</v>
      </c>
      <c r="B168" s="29" t="s">
        <v>1071</v>
      </c>
      <c r="C168" s="29">
        <v>6382438</v>
      </c>
      <c r="D168" s="30">
        <v>43867</v>
      </c>
      <c r="E168" s="30">
        <v>43847</v>
      </c>
      <c r="F168" s="29" t="s">
        <v>503</v>
      </c>
      <c r="G168" s="29" t="s">
        <v>725</v>
      </c>
      <c r="H168" s="29">
        <v>21</v>
      </c>
      <c r="I168" s="29" t="s">
        <v>86</v>
      </c>
      <c r="J168" s="29" t="s">
        <v>1070</v>
      </c>
    </row>
    <row r="169" spans="1:10" ht="51" x14ac:dyDescent="0.2">
      <c r="A169" s="29">
        <v>6373477</v>
      </c>
      <c r="B169" s="29" t="s">
        <v>801</v>
      </c>
      <c r="C169" s="29">
        <v>6373477</v>
      </c>
      <c r="D169" s="30">
        <v>43867</v>
      </c>
      <c r="E169" s="30">
        <v>43867</v>
      </c>
      <c r="F169" s="29" t="s">
        <v>503</v>
      </c>
      <c r="G169" s="29" t="s">
        <v>768</v>
      </c>
      <c r="H169" s="29">
        <v>49</v>
      </c>
      <c r="I169" s="29" t="s">
        <v>85</v>
      </c>
      <c r="J169" s="29" t="s">
        <v>767</v>
      </c>
    </row>
    <row r="170" spans="1:10" ht="51" x14ac:dyDescent="0.2">
      <c r="A170" s="29">
        <v>6373482</v>
      </c>
      <c r="B170" s="29" t="s">
        <v>800</v>
      </c>
      <c r="C170" s="29">
        <v>6373482</v>
      </c>
      <c r="D170" s="30">
        <v>43867</v>
      </c>
      <c r="E170" s="30">
        <v>43867</v>
      </c>
      <c r="F170" s="29" t="s">
        <v>503</v>
      </c>
      <c r="G170" s="29" t="s">
        <v>768</v>
      </c>
      <c r="H170" s="29">
        <v>49</v>
      </c>
      <c r="I170" s="29" t="s">
        <v>85</v>
      </c>
      <c r="J170" s="29" t="s">
        <v>767</v>
      </c>
    </row>
    <row r="171" spans="1:10" ht="51" x14ac:dyDescent="0.2">
      <c r="A171" s="29">
        <v>6373487</v>
      </c>
      <c r="B171" s="29" t="s">
        <v>799</v>
      </c>
      <c r="C171" s="29">
        <v>6373487</v>
      </c>
      <c r="D171" s="30">
        <v>43867</v>
      </c>
      <c r="E171" s="30">
        <v>43867</v>
      </c>
      <c r="F171" s="29" t="s">
        <v>503</v>
      </c>
      <c r="G171" s="29" t="s">
        <v>768</v>
      </c>
      <c r="H171" s="29">
        <v>49</v>
      </c>
      <c r="I171" s="29" t="s">
        <v>85</v>
      </c>
      <c r="J171" s="29" t="s">
        <v>767</v>
      </c>
    </row>
    <row r="172" spans="1:10" ht="51" x14ac:dyDescent="0.2">
      <c r="A172" s="29">
        <v>6377135</v>
      </c>
      <c r="B172" s="29" t="s">
        <v>798</v>
      </c>
      <c r="C172" s="29">
        <v>6377135</v>
      </c>
      <c r="D172" s="30">
        <v>43867</v>
      </c>
      <c r="E172" s="30">
        <v>43867</v>
      </c>
      <c r="F172" s="29" t="s">
        <v>503</v>
      </c>
      <c r="G172" s="29" t="s">
        <v>768</v>
      </c>
      <c r="H172" s="29">
        <v>49</v>
      </c>
      <c r="I172" s="29" t="s">
        <v>85</v>
      </c>
      <c r="J172" s="29" t="s">
        <v>767</v>
      </c>
    </row>
    <row r="173" spans="1:10" ht="51" x14ac:dyDescent="0.2">
      <c r="A173" s="29">
        <v>6366981</v>
      </c>
      <c r="B173" s="29" t="s">
        <v>797</v>
      </c>
      <c r="C173" s="29">
        <v>6366981</v>
      </c>
      <c r="D173" s="30">
        <v>43867</v>
      </c>
      <c r="E173" s="30">
        <v>43867</v>
      </c>
      <c r="F173" s="29" t="s">
        <v>503</v>
      </c>
      <c r="G173" s="29" t="s">
        <v>768</v>
      </c>
      <c r="H173" s="29">
        <v>49</v>
      </c>
      <c r="I173" s="29" t="s">
        <v>85</v>
      </c>
      <c r="J173" s="29" t="s">
        <v>767</v>
      </c>
    </row>
    <row r="174" spans="1:10" ht="51" x14ac:dyDescent="0.2">
      <c r="A174" s="29">
        <v>6369676</v>
      </c>
      <c r="B174" s="29" t="s">
        <v>796</v>
      </c>
      <c r="C174" s="29">
        <v>6369676</v>
      </c>
      <c r="D174" s="30">
        <v>43867</v>
      </c>
      <c r="E174" s="30">
        <v>43867</v>
      </c>
      <c r="F174" s="29" t="s">
        <v>503</v>
      </c>
      <c r="G174" s="29" t="s">
        <v>768</v>
      </c>
      <c r="H174" s="29">
        <v>49</v>
      </c>
      <c r="I174" s="29" t="s">
        <v>85</v>
      </c>
      <c r="J174" s="29" t="s">
        <v>767</v>
      </c>
    </row>
    <row r="175" spans="1:10" ht="51" x14ac:dyDescent="0.2">
      <c r="A175" s="29">
        <v>6369831</v>
      </c>
      <c r="B175" s="29" t="s">
        <v>795</v>
      </c>
      <c r="C175" s="29">
        <v>6369831</v>
      </c>
      <c r="D175" s="30">
        <v>43867</v>
      </c>
      <c r="E175" s="30">
        <v>43867</v>
      </c>
      <c r="F175" s="29" t="s">
        <v>503</v>
      </c>
      <c r="G175" s="29" t="s">
        <v>768</v>
      </c>
      <c r="H175" s="29">
        <v>49</v>
      </c>
      <c r="I175" s="29" t="s">
        <v>85</v>
      </c>
      <c r="J175" s="29" t="s">
        <v>767</v>
      </c>
    </row>
    <row r="176" spans="1:10" ht="51" x14ac:dyDescent="0.2">
      <c r="A176" s="29">
        <v>6370063</v>
      </c>
      <c r="B176" s="29" t="s">
        <v>794</v>
      </c>
      <c r="C176" s="29">
        <v>6370063</v>
      </c>
      <c r="D176" s="30">
        <v>43867</v>
      </c>
      <c r="E176" s="30">
        <v>43867</v>
      </c>
      <c r="F176" s="29" t="s">
        <v>503</v>
      </c>
      <c r="G176" s="29" t="s">
        <v>768</v>
      </c>
      <c r="H176" s="29">
        <v>49</v>
      </c>
      <c r="I176" s="29" t="s">
        <v>85</v>
      </c>
      <c r="J176" s="29" t="s">
        <v>767</v>
      </c>
    </row>
    <row r="177" spans="1:10" ht="51" x14ac:dyDescent="0.2">
      <c r="A177" s="29">
        <v>6370429</v>
      </c>
      <c r="B177" s="29" t="s">
        <v>793</v>
      </c>
      <c r="C177" s="29">
        <v>6370429</v>
      </c>
      <c r="D177" s="30">
        <v>43867</v>
      </c>
      <c r="E177" s="30">
        <v>43867</v>
      </c>
      <c r="F177" s="29" t="s">
        <v>503</v>
      </c>
      <c r="G177" s="29" t="s">
        <v>768</v>
      </c>
      <c r="H177" s="29">
        <v>49</v>
      </c>
      <c r="I177" s="29" t="s">
        <v>85</v>
      </c>
      <c r="J177" s="29" t="s">
        <v>767</v>
      </c>
    </row>
    <row r="178" spans="1:10" ht="51" x14ac:dyDescent="0.2">
      <c r="A178" s="29">
        <v>6371580</v>
      </c>
      <c r="B178" s="29" t="s">
        <v>792</v>
      </c>
      <c r="C178" s="29">
        <v>6371580</v>
      </c>
      <c r="D178" s="30">
        <v>43867</v>
      </c>
      <c r="E178" s="30">
        <v>43867</v>
      </c>
      <c r="F178" s="29" t="s">
        <v>503</v>
      </c>
      <c r="G178" s="29" t="s">
        <v>768</v>
      </c>
      <c r="H178" s="29">
        <v>49</v>
      </c>
      <c r="I178" s="29" t="s">
        <v>85</v>
      </c>
      <c r="J178" s="29" t="s">
        <v>767</v>
      </c>
    </row>
    <row r="179" spans="1:10" ht="51" x14ac:dyDescent="0.2">
      <c r="A179" s="29">
        <v>6373501</v>
      </c>
      <c r="B179" s="29" t="s">
        <v>791</v>
      </c>
      <c r="C179" s="29">
        <v>6373501</v>
      </c>
      <c r="D179" s="30">
        <v>43867</v>
      </c>
      <c r="E179" s="30">
        <v>43867</v>
      </c>
      <c r="F179" s="29" t="s">
        <v>503</v>
      </c>
      <c r="G179" s="29" t="s">
        <v>768</v>
      </c>
      <c r="H179" s="29">
        <v>49</v>
      </c>
      <c r="I179" s="29" t="s">
        <v>85</v>
      </c>
      <c r="J179" s="29" t="s">
        <v>767</v>
      </c>
    </row>
    <row r="180" spans="1:10" ht="51" x14ac:dyDescent="0.2">
      <c r="A180" s="29">
        <v>6374908</v>
      </c>
      <c r="B180" s="29" t="s">
        <v>790</v>
      </c>
      <c r="C180" s="29">
        <v>6374908</v>
      </c>
      <c r="D180" s="30">
        <v>43867</v>
      </c>
      <c r="E180" s="30">
        <v>43867</v>
      </c>
      <c r="F180" s="29" t="s">
        <v>503</v>
      </c>
      <c r="G180" s="29" t="s">
        <v>768</v>
      </c>
      <c r="H180" s="29">
        <v>49</v>
      </c>
      <c r="I180" s="29" t="s">
        <v>85</v>
      </c>
      <c r="J180" s="29" t="s">
        <v>767</v>
      </c>
    </row>
    <row r="181" spans="1:10" ht="51" x14ac:dyDescent="0.2">
      <c r="A181" s="29">
        <v>6375547</v>
      </c>
      <c r="B181" s="29" t="s">
        <v>789</v>
      </c>
      <c r="C181" s="29">
        <v>6375547</v>
      </c>
      <c r="D181" s="30">
        <v>43867</v>
      </c>
      <c r="E181" s="30">
        <v>43867</v>
      </c>
      <c r="F181" s="29" t="s">
        <v>503</v>
      </c>
      <c r="G181" s="29" t="s">
        <v>768</v>
      </c>
      <c r="H181" s="29">
        <v>49</v>
      </c>
      <c r="I181" s="29" t="s">
        <v>85</v>
      </c>
      <c r="J181" s="29" t="s">
        <v>767</v>
      </c>
    </row>
    <row r="182" spans="1:10" ht="51" x14ac:dyDescent="0.2">
      <c r="A182" s="29">
        <v>6375563</v>
      </c>
      <c r="B182" s="29" t="s">
        <v>788</v>
      </c>
      <c r="C182" s="29">
        <v>6375563</v>
      </c>
      <c r="D182" s="30">
        <v>43867</v>
      </c>
      <c r="E182" s="30">
        <v>43867</v>
      </c>
      <c r="F182" s="29" t="s">
        <v>503</v>
      </c>
      <c r="G182" s="29" t="s">
        <v>768</v>
      </c>
      <c r="H182" s="29">
        <v>49</v>
      </c>
      <c r="I182" s="29" t="s">
        <v>85</v>
      </c>
      <c r="J182" s="29" t="s">
        <v>767</v>
      </c>
    </row>
    <row r="183" spans="1:10" ht="51" x14ac:dyDescent="0.2">
      <c r="A183" s="29">
        <v>6376524</v>
      </c>
      <c r="B183" s="29" t="s">
        <v>787</v>
      </c>
      <c r="C183" s="29">
        <v>6376524</v>
      </c>
      <c r="D183" s="30">
        <v>43867</v>
      </c>
      <c r="E183" s="30">
        <v>43867</v>
      </c>
      <c r="F183" s="29" t="s">
        <v>503</v>
      </c>
      <c r="G183" s="29" t="s">
        <v>768</v>
      </c>
      <c r="H183" s="29">
        <v>49</v>
      </c>
      <c r="I183" s="29" t="s">
        <v>85</v>
      </c>
      <c r="J183" s="29" t="s">
        <v>767</v>
      </c>
    </row>
    <row r="184" spans="1:10" ht="51" x14ac:dyDescent="0.2">
      <c r="A184" s="29">
        <v>6377251</v>
      </c>
      <c r="B184" s="29" t="s">
        <v>786</v>
      </c>
      <c r="C184" s="29">
        <v>6377251</v>
      </c>
      <c r="D184" s="30">
        <v>43867</v>
      </c>
      <c r="E184" s="30">
        <v>43867</v>
      </c>
      <c r="F184" s="29" t="s">
        <v>503</v>
      </c>
      <c r="G184" s="29" t="s">
        <v>768</v>
      </c>
      <c r="H184" s="29">
        <v>49</v>
      </c>
      <c r="I184" s="29" t="s">
        <v>85</v>
      </c>
      <c r="J184" s="29" t="s">
        <v>767</v>
      </c>
    </row>
    <row r="185" spans="1:10" ht="51" x14ac:dyDescent="0.2">
      <c r="A185" s="29">
        <v>6382822</v>
      </c>
      <c r="B185" s="29" t="s">
        <v>785</v>
      </c>
      <c r="C185" s="29">
        <v>6382822</v>
      </c>
      <c r="D185" s="30">
        <v>43867</v>
      </c>
      <c r="E185" s="30">
        <v>43847</v>
      </c>
      <c r="F185" s="29" t="s">
        <v>503</v>
      </c>
      <c r="G185" s="29" t="s">
        <v>768</v>
      </c>
      <c r="H185" s="29">
        <v>49</v>
      </c>
      <c r="I185" s="29" t="s">
        <v>85</v>
      </c>
      <c r="J185" s="29" t="s">
        <v>767</v>
      </c>
    </row>
    <row r="186" spans="1:10" ht="51" x14ac:dyDescent="0.2">
      <c r="A186" s="29">
        <v>6383509</v>
      </c>
      <c r="B186" s="29" t="s">
        <v>784</v>
      </c>
      <c r="C186" s="29">
        <v>6383509</v>
      </c>
      <c r="D186" s="30">
        <v>43867</v>
      </c>
      <c r="E186" s="30">
        <v>43847</v>
      </c>
      <c r="F186" s="29" t="s">
        <v>503</v>
      </c>
      <c r="G186" s="29" t="s">
        <v>768</v>
      </c>
      <c r="H186" s="29">
        <v>49</v>
      </c>
      <c r="I186" s="29" t="s">
        <v>85</v>
      </c>
      <c r="J186" s="29" t="s">
        <v>767</v>
      </c>
    </row>
    <row r="187" spans="1:10" ht="51" x14ac:dyDescent="0.2">
      <c r="A187" s="29">
        <v>6383729</v>
      </c>
      <c r="B187" s="29" t="s">
        <v>783</v>
      </c>
      <c r="C187" s="29">
        <v>6383729</v>
      </c>
      <c r="D187" s="30">
        <v>43867</v>
      </c>
      <c r="E187" s="30">
        <v>43847</v>
      </c>
      <c r="F187" s="29" t="s">
        <v>503</v>
      </c>
      <c r="G187" s="29" t="s">
        <v>768</v>
      </c>
      <c r="H187" s="29">
        <v>49</v>
      </c>
      <c r="I187" s="29" t="s">
        <v>85</v>
      </c>
      <c r="J187" s="29" t="s">
        <v>767</v>
      </c>
    </row>
    <row r="188" spans="1:10" ht="51" x14ac:dyDescent="0.2">
      <c r="A188" s="29">
        <v>6384241</v>
      </c>
      <c r="B188" s="29" t="s">
        <v>782</v>
      </c>
      <c r="C188" s="29">
        <v>6384241</v>
      </c>
      <c r="D188" s="30">
        <v>43867</v>
      </c>
      <c r="E188" s="30">
        <v>43847</v>
      </c>
      <c r="F188" s="29" t="s">
        <v>503</v>
      </c>
      <c r="G188" s="29" t="s">
        <v>768</v>
      </c>
      <c r="H188" s="29">
        <v>49</v>
      </c>
      <c r="I188" s="29" t="s">
        <v>85</v>
      </c>
      <c r="J188" s="29" t="s">
        <v>767</v>
      </c>
    </row>
    <row r="189" spans="1:10" ht="51" x14ac:dyDescent="0.2">
      <c r="A189" s="29">
        <v>6384554</v>
      </c>
      <c r="B189" s="29" t="s">
        <v>781</v>
      </c>
      <c r="C189" s="29">
        <v>6384554</v>
      </c>
      <c r="D189" s="30">
        <v>43867</v>
      </c>
      <c r="E189" s="30">
        <v>43847</v>
      </c>
      <c r="F189" s="29" t="s">
        <v>503</v>
      </c>
      <c r="G189" s="29" t="s">
        <v>768</v>
      </c>
      <c r="H189" s="29">
        <v>49</v>
      </c>
      <c r="I189" s="29" t="s">
        <v>85</v>
      </c>
      <c r="J189" s="29" t="s">
        <v>767</v>
      </c>
    </row>
    <row r="190" spans="1:10" ht="51" x14ac:dyDescent="0.2">
      <c r="A190" s="29">
        <v>6385802</v>
      </c>
      <c r="B190" s="29" t="s">
        <v>780</v>
      </c>
      <c r="C190" s="29">
        <v>6385802</v>
      </c>
      <c r="D190" s="30">
        <v>43867</v>
      </c>
      <c r="E190" s="30">
        <v>43847</v>
      </c>
      <c r="F190" s="29" t="s">
        <v>503</v>
      </c>
      <c r="G190" s="29" t="s">
        <v>768</v>
      </c>
      <c r="H190" s="29">
        <v>49</v>
      </c>
      <c r="I190" s="29" t="s">
        <v>85</v>
      </c>
      <c r="J190" s="29" t="s">
        <v>767</v>
      </c>
    </row>
    <row r="191" spans="1:10" ht="51" x14ac:dyDescent="0.2">
      <c r="A191" s="29">
        <v>6385810</v>
      </c>
      <c r="B191" s="29" t="s">
        <v>779</v>
      </c>
      <c r="C191" s="29">
        <v>6385810</v>
      </c>
      <c r="D191" s="30">
        <v>43867</v>
      </c>
      <c r="E191" s="30">
        <v>43847</v>
      </c>
      <c r="F191" s="29" t="s">
        <v>503</v>
      </c>
      <c r="G191" s="29" t="s">
        <v>768</v>
      </c>
      <c r="H191" s="29">
        <v>49</v>
      </c>
      <c r="I191" s="29" t="s">
        <v>85</v>
      </c>
      <c r="J191" s="29" t="s">
        <v>767</v>
      </c>
    </row>
    <row r="192" spans="1:10" ht="51" x14ac:dyDescent="0.2">
      <c r="A192" s="29">
        <v>6385813</v>
      </c>
      <c r="B192" s="29" t="s">
        <v>778</v>
      </c>
      <c r="C192" s="29">
        <v>6385813</v>
      </c>
      <c r="D192" s="30">
        <v>43867</v>
      </c>
      <c r="E192" s="30">
        <v>43847</v>
      </c>
      <c r="F192" s="29" t="s">
        <v>503</v>
      </c>
      <c r="G192" s="29" t="s">
        <v>768</v>
      </c>
      <c r="H192" s="29">
        <v>49</v>
      </c>
      <c r="I192" s="29" t="s">
        <v>85</v>
      </c>
      <c r="J192" s="29" t="s">
        <v>767</v>
      </c>
    </row>
    <row r="193" spans="1:10" ht="51" x14ac:dyDescent="0.2">
      <c r="A193" s="29">
        <v>6385816</v>
      </c>
      <c r="B193" s="29" t="s">
        <v>777</v>
      </c>
      <c r="C193" s="29">
        <v>6385816</v>
      </c>
      <c r="D193" s="30">
        <v>43867</v>
      </c>
      <c r="E193" s="30">
        <v>43847</v>
      </c>
      <c r="F193" s="29" t="s">
        <v>503</v>
      </c>
      <c r="G193" s="29" t="s">
        <v>768</v>
      </c>
      <c r="H193" s="29">
        <v>49</v>
      </c>
      <c r="I193" s="29" t="s">
        <v>85</v>
      </c>
      <c r="J193" s="29" t="s">
        <v>767</v>
      </c>
    </row>
    <row r="194" spans="1:10" ht="51" x14ac:dyDescent="0.2">
      <c r="A194" s="29">
        <v>6386027</v>
      </c>
      <c r="B194" s="29" t="s">
        <v>776</v>
      </c>
      <c r="C194" s="29">
        <v>6386027</v>
      </c>
      <c r="D194" s="30">
        <v>43867</v>
      </c>
      <c r="E194" s="30">
        <v>43847</v>
      </c>
      <c r="F194" s="29" t="s">
        <v>503</v>
      </c>
      <c r="G194" s="29" t="s">
        <v>768</v>
      </c>
      <c r="H194" s="29">
        <v>49</v>
      </c>
      <c r="I194" s="29" t="s">
        <v>85</v>
      </c>
      <c r="J194" s="29" t="s">
        <v>767</v>
      </c>
    </row>
    <row r="195" spans="1:10" ht="51" x14ac:dyDescent="0.2">
      <c r="A195" s="29">
        <v>6386308</v>
      </c>
      <c r="B195" s="29" t="s">
        <v>775</v>
      </c>
      <c r="C195" s="29">
        <v>6386308</v>
      </c>
      <c r="D195" s="30">
        <v>43867</v>
      </c>
      <c r="E195" s="30">
        <v>43847</v>
      </c>
      <c r="F195" s="29" t="s">
        <v>503</v>
      </c>
      <c r="G195" s="29" t="s">
        <v>768</v>
      </c>
      <c r="H195" s="29">
        <v>49</v>
      </c>
      <c r="I195" s="29" t="s">
        <v>85</v>
      </c>
      <c r="J195" s="29" t="s">
        <v>767</v>
      </c>
    </row>
    <row r="196" spans="1:10" ht="51" x14ac:dyDescent="0.2">
      <c r="A196" s="29">
        <v>6386375</v>
      </c>
      <c r="B196" s="29" t="s">
        <v>774</v>
      </c>
      <c r="C196" s="29">
        <v>6386375</v>
      </c>
      <c r="D196" s="30">
        <v>43867</v>
      </c>
      <c r="E196" s="30">
        <v>43847</v>
      </c>
      <c r="F196" s="29" t="s">
        <v>503</v>
      </c>
      <c r="G196" s="29" t="s">
        <v>768</v>
      </c>
      <c r="H196" s="29">
        <v>49</v>
      </c>
      <c r="I196" s="29" t="s">
        <v>85</v>
      </c>
      <c r="J196" s="29" t="s">
        <v>767</v>
      </c>
    </row>
    <row r="197" spans="1:10" ht="51" x14ac:dyDescent="0.2">
      <c r="A197" s="29">
        <v>6376479</v>
      </c>
      <c r="B197" s="29" t="s">
        <v>773</v>
      </c>
      <c r="C197" s="29">
        <v>6376479</v>
      </c>
      <c r="D197" s="30">
        <v>43867</v>
      </c>
      <c r="E197" s="30">
        <v>43847</v>
      </c>
      <c r="F197" s="29" t="s">
        <v>503</v>
      </c>
      <c r="G197" s="29" t="s">
        <v>768</v>
      </c>
      <c r="H197" s="29">
        <v>49</v>
      </c>
      <c r="I197" s="29" t="s">
        <v>85</v>
      </c>
      <c r="J197" s="29" t="s">
        <v>767</v>
      </c>
    </row>
    <row r="198" spans="1:10" ht="51" x14ac:dyDescent="0.2">
      <c r="A198" s="29">
        <v>6373007</v>
      </c>
      <c r="B198" s="29" t="s">
        <v>772</v>
      </c>
      <c r="C198" s="29">
        <v>6373007</v>
      </c>
      <c r="D198" s="30">
        <v>43867</v>
      </c>
      <c r="E198" s="30">
        <v>43847</v>
      </c>
      <c r="F198" s="29" t="s">
        <v>503</v>
      </c>
      <c r="G198" s="29" t="s">
        <v>768</v>
      </c>
      <c r="H198" s="29">
        <v>49</v>
      </c>
      <c r="I198" s="29" t="s">
        <v>85</v>
      </c>
      <c r="J198" s="29" t="s">
        <v>767</v>
      </c>
    </row>
    <row r="199" spans="1:10" ht="51" x14ac:dyDescent="0.2">
      <c r="A199" s="29">
        <v>6373043</v>
      </c>
      <c r="B199" s="29" t="s">
        <v>771</v>
      </c>
      <c r="C199" s="29">
        <v>6373043</v>
      </c>
      <c r="D199" s="30">
        <v>43867</v>
      </c>
      <c r="E199" s="30">
        <v>43847</v>
      </c>
      <c r="F199" s="29" t="s">
        <v>503</v>
      </c>
      <c r="G199" s="29" t="s">
        <v>768</v>
      </c>
      <c r="H199" s="29">
        <v>49</v>
      </c>
      <c r="I199" s="29" t="s">
        <v>85</v>
      </c>
      <c r="J199" s="29" t="s">
        <v>767</v>
      </c>
    </row>
    <row r="200" spans="1:10" ht="51" x14ac:dyDescent="0.2">
      <c r="A200" s="29">
        <v>6367514</v>
      </c>
      <c r="B200" s="29" t="s">
        <v>770</v>
      </c>
      <c r="C200" s="29">
        <v>6367514</v>
      </c>
      <c r="D200" s="30">
        <v>43867</v>
      </c>
      <c r="E200" s="30">
        <v>43847</v>
      </c>
      <c r="F200" s="29" t="s">
        <v>503</v>
      </c>
      <c r="G200" s="29" t="s">
        <v>768</v>
      </c>
      <c r="H200" s="29">
        <v>49</v>
      </c>
      <c r="I200" s="29" t="s">
        <v>85</v>
      </c>
      <c r="J200" s="29" t="s">
        <v>767</v>
      </c>
    </row>
    <row r="201" spans="1:10" ht="51" x14ac:dyDescent="0.2">
      <c r="A201" s="29">
        <v>6371983</v>
      </c>
      <c r="B201" s="29" t="s">
        <v>769</v>
      </c>
      <c r="C201" s="29">
        <v>6371983</v>
      </c>
      <c r="D201" s="30">
        <v>43867</v>
      </c>
      <c r="E201" s="30">
        <v>43847</v>
      </c>
      <c r="F201" s="29" t="s">
        <v>503</v>
      </c>
      <c r="G201" s="29" t="s">
        <v>768</v>
      </c>
      <c r="H201" s="29">
        <v>49</v>
      </c>
      <c r="I201" s="29" t="s">
        <v>85</v>
      </c>
      <c r="J201" s="29" t="s">
        <v>767</v>
      </c>
    </row>
    <row r="202" spans="1:10" ht="51" x14ac:dyDescent="0.2">
      <c r="A202" s="29">
        <v>6370391</v>
      </c>
      <c r="B202" s="29" t="s">
        <v>723</v>
      </c>
      <c r="C202" s="29">
        <v>6370391</v>
      </c>
      <c r="D202" s="30">
        <v>43867</v>
      </c>
      <c r="E202" s="30">
        <v>43867</v>
      </c>
      <c r="F202" s="29" t="s">
        <v>503</v>
      </c>
      <c r="G202" s="29" t="s">
        <v>708</v>
      </c>
      <c r="H202" s="29">
        <v>49</v>
      </c>
      <c r="I202" s="29" t="s">
        <v>85</v>
      </c>
      <c r="J202" s="29" t="s">
        <v>722</v>
      </c>
    </row>
    <row r="203" spans="1:10" ht="51" x14ac:dyDescent="0.2">
      <c r="A203" s="29">
        <v>6369199</v>
      </c>
      <c r="B203" s="29" t="s">
        <v>721</v>
      </c>
      <c r="C203" s="29">
        <v>6369199</v>
      </c>
      <c r="D203" s="30">
        <v>43867</v>
      </c>
      <c r="E203" s="30">
        <v>43847</v>
      </c>
      <c r="F203" s="29" t="s">
        <v>503</v>
      </c>
      <c r="G203" s="29" t="s">
        <v>708</v>
      </c>
      <c r="H203" s="29">
        <v>49</v>
      </c>
      <c r="I203" s="29" t="s">
        <v>85</v>
      </c>
      <c r="J203" s="29" t="s">
        <v>720</v>
      </c>
    </row>
    <row r="204" spans="1:10" ht="51" x14ac:dyDescent="0.2">
      <c r="A204" s="29">
        <v>6373971</v>
      </c>
      <c r="B204" s="29" t="s">
        <v>719</v>
      </c>
      <c r="C204" s="29">
        <v>6373971</v>
      </c>
      <c r="D204" s="30">
        <v>43867</v>
      </c>
      <c r="E204" s="30">
        <v>43847</v>
      </c>
      <c r="F204" s="29" t="s">
        <v>503</v>
      </c>
      <c r="G204" s="29" t="s">
        <v>708</v>
      </c>
      <c r="H204" s="29">
        <v>49</v>
      </c>
      <c r="I204" s="29" t="s">
        <v>85</v>
      </c>
      <c r="J204" s="29" t="s">
        <v>718</v>
      </c>
    </row>
    <row r="205" spans="1:10" ht="51" x14ac:dyDescent="0.2">
      <c r="A205" s="29">
        <v>6375165</v>
      </c>
      <c r="B205" s="29" t="s">
        <v>717</v>
      </c>
      <c r="C205" s="29">
        <v>6375165</v>
      </c>
      <c r="D205" s="30">
        <v>43867</v>
      </c>
      <c r="E205" s="30">
        <v>43847</v>
      </c>
      <c r="F205" s="29" t="s">
        <v>503</v>
      </c>
      <c r="G205" s="29" t="s">
        <v>708</v>
      </c>
      <c r="H205" s="29">
        <v>49</v>
      </c>
      <c r="I205" s="29" t="s">
        <v>85</v>
      </c>
      <c r="J205" s="29" t="s">
        <v>716</v>
      </c>
    </row>
    <row r="206" spans="1:10" ht="51" x14ac:dyDescent="0.2">
      <c r="A206" s="29">
        <v>6351595</v>
      </c>
      <c r="B206" s="29" t="s">
        <v>715</v>
      </c>
      <c r="C206" s="29">
        <v>6351595</v>
      </c>
      <c r="D206" s="30">
        <v>43867</v>
      </c>
      <c r="E206" s="30">
        <v>43867</v>
      </c>
      <c r="F206" s="29" t="s">
        <v>503</v>
      </c>
      <c r="G206" s="29" t="s">
        <v>708</v>
      </c>
      <c r="H206" s="29">
        <v>49</v>
      </c>
      <c r="I206" s="29" t="s">
        <v>85</v>
      </c>
      <c r="J206" s="29" t="s">
        <v>714</v>
      </c>
    </row>
    <row r="207" spans="1:10" ht="51" x14ac:dyDescent="0.2">
      <c r="A207" s="29">
        <v>6363440</v>
      </c>
      <c r="B207" s="29" t="s">
        <v>713</v>
      </c>
      <c r="C207" s="29">
        <v>6363440</v>
      </c>
      <c r="D207" s="30">
        <v>43867</v>
      </c>
      <c r="E207" s="30">
        <v>43847</v>
      </c>
      <c r="F207" s="29" t="s">
        <v>503</v>
      </c>
      <c r="G207" s="29" t="s">
        <v>708</v>
      </c>
      <c r="H207" s="29">
        <v>49</v>
      </c>
      <c r="I207" s="29" t="s">
        <v>85</v>
      </c>
      <c r="J207" s="29" t="s">
        <v>712</v>
      </c>
    </row>
    <row r="208" spans="1:10" ht="51" x14ac:dyDescent="0.2">
      <c r="A208" s="29">
        <v>6378116</v>
      </c>
      <c r="B208" s="29" t="s">
        <v>711</v>
      </c>
      <c r="C208" s="29">
        <v>6378116</v>
      </c>
      <c r="D208" s="30">
        <v>43867</v>
      </c>
      <c r="E208" s="30">
        <v>43867</v>
      </c>
      <c r="F208" s="29" t="s">
        <v>503</v>
      </c>
      <c r="G208" s="29" t="s">
        <v>708</v>
      </c>
      <c r="H208" s="29">
        <v>49</v>
      </c>
      <c r="I208" s="29" t="s">
        <v>85</v>
      </c>
      <c r="J208" s="29" t="s">
        <v>710</v>
      </c>
    </row>
    <row r="209" spans="1:10" ht="63.75" x14ac:dyDescent="0.2">
      <c r="A209" s="29">
        <v>6376856</v>
      </c>
      <c r="B209" s="29" t="s">
        <v>656</v>
      </c>
      <c r="C209" s="29">
        <v>6376856</v>
      </c>
      <c r="D209" s="30">
        <v>43847</v>
      </c>
      <c r="E209" s="30">
        <v>43847</v>
      </c>
      <c r="F209" s="29" t="s">
        <v>503</v>
      </c>
      <c r="G209" s="29" t="s">
        <v>502</v>
      </c>
      <c r="H209" s="29">
        <v>49</v>
      </c>
      <c r="I209" s="29" t="s">
        <v>85</v>
      </c>
      <c r="J209" s="29" t="s">
        <v>638</v>
      </c>
    </row>
    <row r="210" spans="1:10" ht="63.75" x14ac:dyDescent="0.2">
      <c r="A210" s="29">
        <v>6377532</v>
      </c>
      <c r="B210" s="29" t="s">
        <v>655</v>
      </c>
      <c r="C210" s="29">
        <v>6377532</v>
      </c>
      <c r="D210" s="30">
        <v>43847</v>
      </c>
      <c r="E210" s="30">
        <v>43847</v>
      </c>
      <c r="F210" s="29" t="s">
        <v>503</v>
      </c>
      <c r="G210" s="29" t="s">
        <v>502</v>
      </c>
      <c r="H210" s="29">
        <v>49</v>
      </c>
      <c r="I210" s="29" t="s">
        <v>85</v>
      </c>
      <c r="J210" s="29" t="s">
        <v>638</v>
      </c>
    </row>
    <row r="211" spans="1:10" ht="63.75" x14ac:dyDescent="0.2">
      <c r="A211" s="29">
        <v>6372071</v>
      </c>
      <c r="B211" s="29" t="s">
        <v>654</v>
      </c>
      <c r="C211" s="29">
        <v>6372071</v>
      </c>
      <c r="D211" s="30">
        <v>43847</v>
      </c>
      <c r="E211" s="30">
        <v>43847</v>
      </c>
      <c r="F211" s="29" t="s">
        <v>503</v>
      </c>
      <c r="G211" s="29" t="s">
        <v>502</v>
      </c>
      <c r="H211" s="29">
        <v>49</v>
      </c>
      <c r="I211" s="29" t="s">
        <v>85</v>
      </c>
      <c r="J211" s="29" t="s">
        <v>638</v>
      </c>
    </row>
    <row r="212" spans="1:10" ht="165.75" x14ac:dyDescent="0.2">
      <c r="A212" s="29">
        <v>6357045</v>
      </c>
      <c r="B212" s="29" t="s">
        <v>1138</v>
      </c>
      <c r="C212" s="29">
        <v>6357045</v>
      </c>
      <c r="D212" s="30">
        <v>43844</v>
      </c>
      <c r="E212" s="30">
        <v>43818</v>
      </c>
      <c r="F212" s="29" t="s">
        <v>503</v>
      </c>
      <c r="G212" s="29" t="s">
        <v>845</v>
      </c>
      <c r="H212" s="29">
        <v>16</v>
      </c>
      <c r="I212" s="29" t="s">
        <v>1112</v>
      </c>
      <c r="J212" s="29" t="s">
        <v>1137</v>
      </c>
    </row>
    <row r="213" spans="1:10" ht="51" x14ac:dyDescent="0.2">
      <c r="A213" s="29">
        <v>6349557</v>
      </c>
      <c r="B213" s="29" t="s">
        <v>1126</v>
      </c>
      <c r="C213" s="29">
        <v>6349557</v>
      </c>
      <c r="D213" s="30">
        <v>43844</v>
      </c>
      <c r="E213" s="30">
        <v>43809</v>
      </c>
      <c r="F213" s="29" t="s">
        <v>503</v>
      </c>
      <c r="G213" s="29" t="s">
        <v>708</v>
      </c>
      <c r="H213" s="29">
        <v>16</v>
      </c>
      <c r="I213" s="29" t="s">
        <v>1112</v>
      </c>
      <c r="J213" s="29" t="s">
        <v>1125</v>
      </c>
    </row>
    <row r="214" spans="1:10" ht="51" x14ac:dyDescent="0.2">
      <c r="A214" s="29">
        <v>6360369</v>
      </c>
      <c r="B214" s="29" t="s">
        <v>1110</v>
      </c>
      <c r="C214" s="29">
        <v>6360369</v>
      </c>
      <c r="D214" s="30">
        <v>43843</v>
      </c>
      <c r="E214" s="30">
        <v>43843</v>
      </c>
      <c r="F214" s="29" t="s">
        <v>503</v>
      </c>
      <c r="G214" s="29" t="s">
        <v>1109</v>
      </c>
      <c r="H214" s="29">
        <v>16</v>
      </c>
      <c r="I214" s="29" t="s">
        <v>1112</v>
      </c>
      <c r="J214" s="29" t="s">
        <v>1108</v>
      </c>
    </row>
    <row r="215" spans="1:10" ht="51" x14ac:dyDescent="0.2">
      <c r="A215" s="29">
        <v>6360686</v>
      </c>
      <c r="B215" s="29" t="s">
        <v>1167</v>
      </c>
      <c r="C215" s="29">
        <v>6360686</v>
      </c>
      <c r="D215" s="30">
        <v>43843</v>
      </c>
      <c r="E215" s="30">
        <v>43843</v>
      </c>
      <c r="F215" s="29" t="s">
        <v>503</v>
      </c>
      <c r="G215" s="29" t="s">
        <v>1166</v>
      </c>
      <c r="H215" s="29">
        <v>16</v>
      </c>
      <c r="I215" s="29" t="s">
        <v>1112</v>
      </c>
      <c r="J215" s="29" t="s">
        <v>1165</v>
      </c>
    </row>
    <row r="216" spans="1:10" ht="38.25" x14ac:dyDescent="0.2">
      <c r="A216" s="29">
        <v>6360369</v>
      </c>
      <c r="B216" s="29" t="s">
        <v>1110</v>
      </c>
      <c r="C216" s="29">
        <v>6360369</v>
      </c>
      <c r="D216" s="30">
        <v>43843</v>
      </c>
      <c r="E216" s="30">
        <v>43843</v>
      </c>
      <c r="F216" s="29" t="s">
        <v>503</v>
      </c>
      <c r="G216" s="29" t="s">
        <v>1109</v>
      </c>
      <c r="H216" s="29">
        <v>17</v>
      </c>
      <c r="I216" s="29" t="s">
        <v>1086</v>
      </c>
      <c r="J216" s="29" t="s">
        <v>1108</v>
      </c>
    </row>
    <row r="217" spans="1:10" ht="102" x14ac:dyDescent="0.2">
      <c r="A217" s="29">
        <v>6274980</v>
      </c>
      <c r="B217" s="29" t="s">
        <v>867</v>
      </c>
      <c r="C217" s="29">
        <v>6274980</v>
      </c>
      <c r="D217" s="30">
        <v>43843</v>
      </c>
      <c r="E217" s="30">
        <v>43817</v>
      </c>
      <c r="F217" s="29" t="s">
        <v>503</v>
      </c>
      <c r="G217" s="29" t="s">
        <v>866</v>
      </c>
      <c r="H217" s="29">
        <v>49</v>
      </c>
      <c r="I217" s="29" t="s">
        <v>85</v>
      </c>
      <c r="J217" s="29" t="s">
        <v>865</v>
      </c>
    </row>
    <row r="218" spans="1:10" ht="102" x14ac:dyDescent="0.2">
      <c r="A218" s="29">
        <v>5341888</v>
      </c>
      <c r="B218" s="29" t="s">
        <v>991</v>
      </c>
      <c r="C218" s="29">
        <v>5341888</v>
      </c>
      <c r="D218" s="30">
        <v>43823</v>
      </c>
      <c r="E218" s="30">
        <v>43823</v>
      </c>
      <c r="F218" s="29" t="s">
        <v>503</v>
      </c>
      <c r="G218" s="29" t="s">
        <v>874</v>
      </c>
      <c r="H218" s="29">
        <v>47</v>
      </c>
      <c r="I218" s="29" t="s">
        <v>533</v>
      </c>
      <c r="J218" s="29" t="s">
        <v>990</v>
      </c>
    </row>
    <row r="219" spans="1:10" ht="38.25" x14ac:dyDescent="0.2">
      <c r="A219" s="29">
        <v>6342378</v>
      </c>
      <c r="B219" s="29" t="s">
        <v>919</v>
      </c>
      <c r="C219" s="29">
        <v>6342378</v>
      </c>
      <c r="D219" s="30">
        <v>43819</v>
      </c>
      <c r="E219" s="30">
        <v>43809</v>
      </c>
      <c r="F219" s="29" t="s">
        <v>503</v>
      </c>
      <c r="G219" s="29" t="s">
        <v>895</v>
      </c>
      <c r="H219" s="29">
        <v>49</v>
      </c>
      <c r="I219" s="29" t="s">
        <v>85</v>
      </c>
      <c r="J219" s="29" t="s">
        <v>918</v>
      </c>
    </row>
    <row r="220" spans="1:10" ht="89.25" x14ac:dyDescent="0.2">
      <c r="A220" s="29">
        <v>6298241</v>
      </c>
      <c r="B220" s="29" t="s">
        <v>1041</v>
      </c>
      <c r="C220" s="29">
        <v>6298241</v>
      </c>
      <c r="D220" s="30">
        <v>43812</v>
      </c>
      <c r="E220" s="30">
        <v>43788</v>
      </c>
      <c r="F220" s="29" t="s">
        <v>503</v>
      </c>
      <c r="G220" s="29" t="s">
        <v>845</v>
      </c>
      <c r="H220" s="29">
        <v>34</v>
      </c>
      <c r="I220" s="29" t="s">
        <v>1011</v>
      </c>
      <c r="J220" s="29" t="s">
        <v>1040</v>
      </c>
    </row>
    <row r="221" spans="1:10" ht="89.25" x14ac:dyDescent="0.2">
      <c r="A221" s="29">
        <v>6297163</v>
      </c>
      <c r="B221" s="29" t="s">
        <v>1039</v>
      </c>
      <c r="C221" s="29">
        <v>6297163</v>
      </c>
      <c r="D221" s="30">
        <v>43812</v>
      </c>
      <c r="E221" s="30">
        <v>43788</v>
      </c>
      <c r="F221" s="29" t="s">
        <v>503</v>
      </c>
      <c r="G221" s="29" t="s">
        <v>845</v>
      </c>
      <c r="H221" s="29">
        <v>34</v>
      </c>
      <c r="I221" s="29" t="s">
        <v>1011</v>
      </c>
      <c r="J221" s="29" t="s">
        <v>1038</v>
      </c>
    </row>
    <row r="222" spans="1:10" ht="102" x14ac:dyDescent="0.2">
      <c r="A222" s="29">
        <v>6274980</v>
      </c>
      <c r="B222" s="29" t="s">
        <v>846</v>
      </c>
      <c r="C222" s="29">
        <v>6274980</v>
      </c>
      <c r="D222" s="30">
        <v>43781</v>
      </c>
      <c r="E222" s="30">
        <v>43754</v>
      </c>
      <c r="F222" s="29" t="s">
        <v>503</v>
      </c>
      <c r="G222" s="29" t="s">
        <v>845</v>
      </c>
      <c r="H222" s="29">
        <v>49</v>
      </c>
      <c r="I222" s="29" t="s">
        <v>85</v>
      </c>
      <c r="J222" s="29" t="s">
        <v>844</v>
      </c>
    </row>
    <row r="223" spans="1:10" ht="51" x14ac:dyDescent="0.2">
      <c r="A223" s="29">
        <v>6280717</v>
      </c>
      <c r="B223" s="29" t="s">
        <v>921</v>
      </c>
      <c r="C223" s="29">
        <v>6280717</v>
      </c>
      <c r="D223" s="30">
        <v>43767</v>
      </c>
      <c r="E223" s="30">
        <v>43754</v>
      </c>
      <c r="F223" s="29" t="s">
        <v>503</v>
      </c>
      <c r="G223" s="29" t="s">
        <v>895</v>
      </c>
      <c r="H223" s="29">
        <v>49</v>
      </c>
      <c r="I223" s="29" t="s">
        <v>85</v>
      </c>
      <c r="J223" s="29" t="s">
        <v>920</v>
      </c>
    </row>
    <row r="224" spans="1:10" ht="165.75" x14ac:dyDescent="0.2">
      <c r="A224" s="29">
        <v>6252978</v>
      </c>
      <c r="B224" s="29" t="s">
        <v>848</v>
      </c>
      <c r="C224" s="29">
        <v>6252978</v>
      </c>
      <c r="D224" s="30">
        <v>43748</v>
      </c>
      <c r="E224" s="30">
        <v>43722</v>
      </c>
      <c r="F224" s="29" t="s">
        <v>503</v>
      </c>
      <c r="G224" s="29" t="s">
        <v>845</v>
      </c>
      <c r="H224" s="29">
        <v>49</v>
      </c>
      <c r="I224" s="29" t="s">
        <v>85</v>
      </c>
      <c r="J224" s="29" t="s">
        <v>847</v>
      </c>
    </row>
    <row r="225" spans="1:10" ht="165.75" x14ac:dyDescent="0.2">
      <c r="A225" s="29">
        <v>6246337</v>
      </c>
      <c r="B225" s="29" t="s">
        <v>850</v>
      </c>
      <c r="C225" s="29">
        <v>6246337</v>
      </c>
      <c r="D225" s="30">
        <v>43747</v>
      </c>
      <c r="E225" s="30">
        <v>43747</v>
      </c>
      <c r="F225" s="29" t="s">
        <v>503</v>
      </c>
      <c r="G225" s="29" t="s">
        <v>845</v>
      </c>
      <c r="H225" s="29">
        <v>49</v>
      </c>
      <c r="I225" s="29" t="s">
        <v>85</v>
      </c>
      <c r="J225" s="29" t="s">
        <v>849</v>
      </c>
    </row>
    <row r="226" spans="1:10" ht="229.5" x14ac:dyDescent="0.2">
      <c r="A226" s="29">
        <v>6163510</v>
      </c>
      <c r="B226" s="29" t="s">
        <v>1140</v>
      </c>
      <c r="C226" s="29">
        <v>6163510</v>
      </c>
      <c r="D226" s="30">
        <v>43742</v>
      </c>
      <c r="E226" s="30">
        <v>43722</v>
      </c>
      <c r="F226" s="29" t="s">
        <v>503</v>
      </c>
      <c r="G226" s="29" t="s">
        <v>845</v>
      </c>
      <c r="H226" s="29">
        <v>16</v>
      </c>
      <c r="I226" s="29" t="s">
        <v>1112</v>
      </c>
      <c r="J226" s="29" t="s">
        <v>1139</v>
      </c>
    </row>
    <row r="227" spans="1:10" ht="102" x14ac:dyDescent="0.2">
      <c r="A227" s="29">
        <v>6234734</v>
      </c>
      <c r="B227" s="29" t="s">
        <v>1097</v>
      </c>
      <c r="C227" s="29">
        <v>6234734</v>
      </c>
      <c r="D227" s="30">
        <v>43742</v>
      </c>
      <c r="E227" s="30">
        <v>43722</v>
      </c>
      <c r="F227" s="29" t="s">
        <v>503</v>
      </c>
      <c r="G227" s="29" t="s">
        <v>845</v>
      </c>
      <c r="H227" s="29">
        <v>17</v>
      </c>
      <c r="I227" s="29" t="s">
        <v>1086</v>
      </c>
      <c r="J227" s="29" t="s">
        <v>1096</v>
      </c>
    </row>
    <row r="228" spans="1:10" ht="76.5" x14ac:dyDescent="0.2">
      <c r="A228" s="29">
        <v>6244384</v>
      </c>
      <c r="B228" s="29" t="s">
        <v>852</v>
      </c>
      <c r="C228" s="29">
        <v>6244384</v>
      </c>
      <c r="D228" s="30">
        <v>43742</v>
      </c>
      <c r="E228" s="30">
        <v>43722</v>
      </c>
      <c r="F228" s="29" t="s">
        <v>503</v>
      </c>
      <c r="G228" s="29" t="s">
        <v>845</v>
      </c>
      <c r="H228" s="29">
        <v>49</v>
      </c>
      <c r="I228" s="29" t="s">
        <v>85</v>
      </c>
      <c r="J228" s="29" t="s">
        <v>851</v>
      </c>
    </row>
    <row r="229" spans="1:10" ht="153" x14ac:dyDescent="0.2">
      <c r="A229" s="29">
        <v>6188014</v>
      </c>
      <c r="B229" s="29" t="s">
        <v>854</v>
      </c>
      <c r="C229" s="29">
        <v>6188014</v>
      </c>
      <c r="D229" s="30">
        <v>43740</v>
      </c>
      <c r="E229" s="30">
        <v>43719</v>
      </c>
      <c r="F229" s="29" t="s">
        <v>503</v>
      </c>
      <c r="G229" s="29" t="s">
        <v>845</v>
      </c>
      <c r="H229" s="29">
        <v>49</v>
      </c>
      <c r="I229" s="29" t="s">
        <v>85</v>
      </c>
      <c r="J229" s="29" t="s">
        <v>853</v>
      </c>
    </row>
    <row r="230" spans="1:10" ht="102" x14ac:dyDescent="0.2">
      <c r="A230" s="29">
        <v>624928</v>
      </c>
      <c r="B230" s="29" t="s">
        <v>972</v>
      </c>
      <c r="C230" s="29">
        <v>624928</v>
      </c>
      <c r="D230" s="30">
        <v>43722</v>
      </c>
      <c r="E230" s="30">
        <v>43722</v>
      </c>
      <c r="F230" s="29" t="s">
        <v>503</v>
      </c>
      <c r="G230" s="29" t="s">
        <v>502</v>
      </c>
      <c r="H230" s="29">
        <v>47</v>
      </c>
      <c r="I230" s="29" t="s">
        <v>533</v>
      </c>
      <c r="J230" s="29" t="s">
        <v>959</v>
      </c>
    </row>
    <row r="231" spans="1:10" ht="102" x14ac:dyDescent="0.2">
      <c r="A231" s="29">
        <v>6203804</v>
      </c>
      <c r="B231" s="29" t="s">
        <v>974</v>
      </c>
      <c r="C231" s="29">
        <v>6203804</v>
      </c>
      <c r="D231" s="30">
        <v>43685</v>
      </c>
      <c r="E231" s="30">
        <v>43685</v>
      </c>
      <c r="F231" s="29" t="s">
        <v>503</v>
      </c>
      <c r="G231" s="29" t="s">
        <v>502</v>
      </c>
      <c r="H231" s="29">
        <v>47</v>
      </c>
      <c r="I231" s="29" t="s">
        <v>533</v>
      </c>
      <c r="J231" s="29" t="s">
        <v>959</v>
      </c>
    </row>
    <row r="232" spans="1:10" ht="102" x14ac:dyDescent="0.2">
      <c r="A232" s="29">
        <v>6198351</v>
      </c>
      <c r="B232" s="29" t="s">
        <v>973</v>
      </c>
      <c r="C232" s="29">
        <v>6198351</v>
      </c>
      <c r="D232" s="30">
        <v>43685</v>
      </c>
      <c r="E232" s="30">
        <v>43685</v>
      </c>
      <c r="F232" s="29" t="s">
        <v>503</v>
      </c>
      <c r="G232" s="29" t="s">
        <v>502</v>
      </c>
      <c r="H232" s="29">
        <v>47</v>
      </c>
      <c r="I232" s="29" t="s">
        <v>533</v>
      </c>
      <c r="J232" s="29" t="s">
        <v>959</v>
      </c>
    </row>
    <row r="233" spans="1:10" ht="153" x14ac:dyDescent="0.2">
      <c r="A233" s="29">
        <v>6206614</v>
      </c>
      <c r="B233" s="29" t="s">
        <v>658</v>
      </c>
      <c r="C233" s="29">
        <v>6206614</v>
      </c>
      <c r="D233" s="30">
        <v>43685</v>
      </c>
      <c r="E233" s="30">
        <v>43685</v>
      </c>
      <c r="F233" s="29" t="s">
        <v>503</v>
      </c>
      <c r="G233" s="29" t="s">
        <v>502</v>
      </c>
      <c r="H233" s="29">
        <v>49</v>
      </c>
      <c r="I233" s="29" t="s">
        <v>85</v>
      </c>
      <c r="J233" s="29" t="s">
        <v>566</v>
      </c>
    </row>
    <row r="234" spans="1:10" ht="153" x14ac:dyDescent="0.2">
      <c r="A234" s="29">
        <v>6195548</v>
      </c>
      <c r="B234" s="29" t="s">
        <v>657</v>
      </c>
      <c r="C234" s="29">
        <v>6195548</v>
      </c>
      <c r="D234" s="30">
        <v>43685</v>
      </c>
      <c r="E234" s="30">
        <v>43685</v>
      </c>
      <c r="F234" s="29" t="s">
        <v>503</v>
      </c>
      <c r="G234" s="29" t="s">
        <v>502</v>
      </c>
      <c r="H234" s="29">
        <v>49</v>
      </c>
      <c r="I234" s="29" t="s">
        <v>85</v>
      </c>
      <c r="J234" s="29" t="s">
        <v>566</v>
      </c>
    </row>
    <row r="235" spans="1:10" ht="153" x14ac:dyDescent="0.2">
      <c r="A235" s="29">
        <v>6177192</v>
      </c>
      <c r="B235" s="29" t="s">
        <v>860</v>
      </c>
      <c r="C235" s="29">
        <v>6177192</v>
      </c>
      <c r="D235" s="30">
        <v>43678</v>
      </c>
      <c r="E235" s="30">
        <v>43669</v>
      </c>
      <c r="F235" s="29" t="s">
        <v>503</v>
      </c>
      <c r="G235" s="29" t="s">
        <v>845</v>
      </c>
      <c r="H235" s="29">
        <v>49</v>
      </c>
      <c r="I235" s="29" t="s">
        <v>85</v>
      </c>
      <c r="J235" s="29" t="s">
        <v>859</v>
      </c>
    </row>
    <row r="236" spans="1:10" ht="153" x14ac:dyDescent="0.2">
      <c r="A236" s="29">
        <v>6173045</v>
      </c>
      <c r="B236" s="29" t="s">
        <v>858</v>
      </c>
      <c r="C236" s="29">
        <v>6173045</v>
      </c>
      <c r="D236" s="30">
        <v>43678</v>
      </c>
      <c r="E236" s="30">
        <v>43669</v>
      </c>
      <c r="F236" s="29" t="s">
        <v>503</v>
      </c>
      <c r="G236" s="29" t="s">
        <v>845</v>
      </c>
      <c r="H236" s="29">
        <v>49</v>
      </c>
      <c r="I236" s="29" t="s">
        <v>85</v>
      </c>
      <c r="J236" s="29" t="s">
        <v>857</v>
      </c>
    </row>
    <row r="237" spans="1:10" ht="153" x14ac:dyDescent="0.2">
      <c r="A237" s="29">
        <v>6172846</v>
      </c>
      <c r="B237" s="29" t="s">
        <v>856</v>
      </c>
      <c r="C237" s="29">
        <v>6172846</v>
      </c>
      <c r="D237" s="30">
        <v>43678</v>
      </c>
      <c r="E237" s="30">
        <v>43669</v>
      </c>
      <c r="F237" s="29" t="s">
        <v>503</v>
      </c>
      <c r="G237" s="29" t="s">
        <v>845</v>
      </c>
      <c r="H237" s="29">
        <v>49</v>
      </c>
      <c r="I237" s="29" t="s">
        <v>85</v>
      </c>
      <c r="J237" s="29" t="s">
        <v>855</v>
      </c>
    </row>
    <row r="238" spans="1:10" ht="178.5" x14ac:dyDescent="0.2">
      <c r="A238" s="29">
        <v>6163510</v>
      </c>
      <c r="B238" s="29" t="s">
        <v>989</v>
      </c>
      <c r="C238" s="29">
        <v>6163510</v>
      </c>
      <c r="D238" s="30">
        <v>43665</v>
      </c>
      <c r="E238" s="30">
        <v>43665</v>
      </c>
      <c r="F238" s="29" t="s">
        <v>503</v>
      </c>
      <c r="G238" s="29" t="s">
        <v>845</v>
      </c>
      <c r="H238" s="29">
        <v>47</v>
      </c>
      <c r="I238" s="29" t="s">
        <v>533</v>
      </c>
      <c r="J238" s="29" t="s">
        <v>988</v>
      </c>
    </row>
    <row r="239" spans="1:10" ht="409.5" x14ac:dyDescent="0.2">
      <c r="A239" s="29">
        <v>6008504</v>
      </c>
      <c r="B239" s="29" t="s">
        <v>1162</v>
      </c>
      <c r="C239" s="29">
        <v>6008504</v>
      </c>
      <c r="D239" s="30">
        <v>43654</v>
      </c>
      <c r="E239" s="30">
        <v>43654</v>
      </c>
      <c r="F239" s="29" t="s">
        <v>503</v>
      </c>
      <c r="G239" s="29" t="s">
        <v>1161</v>
      </c>
      <c r="H239" s="29">
        <v>16</v>
      </c>
      <c r="I239" s="29" t="s">
        <v>1112</v>
      </c>
      <c r="J239" s="29" t="s">
        <v>1160</v>
      </c>
    </row>
    <row r="240" spans="1:10" ht="38.25" x14ac:dyDescent="0.2">
      <c r="A240" s="29">
        <v>6023329</v>
      </c>
      <c r="B240" s="29" t="s">
        <v>902</v>
      </c>
      <c r="C240" s="29">
        <v>6023329</v>
      </c>
      <c r="D240" s="30">
        <v>43651</v>
      </c>
      <c r="E240" s="30">
        <v>43651</v>
      </c>
      <c r="F240" s="29" t="s">
        <v>503</v>
      </c>
      <c r="G240" s="29" t="s">
        <v>901</v>
      </c>
      <c r="H240" s="29">
        <v>49</v>
      </c>
      <c r="I240" s="29" t="s">
        <v>85</v>
      </c>
      <c r="J240" s="29" t="s">
        <v>900</v>
      </c>
    </row>
    <row r="241" spans="1:10" ht="51" x14ac:dyDescent="0.2">
      <c r="A241" s="29">
        <v>6088142</v>
      </c>
      <c r="B241" s="29" t="s">
        <v>1186</v>
      </c>
      <c r="C241" s="29">
        <v>6088142</v>
      </c>
      <c r="D241" s="30">
        <v>43648</v>
      </c>
      <c r="E241" s="30">
        <v>43648</v>
      </c>
      <c r="F241" s="29" t="s">
        <v>503</v>
      </c>
      <c r="G241" s="29" t="s">
        <v>1185</v>
      </c>
      <c r="H241" s="29">
        <v>16</v>
      </c>
      <c r="I241" s="29" t="s">
        <v>1112</v>
      </c>
      <c r="J241" s="29" t="s">
        <v>1184</v>
      </c>
    </row>
    <row r="242" spans="1:10" ht="51" x14ac:dyDescent="0.2">
      <c r="A242" s="29">
        <v>6070359</v>
      </c>
      <c r="B242" s="29" t="s">
        <v>1170</v>
      </c>
      <c r="C242" s="29">
        <v>6070359</v>
      </c>
      <c r="D242" s="30">
        <v>43648</v>
      </c>
      <c r="E242" s="30">
        <v>43648</v>
      </c>
      <c r="F242" s="29" t="s">
        <v>503</v>
      </c>
      <c r="G242" s="29" t="s">
        <v>1169</v>
      </c>
      <c r="H242" s="29">
        <v>16</v>
      </c>
      <c r="I242" s="29" t="s">
        <v>1112</v>
      </c>
      <c r="J242" s="29" t="s">
        <v>1168</v>
      </c>
    </row>
    <row r="243" spans="1:10" ht="51" x14ac:dyDescent="0.2">
      <c r="A243" s="29">
        <v>6098162</v>
      </c>
      <c r="B243" s="29" t="s">
        <v>1179</v>
      </c>
      <c r="C243" s="29">
        <v>6098162</v>
      </c>
      <c r="D243" s="30">
        <v>43645</v>
      </c>
      <c r="E243" s="30">
        <v>43645</v>
      </c>
      <c r="F243" s="29" t="s">
        <v>503</v>
      </c>
      <c r="G243" s="29" t="s">
        <v>1178</v>
      </c>
      <c r="H243" s="29">
        <v>16</v>
      </c>
      <c r="I243" s="29" t="s">
        <v>1112</v>
      </c>
      <c r="J243" s="29" t="s">
        <v>1177</v>
      </c>
    </row>
    <row r="244" spans="1:10" ht="127.5" x14ac:dyDescent="0.2">
      <c r="A244" s="29">
        <v>6133169</v>
      </c>
      <c r="B244" s="29" t="s">
        <v>662</v>
      </c>
      <c r="C244" s="29">
        <v>6133169</v>
      </c>
      <c r="D244" s="30">
        <v>43626</v>
      </c>
      <c r="E244" s="30">
        <v>43626</v>
      </c>
      <c r="F244" s="29" t="s">
        <v>503</v>
      </c>
      <c r="G244" s="29" t="s">
        <v>502</v>
      </c>
      <c r="H244" s="29">
        <v>49</v>
      </c>
      <c r="I244" s="29" t="s">
        <v>85</v>
      </c>
      <c r="J244" s="29" t="s">
        <v>661</v>
      </c>
    </row>
    <row r="245" spans="1:10" ht="89.25" x14ac:dyDescent="0.2">
      <c r="A245" s="29">
        <v>6127197</v>
      </c>
      <c r="B245" s="29" t="s">
        <v>660</v>
      </c>
      <c r="C245" s="29">
        <v>6127197</v>
      </c>
      <c r="D245" s="30">
        <v>43626</v>
      </c>
      <c r="E245" s="30">
        <v>43626</v>
      </c>
      <c r="F245" s="29" t="s">
        <v>503</v>
      </c>
      <c r="G245" s="29" t="s">
        <v>502</v>
      </c>
      <c r="H245" s="29">
        <v>49</v>
      </c>
      <c r="I245" s="29" t="s">
        <v>85</v>
      </c>
      <c r="J245" s="29" t="s">
        <v>659</v>
      </c>
    </row>
    <row r="246" spans="1:10" ht="242.25" x14ac:dyDescent="0.2">
      <c r="A246" s="29">
        <v>5947969</v>
      </c>
      <c r="B246" s="29" t="s">
        <v>1142</v>
      </c>
      <c r="C246" s="29">
        <v>5947969</v>
      </c>
      <c r="D246" s="30">
        <v>43607</v>
      </c>
      <c r="E246" s="30">
        <v>43607</v>
      </c>
      <c r="F246" s="29" t="s">
        <v>503</v>
      </c>
      <c r="G246" s="29" t="s">
        <v>845</v>
      </c>
      <c r="H246" s="29">
        <v>16</v>
      </c>
      <c r="I246" s="29" t="s">
        <v>1112</v>
      </c>
      <c r="J246" s="29" t="s">
        <v>1141</v>
      </c>
    </row>
    <row r="247" spans="1:10" ht="38.25" x14ac:dyDescent="0.2">
      <c r="A247" s="29">
        <v>5947960</v>
      </c>
      <c r="B247" s="29" t="s">
        <v>504</v>
      </c>
      <c r="C247" s="29">
        <v>5947960</v>
      </c>
      <c r="D247" s="30">
        <v>43605</v>
      </c>
      <c r="E247" s="30">
        <v>43605</v>
      </c>
      <c r="F247" s="29" t="s">
        <v>503</v>
      </c>
      <c r="G247" s="29" t="s">
        <v>502</v>
      </c>
      <c r="H247" s="29">
        <v>49</v>
      </c>
      <c r="I247" s="29" t="s">
        <v>85</v>
      </c>
      <c r="J247" s="29" t="s">
        <v>501</v>
      </c>
    </row>
    <row r="248" spans="1:10" ht="102" x14ac:dyDescent="0.2">
      <c r="A248" s="29">
        <v>5163203</v>
      </c>
      <c r="B248" s="29" t="s">
        <v>535</v>
      </c>
      <c r="C248" s="29">
        <v>5163203</v>
      </c>
      <c r="D248" s="30">
        <v>43587</v>
      </c>
      <c r="E248" s="30">
        <v>43587</v>
      </c>
      <c r="F248" s="29" t="s">
        <v>503</v>
      </c>
      <c r="G248" s="29" t="s">
        <v>502</v>
      </c>
      <c r="H248" s="29">
        <v>47</v>
      </c>
      <c r="I248" s="29" t="s">
        <v>533</v>
      </c>
      <c r="J248" s="29" t="s">
        <v>532</v>
      </c>
    </row>
    <row r="249" spans="1:10" ht="102" x14ac:dyDescent="0.2">
      <c r="A249" s="29">
        <v>6087951</v>
      </c>
      <c r="B249" s="29" t="s">
        <v>509</v>
      </c>
      <c r="C249" s="29">
        <v>6087951</v>
      </c>
      <c r="D249" s="30">
        <v>43587</v>
      </c>
      <c r="E249" s="30">
        <v>43587</v>
      </c>
      <c r="F249" s="29" t="s">
        <v>503</v>
      </c>
      <c r="G249" s="29" t="s">
        <v>502</v>
      </c>
      <c r="H249" s="29">
        <v>47</v>
      </c>
      <c r="I249" s="29" t="s">
        <v>533</v>
      </c>
      <c r="J249" s="29" t="s">
        <v>508</v>
      </c>
    </row>
    <row r="250" spans="1:10" ht="102" x14ac:dyDescent="0.2">
      <c r="A250" s="29">
        <v>5952114</v>
      </c>
      <c r="B250" s="29" t="s">
        <v>534</v>
      </c>
      <c r="C250" s="29">
        <v>5952114</v>
      </c>
      <c r="D250" s="30">
        <v>43587</v>
      </c>
      <c r="E250" s="30">
        <v>43587</v>
      </c>
      <c r="F250" s="29" t="s">
        <v>503</v>
      </c>
      <c r="G250" s="29" t="s">
        <v>502</v>
      </c>
      <c r="H250" s="29">
        <v>47</v>
      </c>
      <c r="I250" s="29" t="s">
        <v>533</v>
      </c>
      <c r="J250" s="29" t="s">
        <v>532</v>
      </c>
    </row>
    <row r="251" spans="1:10" ht="38.25" x14ac:dyDescent="0.2">
      <c r="A251" s="29">
        <v>5947960</v>
      </c>
      <c r="B251" s="29" t="s">
        <v>514</v>
      </c>
      <c r="C251" s="29">
        <v>5947960</v>
      </c>
      <c r="D251" s="30">
        <v>43587</v>
      </c>
      <c r="E251" s="30">
        <v>43587</v>
      </c>
      <c r="F251" s="29" t="s">
        <v>503</v>
      </c>
      <c r="G251" s="29" t="s">
        <v>502</v>
      </c>
      <c r="H251" s="29">
        <v>49</v>
      </c>
      <c r="I251" s="29" t="s">
        <v>85</v>
      </c>
      <c r="J251" s="29" t="s">
        <v>501</v>
      </c>
    </row>
    <row r="252" spans="1:10" ht="76.5" x14ac:dyDescent="0.2">
      <c r="A252" s="29">
        <v>6058150</v>
      </c>
      <c r="B252" s="29" t="s">
        <v>513</v>
      </c>
      <c r="C252" s="29">
        <v>6058150</v>
      </c>
      <c r="D252" s="30">
        <v>43587</v>
      </c>
      <c r="E252" s="30">
        <v>43587</v>
      </c>
      <c r="F252" s="29" t="s">
        <v>503</v>
      </c>
      <c r="G252" s="29" t="s">
        <v>502</v>
      </c>
      <c r="H252" s="29">
        <v>49</v>
      </c>
      <c r="I252" s="29" t="s">
        <v>85</v>
      </c>
      <c r="J252" s="29" t="s">
        <v>512</v>
      </c>
    </row>
    <row r="253" spans="1:10" ht="63.75" x14ac:dyDescent="0.2">
      <c r="A253" s="29">
        <v>6061569</v>
      </c>
      <c r="B253" s="29" t="s">
        <v>511</v>
      </c>
      <c r="C253" s="29">
        <v>6061569</v>
      </c>
      <c r="D253" s="30">
        <v>43587</v>
      </c>
      <c r="E253" s="30">
        <v>43587</v>
      </c>
      <c r="F253" s="29" t="s">
        <v>503</v>
      </c>
      <c r="G253" s="29" t="s">
        <v>502</v>
      </c>
      <c r="H253" s="29">
        <v>49</v>
      </c>
      <c r="I253" s="29" t="s">
        <v>85</v>
      </c>
      <c r="J253" s="29" t="s">
        <v>510</v>
      </c>
    </row>
    <row r="254" spans="1:10" ht="89.25" x14ac:dyDescent="0.2">
      <c r="A254" s="29">
        <v>6087951</v>
      </c>
      <c r="B254" s="29" t="s">
        <v>509</v>
      </c>
      <c r="C254" s="29">
        <v>6087951</v>
      </c>
      <c r="D254" s="30">
        <v>43587</v>
      </c>
      <c r="E254" s="30">
        <v>43587</v>
      </c>
      <c r="F254" s="29" t="s">
        <v>503</v>
      </c>
      <c r="G254" s="29" t="s">
        <v>502</v>
      </c>
      <c r="H254" s="29">
        <v>49</v>
      </c>
      <c r="I254" s="29" t="s">
        <v>85</v>
      </c>
      <c r="J254" s="29" t="s">
        <v>508</v>
      </c>
    </row>
    <row r="255" spans="1:10" ht="76.5" x14ac:dyDescent="0.2">
      <c r="A255" s="29">
        <v>90612052</v>
      </c>
      <c r="B255" s="29" t="s">
        <v>507</v>
      </c>
      <c r="C255" s="29" t="s">
        <v>506</v>
      </c>
      <c r="D255" s="30">
        <v>43587</v>
      </c>
      <c r="E255" s="30">
        <v>43587</v>
      </c>
      <c r="F255" s="29" t="s">
        <v>503</v>
      </c>
      <c r="G255" s="29" t="s">
        <v>502</v>
      </c>
      <c r="H255" s="29">
        <v>49</v>
      </c>
      <c r="I255" s="29" t="s">
        <v>85</v>
      </c>
      <c r="J255" s="29" t="s">
        <v>505</v>
      </c>
    </row>
    <row r="256" spans="1:10" ht="102" x14ac:dyDescent="0.2">
      <c r="A256" s="29">
        <v>6061573</v>
      </c>
      <c r="B256" s="29" t="s">
        <v>536</v>
      </c>
      <c r="C256" s="29">
        <v>6061573</v>
      </c>
      <c r="D256" s="30">
        <v>43567</v>
      </c>
      <c r="E256" s="30">
        <v>43567</v>
      </c>
      <c r="F256" s="29" t="s">
        <v>503</v>
      </c>
      <c r="G256" s="29" t="s">
        <v>502</v>
      </c>
      <c r="H256" s="29">
        <v>47</v>
      </c>
      <c r="I256" s="29" t="s">
        <v>533</v>
      </c>
      <c r="J256" s="29" t="s">
        <v>532</v>
      </c>
    </row>
    <row r="257" spans="1:10" ht="102" x14ac:dyDescent="0.2">
      <c r="A257" s="29">
        <v>5952114</v>
      </c>
      <c r="B257" s="29" t="s">
        <v>538</v>
      </c>
      <c r="C257" s="29">
        <v>5952114</v>
      </c>
      <c r="D257" s="30">
        <v>43556</v>
      </c>
      <c r="E257" s="30">
        <v>43556</v>
      </c>
      <c r="F257" s="29" t="s">
        <v>503</v>
      </c>
      <c r="G257" s="29" t="s">
        <v>502</v>
      </c>
      <c r="H257" s="29">
        <v>47</v>
      </c>
      <c r="I257" s="29" t="s">
        <v>533</v>
      </c>
      <c r="J257" s="29" t="s">
        <v>532</v>
      </c>
    </row>
    <row r="258" spans="1:10" ht="102" x14ac:dyDescent="0.2">
      <c r="A258" s="29">
        <v>5953217</v>
      </c>
      <c r="B258" s="29" t="s">
        <v>537</v>
      </c>
      <c r="C258" s="29">
        <v>5953217</v>
      </c>
      <c r="D258" s="30">
        <v>43556</v>
      </c>
      <c r="E258" s="30">
        <v>43556</v>
      </c>
      <c r="F258" s="29" t="s">
        <v>503</v>
      </c>
      <c r="G258" s="29" t="s">
        <v>502</v>
      </c>
      <c r="H258" s="29">
        <v>47</v>
      </c>
      <c r="I258" s="29" t="s">
        <v>533</v>
      </c>
      <c r="J258" s="29" t="s">
        <v>532</v>
      </c>
    </row>
    <row r="259" spans="1:10" ht="76.5" x14ac:dyDescent="0.2">
      <c r="A259" s="29">
        <v>6058150</v>
      </c>
      <c r="B259" s="29" t="s">
        <v>519</v>
      </c>
      <c r="C259" s="29">
        <v>6058150</v>
      </c>
      <c r="D259" s="30">
        <v>43556</v>
      </c>
      <c r="E259" s="30">
        <v>43556</v>
      </c>
      <c r="F259" s="29" t="s">
        <v>503</v>
      </c>
      <c r="G259" s="29" t="s">
        <v>502</v>
      </c>
      <c r="H259" s="29">
        <v>49</v>
      </c>
      <c r="I259" s="29" t="s">
        <v>85</v>
      </c>
      <c r="J259" s="29" t="s">
        <v>517</v>
      </c>
    </row>
    <row r="260" spans="1:10" ht="76.5" x14ac:dyDescent="0.2">
      <c r="A260" s="29">
        <v>6061569</v>
      </c>
      <c r="B260" s="29" t="s">
        <v>518</v>
      </c>
      <c r="C260" s="29">
        <v>6061569</v>
      </c>
      <c r="D260" s="30">
        <v>43556</v>
      </c>
      <c r="E260" s="30">
        <v>43556</v>
      </c>
      <c r="F260" s="29" t="s">
        <v>503</v>
      </c>
      <c r="G260" s="29" t="s">
        <v>502</v>
      </c>
      <c r="H260" s="29">
        <v>49</v>
      </c>
      <c r="I260" s="29" t="s">
        <v>85</v>
      </c>
      <c r="J260" s="29" t="s">
        <v>517</v>
      </c>
    </row>
    <row r="261" spans="1:10" ht="63.75" x14ac:dyDescent="0.2">
      <c r="A261" s="29">
        <v>639596</v>
      </c>
      <c r="B261" s="29" t="s">
        <v>516</v>
      </c>
      <c r="C261" s="29">
        <v>639596</v>
      </c>
      <c r="D261" s="30">
        <v>43556</v>
      </c>
      <c r="E261" s="30">
        <v>43556</v>
      </c>
      <c r="F261" s="29" t="s">
        <v>503</v>
      </c>
      <c r="G261" s="29" t="s">
        <v>502</v>
      </c>
      <c r="H261" s="29">
        <v>49</v>
      </c>
      <c r="I261" s="29" t="s">
        <v>85</v>
      </c>
      <c r="J261" s="29" t="s">
        <v>515</v>
      </c>
    </row>
    <row r="262" spans="1:10" ht="127.5" x14ac:dyDescent="0.2">
      <c r="A262" s="29">
        <v>5968839</v>
      </c>
      <c r="B262" s="29" t="s">
        <v>1099</v>
      </c>
      <c r="C262" s="29">
        <v>5968839</v>
      </c>
      <c r="D262" s="30">
        <v>43552</v>
      </c>
      <c r="E262" s="30">
        <v>43552</v>
      </c>
      <c r="F262" s="29" t="s">
        <v>503</v>
      </c>
      <c r="G262" s="29" t="s">
        <v>845</v>
      </c>
      <c r="H262" s="29">
        <v>17</v>
      </c>
      <c r="I262" s="29" t="s">
        <v>1086</v>
      </c>
      <c r="J262" s="29" t="s">
        <v>1098</v>
      </c>
    </row>
    <row r="263" spans="1:10" ht="102" x14ac:dyDescent="0.2">
      <c r="A263" s="29">
        <v>6021521</v>
      </c>
      <c r="B263" s="29" t="s">
        <v>540</v>
      </c>
      <c r="C263" s="29">
        <v>6021521</v>
      </c>
      <c r="D263" s="30">
        <v>43542</v>
      </c>
      <c r="E263" s="30">
        <v>43542</v>
      </c>
      <c r="F263" s="29" t="s">
        <v>503</v>
      </c>
      <c r="G263" s="29" t="s">
        <v>502</v>
      </c>
      <c r="H263" s="29">
        <v>47</v>
      </c>
      <c r="I263" s="29" t="s">
        <v>533</v>
      </c>
      <c r="J263" s="29" t="s">
        <v>539</v>
      </c>
    </row>
    <row r="264" spans="1:10" ht="102" x14ac:dyDescent="0.2">
      <c r="A264" s="29">
        <v>6000266</v>
      </c>
      <c r="B264" s="29" t="s">
        <v>542</v>
      </c>
      <c r="C264" s="29">
        <v>6000266</v>
      </c>
      <c r="D264" s="30">
        <v>43531</v>
      </c>
      <c r="E264" s="30">
        <v>43531</v>
      </c>
      <c r="F264" s="29" t="s">
        <v>503</v>
      </c>
      <c r="G264" s="29" t="s">
        <v>502</v>
      </c>
      <c r="H264" s="29">
        <v>47</v>
      </c>
      <c r="I264" s="29" t="s">
        <v>533</v>
      </c>
      <c r="J264" s="29" t="s">
        <v>539</v>
      </c>
    </row>
    <row r="265" spans="1:10" ht="102" x14ac:dyDescent="0.2">
      <c r="A265" s="29">
        <v>6008524</v>
      </c>
      <c r="B265" s="29" t="s">
        <v>541</v>
      </c>
      <c r="C265" s="29">
        <v>6008524</v>
      </c>
      <c r="D265" s="30">
        <v>43531</v>
      </c>
      <c r="E265" s="30">
        <v>43531</v>
      </c>
      <c r="F265" s="29" t="s">
        <v>503</v>
      </c>
      <c r="G265" s="29" t="s">
        <v>502</v>
      </c>
      <c r="H265" s="29">
        <v>47</v>
      </c>
      <c r="I265" s="29" t="s">
        <v>533</v>
      </c>
      <c r="J265" s="29" t="s">
        <v>539</v>
      </c>
    </row>
    <row r="266" spans="1:10" ht="89.25" x14ac:dyDescent="0.2">
      <c r="A266" s="29">
        <v>6021337</v>
      </c>
      <c r="B266" s="29" t="s">
        <v>529</v>
      </c>
      <c r="C266" s="29">
        <v>6021337</v>
      </c>
      <c r="D266" s="30">
        <v>43531</v>
      </c>
      <c r="E266" s="30">
        <v>43531</v>
      </c>
      <c r="F266" s="29" t="s">
        <v>503</v>
      </c>
      <c r="G266" s="29" t="s">
        <v>502</v>
      </c>
      <c r="H266" s="29">
        <v>49</v>
      </c>
      <c r="I266" s="29" t="s">
        <v>85</v>
      </c>
      <c r="J266" s="29" t="s">
        <v>528</v>
      </c>
    </row>
    <row r="267" spans="1:10" ht="114.75" x14ac:dyDescent="0.2">
      <c r="A267" s="29">
        <v>6008504</v>
      </c>
      <c r="B267" s="29" t="s">
        <v>527</v>
      </c>
      <c r="C267" s="29">
        <v>6008504</v>
      </c>
      <c r="D267" s="30">
        <v>43531</v>
      </c>
      <c r="E267" s="30">
        <v>43531</v>
      </c>
      <c r="F267" s="29" t="s">
        <v>503</v>
      </c>
      <c r="G267" s="29" t="s">
        <v>502</v>
      </c>
      <c r="H267" s="29">
        <v>49</v>
      </c>
      <c r="I267" s="29" t="s">
        <v>85</v>
      </c>
      <c r="J267" s="29" t="s">
        <v>520</v>
      </c>
    </row>
    <row r="268" spans="1:10" ht="114.75" x14ac:dyDescent="0.2">
      <c r="A268" s="29">
        <v>6003278</v>
      </c>
      <c r="B268" s="29" t="s">
        <v>526</v>
      </c>
      <c r="C268" s="29">
        <v>6003278</v>
      </c>
      <c r="D268" s="30">
        <v>43531</v>
      </c>
      <c r="E268" s="30">
        <v>43531</v>
      </c>
      <c r="F268" s="29" t="s">
        <v>503</v>
      </c>
      <c r="G268" s="29" t="s">
        <v>502</v>
      </c>
      <c r="H268" s="29">
        <v>49</v>
      </c>
      <c r="I268" s="29" t="s">
        <v>85</v>
      </c>
      <c r="J268" s="29" t="s">
        <v>520</v>
      </c>
    </row>
    <row r="269" spans="1:10" ht="114.75" x14ac:dyDescent="0.2">
      <c r="A269" s="29">
        <v>6005203</v>
      </c>
      <c r="B269" s="29" t="s">
        <v>525</v>
      </c>
      <c r="C269" s="29">
        <v>6005203</v>
      </c>
      <c r="D269" s="30">
        <v>43531</v>
      </c>
      <c r="E269" s="30">
        <v>43531</v>
      </c>
      <c r="F269" s="29" t="s">
        <v>503</v>
      </c>
      <c r="G269" s="29" t="s">
        <v>502</v>
      </c>
      <c r="H269" s="29">
        <v>49</v>
      </c>
      <c r="I269" s="29" t="s">
        <v>85</v>
      </c>
      <c r="J269" s="29" t="s">
        <v>520</v>
      </c>
    </row>
    <row r="270" spans="1:10" ht="114.75" x14ac:dyDescent="0.2">
      <c r="A270" s="29">
        <v>6018575</v>
      </c>
      <c r="B270" s="29" t="s">
        <v>524</v>
      </c>
      <c r="C270" s="29">
        <v>6018575</v>
      </c>
      <c r="D270" s="30">
        <v>43531</v>
      </c>
      <c r="E270" s="30">
        <v>43531</v>
      </c>
      <c r="F270" s="29" t="s">
        <v>503</v>
      </c>
      <c r="G270" s="29" t="s">
        <v>502</v>
      </c>
      <c r="H270" s="29">
        <v>49</v>
      </c>
      <c r="I270" s="29" t="s">
        <v>85</v>
      </c>
      <c r="J270" s="29" t="s">
        <v>520</v>
      </c>
    </row>
    <row r="271" spans="1:10" ht="114.75" x14ac:dyDescent="0.2">
      <c r="A271" s="29">
        <v>6023329</v>
      </c>
      <c r="B271" s="29" t="s">
        <v>523</v>
      </c>
      <c r="C271" s="29">
        <v>6023329</v>
      </c>
      <c r="D271" s="30">
        <v>43531</v>
      </c>
      <c r="E271" s="30">
        <v>43531</v>
      </c>
      <c r="F271" s="29" t="s">
        <v>503</v>
      </c>
      <c r="G271" s="29" t="s">
        <v>502</v>
      </c>
      <c r="H271" s="29">
        <v>49</v>
      </c>
      <c r="I271" s="29" t="s">
        <v>85</v>
      </c>
      <c r="J271" s="29" t="s">
        <v>520</v>
      </c>
    </row>
    <row r="272" spans="1:10" ht="114.75" x14ac:dyDescent="0.2">
      <c r="A272" s="29">
        <v>6021460</v>
      </c>
      <c r="B272" s="29" t="s">
        <v>522</v>
      </c>
      <c r="C272" s="29">
        <v>6021460</v>
      </c>
      <c r="D272" s="30">
        <v>43531</v>
      </c>
      <c r="E272" s="30">
        <v>43531</v>
      </c>
      <c r="F272" s="29" t="s">
        <v>503</v>
      </c>
      <c r="G272" s="29" t="s">
        <v>502</v>
      </c>
      <c r="H272" s="29">
        <v>49</v>
      </c>
      <c r="I272" s="29" t="s">
        <v>85</v>
      </c>
      <c r="J272" s="29" t="s">
        <v>520</v>
      </c>
    </row>
    <row r="273" spans="1:10" ht="114.75" x14ac:dyDescent="0.2">
      <c r="A273" s="29">
        <v>6000264</v>
      </c>
      <c r="B273" s="29" t="s">
        <v>521</v>
      </c>
      <c r="C273" s="29">
        <v>6000264</v>
      </c>
      <c r="D273" s="30">
        <v>43531</v>
      </c>
      <c r="E273" s="30">
        <v>43531</v>
      </c>
      <c r="F273" s="29" t="s">
        <v>503</v>
      </c>
      <c r="G273" s="29" t="s">
        <v>502</v>
      </c>
      <c r="H273" s="29">
        <v>49</v>
      </c>
      <c r="I273" s="29" t="s">
        <v>85</v>
      </c>
      <c r="J273" s="29" t="s">
        <v>520</v>
      </c>
    </row>
    <row r="274" spans="1:10" ht="102" x14ac:dyDescent="0.2">
      <c r="A274" s="29">
        <v>5919637</v>
      </c>
      <c r="B274" s="29" t="s">
        <v>546</v>
      </c>
      <c r="C274" s="29">
        <v>5919637</v>
      </c>
      <c r="D274" s="30">
        <v>43496</v>
      </c>
      <c r="E274" s="30">
        <v>43496</v>
      </c>
      <c r="F274" s="29" t="s">
        <v>503</v>
      </c>
      <c r="G274" s="29" t="s">
        <v>502</v>
      </c>
      <c r="H274" s="29">
        <v>47</v>
      </c>
      <c r="I274" s="29" t="s">
        <v>533</v>
      </c>
      <c r="J274" s="29" t="s">
        <v>539</v>
      </c>
    </row>
    <row r="275" spans="1:10" ht="102" x14ac:dyDescent="0.2">
      <c r="A275" s="29">
        <v>5920608</v>
      </c>
      <c r="B275" s="29" t="s">
        <v>545</v>
      </c>
      <c r="C275" s="29">
        <v>5920608</v>
      </c>
      <c r="D275" s="30">
        <v>43496</v>
      </c>
      <c r="E275" s="30">
        <v>43496</v>
      </c>
      <c r="F275" s="29" t="s">
        <v>503</v>
      </c>
      <c r="G275" s="29" t="s">
        <v>502</v>
      </c>
      <c r="H275" s="29">
        <v>47</v>
      </c>
      <c r="I275" s="29" t="s">
        <v>533</v>
      </c>
      <c r="J275" s="29" t="s">
        <v>539</v>
      </c>
    </row>
    <row r="276" spans="1:10" ht="102" x14ac:dyDescent="0.2">
      <c r="A276" s="29">
        <v>5917065</v>
      </c>
      <c r="B276" s="29" t="s">
        <v>544</v>
      </c>
      <c r="C276" s="29">
        <v>5917065</v>
      </c>
      <c r="D276" s="30">
        <v>43496</v>
      </c>
      <c r="E276" s="30">
        <v>43496</v>
      </c>
      <c r="F276" s="29" t="s">
        <v>503</v>
      </c>
      <c r="G276" s="29" t="s">
        <v>502</v>
      </c>
      <c r="H276" s="29">
        <v>47</v>
      </c>
      <c r="I276" s="29" t="s">
        <v>533</v>
      </c>
      <c r="J276" s="29" t="s">
        <v>539</v>
      </c>
    </row>
    <row r="277" spans="1:10" ht="102" x14ac:dyDescent="0.2">
      <c r="A277" s="29">
        <v>5920669</v>
      </c>
      <c r="B277" s="29" t="s">
        <v>543</v>
      </c>
      <c r="C277" s="29">
        <v>5920669</v>
      </c>
      <c r="D277" s="30">
        <v>43496</v>
      </c>
      <c r="E277" s="30">
        <v>43496</v>
      </c>
      <c r="F277" s="29" t="s">
        <v>503</v>
      </c>
      <c r="G277" s="29" t="s">
        <v>502</v>
      </c>
      <c r="H277" s="29">
        <v>47</v>
      </c>
      <c r="I277" s="29" t="s">
        <v>533</v>
      </c>
      <c r="J277" s="29" t="s">
        <v>539</v>
      </c>
    </row>
    <row r="278" spans="1:10" ht="229.5" x14ac:dyDescent="0.2">
      <c r="A278" s="29">
        <v>5917792</v>
      </c>
      <c r="B278" s="29" t="s">
        <v>875</v>
      </c>
      <c r="C278" s="29">
        <v>5917792</v>
      </c>
      <c r="D278" s="30">
        <v>43494</v>
      </c>
      <c r="E278" s="30">
        <v>43455</v>
      </c>
      <c r="F278" s="29" t="s">
        <v>503</v>
      </c>
      <c r="G278" s="29" t="s">
        <v>874</v>
      </c>
      <c r="H278" s="29">
        <v>49</v>
      </c>
      <c r="I278" s="29" t="s">
        <v>85</v>
      </c>
      <c r="J278" s="29" t="s">
        <v>873</v>
      </c>
    </row>
    <row r="279" spans="1:10" ht="102" x14ac:dyDescent="0.2">
      <c r="A279" s="29">
        <v>5320068</v>
      </c>
      <c r="B279" s="29" t="s">
        <v>1001</v>
      </c>
      <c r="C279" s="29">
        <v>5320068</v>
      </c>
      <c r="D279" s="30">
        <v>43483</v>
      </c>
      <c r="E279" s="30">
        <v>43483</v>
      </c>
      <c r="F279" s="29" t="s">
        <v>503</v>
      </c>
      <c r="G279" s="29" t="s">
        <v>502</v>
      </c>
      <c r="H279" s="29">
        <v>47</v>
      </c>
      <c r="I279" s="29" t="s">
        <v>533</v>
      </c>
      <c r="J279" s="29" t="s">
        <v>539</v>
      </c>
    </row>
    <row r="280" spans="1:10" ht="102" x14ac:dyDescent="0.2">
      <c r="A280" s="29">
        <v>5944240</v>
      </c>
      <c r="B280" s="29" t="s">
        <v>1000</v>
      </c>
      <c r="C280" s="29">
        <v>5944240</v>
      </c>
      <c r="D280" s="30">
        <v>43483</v>
      </c>
      <c r="E280" s="30">
        <v>43483</v>
      </c>
      <c r="F280" s="29" t="s">
        <v>503</v>
      </c>
      <c r="G280" s="29" t="s">
        <v>502</v>
      </c>
      <c r="H280" s="29">
        <v>47</v>
      </c>
      <c r="I280" s="29" t="s">
        <v>533</v>
      </c>
      <c r="J280" s="29" t="s">
        <v>999</v>
      </c>
    </row>
    <row r="281" spans="1:10" ht="102" x14ac:dyDescent="0.2">
      <c r="A281" s="29">
        <v>5949262</v>
      </c>
      <c r="B281" s="29" t="s">
        <v>998</v>
      </c>
      <c r="C281" s="29">
        <v>5949262</v>
      </c>
      <c r="D281" s="30">
        <v>43483</v>
      </c>
      <c r="E281" s="30">
        <v>43483</v>
      </c>
      <c r="F281" s="29" t="s">
        <v>503</v>
      </c>
      <c r="G281" s="29" t="s">
        <v>502</v>
      </c>
      <c r="H281" s="29">
        <v>47</v>
      </c>
      <c r="I281" s="29" t="s">
        <v>533</v>
      </c>
      <c r="J281" s="29" t="s">
        <v>994</v>
      </c>
    </row>
    <row r="282" spans="1:10" ht="102" x14ac:dyDescent="0.2">
      <c r="A282" s="29">
        <v>5949233</v>
      </c>
      <c r="B282" s="29" t="s">
        <v>997</v>
      </c>
      <c r="C282" s="29">
        <v>5949233</v>
      </c>
      <c r="D282" s="30">
        <v>43483</v>
      </c>
      <c r="E282" s="30">
        <v>43483</v>
      </c>
      <c r="F282" s="29" t="s">
        <v>503</v>
      </c>
      <c r="G282" s="29" t="s">
        <v>502</v>
      </c>
      <c r="H282" s="29">
        <v>47</v>
      </c>
      <c r="I282" s="29" t="s">
        <v>533</v>
      </c>
      <c r="J282" s="29" t="s">
        <v>994</v>
      </c>
    </row>
    <row r="283" spans="1:10" ht="102" x14ac:dyDescent="0.2">
      <c r="A283" s="29">
        <v>5949233</v>
      </c>
      <c r="B283" s="29" t="s">
        <v>996</v>
      </c>
      <c r="C283" s="29">
        <v>5949233</v>
      </c>
      <c r="D283" s="30">
        <v>43483</v>
      </c>
      <c r="E283" s="30">
        <v>43483</v>
      </c>
      <c r="F283" s="29" t="s">
        <v>503</v>
      </c>
      <c r="G283" s="29" t="s">
        <v>502</v>
      </c>
      <c r="H283" s="29">
        <v>47</v>
      </c>
      <c r="I283" s="29" t="s">
        <v>533</v>
      </c>
      <c r="J283" s="29" t="s">
        <v>994</v>
      </c>
    </row>
    <row r="284" spans="1:10" ht="102" x14ac:dyDescent="0.2">
      <c r="A284" s="29">
        <v>5896030</v>
      </c>
      <c r="B284" s="29" t="s">
        <v>995</v>
      </c>
      <c r="C284" s="29">
        <v>5896030</v>
      </c>
      <c r="D284" s="30">
        <v>43483</v>
      </c>
      <c r="E284" s="30">
        <v>43483</v>
      </c>
      <c r="F284" s="29" t="s">
        <v>503</v>
      </c>
      <c r="G284" s="29" t="s">
        <v>502</v>
      </c>
      <c r="H284" s="29">
        <v>47</v>
      </c>
      <c r="I284" s="29" t="s">
        <v>533</v>
      </c>
      <c r="J284" s="29" t="s">
        <v>994</v>
      </c>
    </row>
    <row r="285" spans="1:10" ht="63.75" x14ac:dyDescent="0.2">
      <c r="A285" s="29">
        <v>5953217</v>
      </c>
      <c r="B285" s="29" t="s">
        <v>909</v>
      </c>
      <c r="C285" s="29">
        <v>5953217</v>
      </c>
      <c r="D285" s="30">
        <v>43483</v>
      </c>
      <c r="E285" s="30">
        <v>43483</v>
      </c>
      <c r="F285" s="29" t="s">
        <v>503</v>
      </c>
      <c r="G285" s="29" t="s">
        <v>502</v>
      </c>
      <c r="H285" s="29">
        <v>49</v>
      </c>
      <c r="I285" s="29" t="s">
        <v>85</v>
      </c>
      <c r="J285" s="29" t="s">
        <v>908</v>
      </c>
    </row>
    <row r="286" spans="1:10" ht="51" x14ac:dyDescent="0.2">
      <c r="A286" s="29">
        <v>5947960</v>
      </c>
      <c r="B286" s="29" t="s">
        <v>464</v>
      </c>
      <c r="C286" s="29">
        <v>5947960</v>
      </c>
      <c r="D286" s="30">
        <v>43483</v>
      </c>
      <c r="E286" s="30">
        <v>43483</v>
      </c>
      <c r="F286" s="29" t="s">
        <v>503</v>
      </c>
      <c r="G286" s="29" t="s">
        <v>502</v>
      </c>
      <c r="H286" s="29">
        <v>49</v>
      </c>
      <c r="I286" s="29" t="s">
        <v>85</v>
      </c>
      <c r="J286" s="29" t="s">
        <v>465</v>
      </c>
    </row>
    <row r="287" spans="1:10" ht="38.25" x14ac:dyDescent="0.2">
      <c r="A287" s="29">
        <v>5514550</v>
      </c>
      <c r="B287" s="29" t="s">
        <v>468</v>
      </c>
      <c r="C287" s="29">
        <v>5514550</v>
      </c>
      <c r="D287" s="30">
        <v>43460</v>
      </c>
      <c r="E287" s="30">
        <v>43460</v>
      </c>
      <c r="F287" s="29" t="s">
        <v>503</v>
      </c>
      <c r="G287" s="29" t="s">
        <v>907</v>
      </c>
      <c r="H287" s="29">
        <v>49</v>
      </c>
      <c r="I287" s="29" t="s">
        <v>85</v>
      </c>
      <c r="J287" s="29" t="s">
        <v>469</v>
      </c>
    </row>
    <row r="288" spans="1:10" ht="51" x14ac:dyDescent="0.2">
      <c r="A288" s="29">
        <v>5505225</v>
      </c>
      <c r="B288" s="29" t="s">
        <v>1173</v>
      </c>
      <c r="C288" s="29">
        <v>5505225</v>
      </c>
      <c r="D288" s="30">
        <v>43458</v>
      </c>
      <c r="E288" s="30">
        <v>43458</v>
      </c>
      <c r="F288" s="29" t="s">
        <v>503</v>
      </c>
      <c r="G288" s="29" t="s">
        <v>1172</v>
      </c>
      <c r="H288" s="29">
        <v>16</v>
      </c>
      <c r="I288" s="29" t="s">
        <v>1112</v>
      </c>
      <c r="J288" s="29" t="s">
        <v>1171</v>
      </c>
    </row>
    <row r="289" spans="1:10" ht="293.25" x14ac:dyDescent="0.2">
      <c r="A289" s="29">
        <v>5795559</v>
      </c>
      <c r="B289" s="29" t="s">
        <v>1196</v>
      </c>
      <c r="C289" s="29">
        <v>5795559</v>
      </c>
      <c r="D289" s="30">
        <v>43451</v>
      </c>
      <c r="E289" s="30">
        <v>43439</v>
      </c>
      <c r="F289" s="29" t="s">
        <v>503</v>
      </c>
      <c r="G289" s="29" t="s">
        <v>845</v>
      </c>
      <c r="H289" s="29">
        <v>16</v>
      </c>
      <c r="I289" s="29" t="s">
        <v>1112</v>
      </c>
      <c r="J289" s="29" t="s">
        <v>1195</v>
      </c>
    </row>
    <row r="290" spans="1:10" ht="102" x14ac:dyDescent="0.2">
      <c r="A290" s="29">
        <v>5672848</v>
      </c>
      <c r="B290" s="29" t="s">
        <v>548</v>
      </c>
      <c r="C290" s="29">
        <v>5672848</v>
      </c>
      <c r="D290" s="30">
        <v>43444</v>
      </c>
      <c r="E290" s="30">
        <v>43444</v>
      </c>
      <c r="F290" s="29" t="s">
        <v>503</v>
      </c>
      <c r="G290" s="29" t="s">
        <v>502</v>
      </c>
      <c r="H290" s="29">
        <v>47</v>
      </c>
      <c r="I290" s="29" t="s">
        <v>533</v>
      </c>
      <c r="J290" s="29" t="s">
        <v>547</v>
      </c>
    </row>
    <row r="291" spans="1:10" ht="63.75" x14ac:dyDescent="0.2">
      <c r="A291" s="29">
        <v>5917792</v>
      </c>
      <c r="B291" s="29" t="s">
        <v>554</v>
      </c>
      <c r="C291" s="29">
        <v>5917792</v>
      </c>
      <c r="D291" s="30">
        <v>43441</v>
      </c>
      <c r="E291" s="30">
        <v>43441</v>
      </c>
      <c r="F291" s="29" t="s">
        <v>503</v>
      </c>
      <c r="G291" s="29" t="s">
        <v>502</v>
      </c>
      <c r="H291" s="29">
        <v>21</v>
      </c>
      <c r="I291" s="29" t="s">
        <v>86</v>
      </c>
      <c r="J291" s="29" t="s">
        <v>473</v>
      </c>
    </row>
    <row r="292" spans="1:10" ht="114.75" x14ac:dyDescent="0.2">
      <c r="A292" s="29">
        <v>5535584</v>
      </c>
      <c r="B292" s="29" t="s">
        <v>552</v>
      </c>
      <c r="C292" s="29">
        <v>5535584</v>
      </c>
      <c r="D292" s="30">
        <v>43439</v>
      </c>
      <c r="E292" s="30">
        <v>43439</v>
      </c>
      <c r="F292" s="29" t="s">
        <v>503</v>
      </c>
      <c r="G292" s="29" t="s">
        <v>502</v>
      </c>
      <c r="H292" s="29">
        <v>47</v>
      </c>
      <c r="I292" s="29" t="s">
        <v>533</v>
      </c>
      <c r="J292" s="29" t="s">
        <v>551</v>
      </c>
    </row>
    <row r="293" spans="1:10" ht="127.5" x14ac:dyDescent="0.2">
      <c r="A293" s="29">
        <v>5308098</v>
      </c>
      <c r="B293" s="29" t="s">
        <v>550</v>
      </c>
      <c r="C293" s="29">
        <v>5308098</v>
      </c>
      <c r="D293" s="30">
        <v>43439</v>
      </c>
      <c r="E293" s="30">
        <v>43439</v>
      </c>
      <c r="F293" s="29" t="s">
        <v>503</v>
      </c>
      <c r="G293" s="29" t="s">
        <v>502</v>
      </c>
      <c r="H293" s="29">
        <v>47</v>
      </c>
      <c r="I293" s="29" t="s">
        <v>533</v>
      </c>
      <c r="J293" s="29" t="s">
        <v>549</v>
      </c>
    </row>
    <row r="294" spans="1:10" ht="165.75" x14ac:dyDescent="0.2">
      <c r="A294" s="29">
        <v>5443505</v>
      </c>
      <c r="B294" s="29" t="s">
        <v>531</v>
      </c>
      <c r="C294" s="29">
        <v>5443505</v>
      </c>
      <c r="D294" s="30">
        <v>43439</v>
      </c>
      <c r="E294" s="30">
        <v>43439</v>
      </c>
      <c r="F294" s="29" t="s">
        <v>503</v>
      </c>
      <c r="G294" s="29" t="s">
        <v>502</v>
      </c>
      <c r="H294" s="29">
        <v>49</v>
      </c>
      <c r="I294" s="29" t="s">
        <v>85</v>
      </c>
      <c r="J294" s="29" t="s">
        <v>530</v>
      </c>
    </row>
    <row r="295" spans="1:10" ht="102" x14ac:dyDescent="0.2">
      <c r="A295" s="29">
        <v>5320068</v>
      </c>
      <c r="B295" s="29" t="s">
        <v>923</v>
      </c>
      <c r="C295" s="29">
        <v>5320068</v>
      </c>
      <c r="D295" s="30">
        <v>43437</v>
      </c>
      <c r="E295" s="30">
        <v>43437</v>
      </c>
      <c r="F295" s="29" t="s">
        <v>503</v>
      </c>
      <c r="G295" s="29" t="s">
        <v>502</v>
      </c>
      <c r="H295" s="29">
        <v>47</v>
      </c>
      <c r="I295" s="29" t="s">
        <v>533</v>
      </c>
      <c r="J295" s="29" t="s">
        <v>539</v>
      </c>
    </row>
    <row r="296" spans="1:10" ht="102" x14ac:dyDescent="0.2">
      <c r="A296" s="29">
        <v>5376860</v>
      </c>
      <c r="B296" s="29" t="s">
        <v>922</v>
      </c>
      <c r="C296" s="29">
        <v>5376860</v>
      </c>
      <c r="D296" s="30">
        <v>43437</v>
      </c>
      <c r="E296" s="30">
        <v>43437</v>
      </c>
      <c r="F296" s="29" t="s">
        <v>503</v>
      </c>
      <c r="G296" s="29" t="s">
        <v>502</v>
      </c>
      <c r="H296" s="29">
        <v>47</v>
      </c>
      <c r="I296" s="29" t="s">
        <v>533</v>
      </c>
      <c r="J296" s="29" t="s">
        <v>539</v>
      </c>
    </row>
    <row r="297" spans="1:10" ht="51" x14ac:dyDescent="0.2">
      <c r="A297" s="29">
        <v>5083638</v>
      </c>
      <c r="B297" s="29" t="s">
        <v>557</v>
      </c>
      <c r="C297" s="29">
        <v>5083638</v>
      </c>
      <c r="D297" s="30">
        <v>43437</v>
      </c>
      <c r="E297" s="30">
        <v>43437</v>
      </c>
      <c r="F297" s="29" t="s">
        <v>503</v>
      </c>
      <c r="G297" s="29" t="s">
        <v>502</v>
      </c>
      <c r="H297" s="29">
        <v>50</v>
      </c>
      <c r="I297" s="29" t="s">
        <v>556</v>
      </c>
      <c r="J297" s="29" t="s">
        <v>555</v>
      </c>
    </row>
    <row r="298" spans="1:10" ht="102" x14ac:dyDescent="0.2">
      <c r="A298" s="29">
        <v>5872883</v>
      </c>
      <c r="B298" s="29" t="s">
        <v>553</v>
      </c>
      <c r="C298" s="29">
        <v>5872883</v>
      </c>
      <c r="D298" s="30">
        <v>43437</v>
      </c>
      <c r="E298" s="30">
        <v>43437</v>
      </c>
      <c r="F298" s="29" t="s">
        <v>503</v>
      </c>
      <c r="G298" s="29" t="s">
        <v>502</v>
      </c>
      <c r="H298" s="29">
        <v>47</v>
      </c>
      <c r="I298" s="29" t="s">
        <v>533</v>
      </c>
      <c r="J298" s="29" t="s">
        <v>539</v>
      </c>
    </row>
    <row r="299" spans="1:10" ht="38.25" x14ac:dyDescent="0.2">
      <c r="A299" s="29">
        <v>5523400</v>
      </c>
      <c r="B299" s="29" t="s">
        <v>872</v>
      </c>
      <c r="C299" s="29">
        <v>5523400</v>
      </c>
      <c r="D299" s="30">
        <v>43430</v>
      </c>
      <c r="E299" s="30">
        <v>43430</v>
      </c>
      <c r="F299" s="29" t="s">
        <v>503</v>
      </c>
      <c r="G299" s="29" t="s">
        <v>871</v>
      </c>
      <c r="H299" s="29">
        <v>49</v>
      </c>
      <c r="I299" s="29" t="s">
        <v>85</v>
      </c>
      <c r="J299" s="29" t="s">
        <v>870</v>
      </c>
    </row>
    <row r="300" spans="1:10" ht="63.75" x14ac:dyDescent="0.2">
      <c r="A300" s="29">
        <v>5505225</v>
      </c>
      <c r="B300" s="29" t="s">
        <v>893</v>
      </c>
      <c r="C300" s="29">
        <v>5505225</v>
      </c>
      <c r="D300" s="30">
        <v>43425</v>
      </c>
      <c r="E300" s="30">
        <v>43425</v>
      </c>
      <c r="F300" s="29" t="s">
        <v>503</v>
      </c>
      <c r="G300" s="29" t="s">
        <v>892</v>
      </c>
      <c r="H300" s="29">
        <v>49</v>
      </c>
      <c r="I300" s="29" t="s">
        <v>85</v>
      </c>
      <c r="J300" s="29" t="s">
        <v>891</v>
      </c>
    </row>
    <row r="301" spans="1:10" ht="102" x14ac:dyDescent="0.2">
      <c r="A301" s="29">
        <v>5836877</v>
      </c>
      <c r="B301" s="29" t="s">
        <v>1113</v>
      </c>
      <c r="C301" s="29">
        <v>5836877</v>
      </c>
      <c r="D301" s="30">
        <v>43418</v>
      </c>
      <c r="E301" s="30">
        <v>43418</v>
      </c>
      <c r="F301" s="29" t="s">
        <v>503</v>
      </c>
      <c r="G301" s="29" t="s">
        <v>502</v>
      </c>
      <c r="H301" s="29">
        <v>16</v>
      </c>
      <c r="I301" s="29" t="s">
        <v>1112</v>
      </c>
      <c r="J301" s="29" t="s">
        <v>1111</v>
      </c>
    </row>
    <row r="302" spans="1:10" ht="76.5" x14ac:dyDescent="0.2">
      <c r="A302" s="29">
        <v>5333244</v>
      </c>
      <c r="B302" s="29" t="s">
        <v>1014</v>
      </c>
      <c r="C302" s="29">
        <v>5333244</v>
      </c>
      <c r="D302" s="30">
        <v>43413</v>
      </c>
      <c r="E302" s="30">
        <v>43413</v>
      </c>
      <c r="F302" s="29" t="s">
        <v>503</v>
      </c>
      <c r="G302" s="29" t="s">
        <v>502</v>
      </c>
      <c r="H302" s="29">
        <v>34</v>
      </c>
      <c r="I302" s="29" t="s">
        <v>1011</v>
      </c>
      <c r="J302" s="29" t="s">
        <v>1013</v>
      </c>
    </row>
    <row r="303" spans="1:10" ht="76.5" x14ac:dyDescent="0.2">
      <c r="A303" s="29">
        <v>5321933</v>
      </c>
      <c r="B303" s="29" t="s">
        <v>1012</v>
      </c>
      <c r="C303" s="29">
        <v>5321933</v>
      </c>
      <c r="D303" s="30">
        <v>43413</v>
      </c>
      <c r="E303" s="30">
        <v>43413</v>
      </c>
      <c r="F303" s="29" t="s">
        <v>503</v>
      </c>
      <c r="G303" s="29" t="s">
        <v>502</v>
      </c>
      <c r="H303" s="29">
        <v>34</v>
      </c>
      <c r="I303" s="29" t="s">
        <v>1011</v>
      </c>
      <c r="J303" s="29" t="s">
        <v>1010</v>
      </c>
    </row>
    <row r="304" spans="1:10" ht="102" x14ac:dyDescent="0.2">
      <c r="A304" s="29">
        <v>5320068</v>
      </c>
      <c r="B304" s="29" t="s">
        <v>935</v>
      </c>
      <c r="C304" s="29">
        <v>5320068</v>
      </c>
      <c r="D304" s="30">
        <v>43413</v>
      </c>
      <c r="E304" s="30">
        <v>43413</v>
      </c>
      <c r="F304" s="29" t="s">
        <v>503</v>
      </c>
      <c r="G304" s="29" t="s">
        <v>502</v>
      </c>
      <c r="H304" s="29">
        <v>47</v>
      </c>
      <c r="I304" s="29" t="s">
        <v>533</v>
      </c>
      <c r="J304" s="29" t="s">
        <v>934</v>
      </c>
    </row>
    <row r="305" spans="1:10" ht="102" x14ac:dyDescent="0.2">
      <c r="A305" s="29">
        <v>577795</v>
      </c>
      <c r="B305" s="29" t="s">
        <v>933</v>
      </c>
      <c r="C305" s="29">
        <v>577795</v>
      </c>
      <c r="D305" s="30">
        <v>43413</v>
      </c>
      <c r="E305" s="30">
        <v>43413</v>
      </c>
      <c r="F305" s="29" t="s">
        <v>503</v>
      </c>
      <c r="G305" s="29" t="s">
        <v>502</v>
      </c>
      <c r="H305" s="29">
        <v>47</v>
      </c>
      <c r="I305" s="29" t="s">
        <v>533</v>
      </c>
      <c r="J305" s="29" t="s">
        <v>539</v>
      </c>
    </row>
    <row r="306" spans="1:10" ht="102" x14ac:dyDescent="0.2">
      <c r="A306" s="29">
        <v>5866747</v>
      </c>
      <c r="B306" s="29" t="s">
        <v>932</v>
      </c>
      <c r="C306" s="29">
        <v>5866747</v>
      </c>
      <c r="D306" s="30">
        <v>43413</v>
      </c>
      <c r="E306" s="30">
        <v>43413</v>
      </c>
      <c r="F306" s="29" t="s">
        <v>503</v>
      </c>
      <c r="G306" s="29" t="s">
        <v>502</v>
      </c>
      <c r="H306" s="29">
        <v>47</v>
      </c>
      <c r="I306" s="29" t="s">
        <v>533</v>
      </c>
      <c r="J306" s="29" t="s">
        <v>931</v>
      </c>
    </row>
    <row r="307" spans="1:10" ht="102" x14ac:dyDescent="0.2">
      <c r="A307" s="29">
        <v>5861077</v>
      </c>
      <c r="B307" s="29" t="s">
        <v>930</v>
      </c>
      <c r="C307" s="29">
        <v>5861077</v>
      </c>
      <c r="D307" s="30">
        <v>43413</v>
      </c>
      <c r="E307" s="30">
        <v>43413</v>
      </c>
      <c r="F307" s="29" t="s">
        <v>503</v>
      </c>
      <c r="G307" s="29" t="s">
        <v>502</v>
      </c>
      <c r="H307" s="29">
        <v>47</v>
      </c>
      <c r="I307" s="29" t="s">
        <v>533</v>
      </c>
      <c r="J307" s="29" t="s">
        <v>539</v>
      </c>
    </row>
    <row r="308" spans="1:10" ht="102" x14ac:dyDescent="0.2">
      <c r="A308" s="29">
        <v>5859185</v>
      </c>
      <c r="B308" s="29" t="s">
        <v>929</v>
      </c>
      <c r="C308" s="29">
        <v>5859185</v>
      </c>
      <c r="D308" s="30">
        <v>43413</v>
      </c>
      <c r="E308" s="30">
        <v>43413</v>
      </c>
      <c r="F308" s="29" t="s">
        <v>503</v>
      </c>
      <c r="G308" s="29" t="s">
        <v>502</v>
      </c>
      <c r="H308" s="29">
        <v>47</v>
      </c>
      <c r="I308" s="29" t="s">
        <v>533</v>
      </c>
      <c r="J308" s="29" t="s">
        <v>539</v>
      </c>
    </row>
    <row r="309" spans="1:10" ht="102" x14ac:dyDescent="0.2">
      <c r="A309" s="29">
        <v>5859171</v>
      </c>
      <c r="B309" s="29" t="s">
        <v>928</v>
      </c>
      <c r="C309" s="29">
        <v>5859171</v>
      </c>
      <c r="D309" s="30">
        <v>43413</v>
      </c>
      <c r="E309" s="30">
        <v>43413</v>
      </c>
      <c r="F309" s="29" t="s">
        <v>503</v>
      </c>
      <c r="G309" s="29" t="s">
        <v>502</v>
      </c>
      <c r="H309" s="29">
        <v>47</v>
      </c>
      <c r="I309" s="29" t="s">
        <v>533</v>
      </c>
      <c r="J309" s="29" t="s">
        <v>539</v>
      </c>
    </row>
    <row r="310" spans="1:10" ht="102" x14ac:dyDescent="0.2">
      <c r="A310" s="29">
        <v>5721924</v>
      </c>
      <c r="B310" s="29" t="s">
        <v>927</v>
      </c>
      <c r="C310" s="29">
        <v>5721924</v>
      </c>
      <c r="D310" s="30">
        <v>43413</v>
      </c>
      <c r="E310" s="30">
        <v>43413</v>
      </c>
      <c r="F310" s="29" t="s">
        <v>503</v>
      </c>
      <c r="G310" s="29" t="s">
        <v>502</v>
      </c>
      <c r="H310" s="29">
        <v>47</v>
      </c>
      <c r="I310" s="29" t="s">
        <v>533</v>
      </c>
      <c r="J310" s="29" t="s">
        <v>539</v>
      </c>
    </row>
    <row r="311" spans="1:10" ht="102" x14ac:dyDescent="0.2">
      <c r="A311" s="29">
        <v>5375371</v>
      </c>
      <c r="B311" s="29" t="s">
        <v>926</v>
      </c>
      <c r="C311" s="29">
        <v>5375371</v>
      </c>
      <c r="D311" s="30">
        <v>43413</v>
      </c>
      <c r="E311" s="30">
        <v>43413</v>
      </c>
      <c r="F311" s="29" t="s">
        <v>503</v>
      </c>
      <c r="G311" s="29" t="s">
        <v>502</v>
      </c>
      <c r="H311" s="29">
        <v>47</v>
      </c>
      <c r="I311" s="29" t="s">
        <v>533</v>
      </c>
      <c r="J311" s="29" t="s">
        <v>539</v>
      </c>
    </row>
    <row r="312" spans="1:10" ht="102" x14ac:dyDescent="0.2">
      <c r="A312" s="29">
        <v>5376860</v>
      </c>
      <c r="B312" s="29" t="s">
        <v>925</v>
      </c>
      <c r="C312" s="29">
        <v>5376860</v>
      </c>
      <c r="D312" s="30">
        <v>43413</v>
      </c>
      <c r="E312" s="30">
        <v>43413</v>
      </c>
      <c r="F312" s="29" t="s">
        <v>503</v>
      </c>
      <c r="G312" s="29" t="s">
        <v>502</v>
      </c>
      <c r="H312" s="29">
        <v>47</v>
      </c>
      <c r="I312" s="29" t="s">
        <v>533</v>
      </c>
      <c r="J312" s="29" t="s">
        <v>539</v>
      </c>
    </row>
    <row r="313" spans="1:10" ht="102" x14ac:dyDescent="0.2">
      <c r="A313" s="29">
        <v>5274494</v>
      </c>
      <c r="B313" s="29" t="s">
        <v>924</v>
      </c>
      <c r="C313" s="29">
        <v>5274494</v>
      </c>
      <c r="D313" s="30">
        <v>43413</v>
      </c>
      <c r="E313" s="30">
        <v>43413</v>
      </c>
      <c r="F313" s="29" t="s">
        <v>503</v>
      </c>
      <c r="G313" s="29" t="s">
        <v>502</v>
      </c>
      <c r="H313" s="29">
        <v>47</v>
      </c>
      <c r="I313" s="29" t="s">
        <v>533</v>
      </c>
      <c r="J313" s="29" t="s">
        <v>539</v>
      </c>
    </row>
    <row r="314" spans="1:10" ht="114.75" x14ac:dyDescent="0.2">
      <c r="A314" s="29">
        <v>5795559</v>
      </c>
      <c r="B314" s="29" t="s">
        <v>1144</v>
      </c>
      <c r="C314" s="29">
        <v>5795559</v>
      </c>
      <c r="D314" s="30">
        <v>43404</v>
      </c>
      <c r="E314" s="30">
        <v>43391</v>
      </c>
      <c r="F314" s="29" t="s">
        <v>503</v>
      </c>
      <c r="G314" s="29" t="s">
        <v>845</v>
      </c>
      <c r="H314" s="29">
        <v>16</v>
      </c>
      <c r="I314" s="29" t="s">
        <v>1112</v>
      </c>
      <c r="J314" s="29" t="s">
        <v>1143</v>
      </c>
    </row>
    <row r="315" spans="1:10" ht="38.25" x14ac:dyDescent="0.2">
      <c r="A315" s="29">
        <v>5847037</v>
      </c>
      <c r="B315" s="29" t="s">
        <v>878</v>
      </c>
      <c r="C315" s="29">
        <v>5847037</v>
      </c>
      <c r="D315" s="30">
        <v>43404</v>
      </c>
      <c r="E315" s="30">
        <v>43404</v>
      </c>
      <c r="F315" s="29" t="s">
        <v>503</v>
      </c>
      <c r="G315" s="29" t="s">
        <v>877</v>
      </c>
      <c r="H315" s="29">
        <v>49</v>
      </c>
      <c r="I315" s="29" t="s">
        <v>85</v>
      </c>
      <c r="J315" s="29" t="s">
        <v>876</v>
      </c>
    </row>
    <row r="316" spans="1:10" ht="229.5" x14ac:dyDescent="0.2">
      <c r="A316" s="29">
        <v>5818884</v>
      </c>
      <c r="B316" s="29" t="s">
        <v>1146</v>
      </c>
      <c r="C316" s="29">
        <v>5818884</v>
      </c>
      <c r="D316" s="30">
        <v>43403</v>
      </c>
      <c r="E316" s="30">
        <v>43385</v>
      </c>
      <c r="F316" s="29" t="s">
        <v>503</v>
      </c>
      <c r="G316" s="29" t="s">
        <v>845</v>
      </c>
      <c r="H316" s="29">
        <v>16</v>
      </c>
      <c r="I316" s="29" t="s">
        <v>1112</v>
      </c>
      <c r="J316" s="29" t="s">
        <v>1145</v>
      </c>
    </row>
    <row r="317" spans="1:10" ht="216.75" x14ac:dyDescent="0.2">
      <c r="A317" s="29">
        <v>5828706</v>
      </c>
      <c r="B317" s="29" t="s">
        <v>565</v>
      </c>
      <c r="C317" s="29">
        <v>5828706</v>
      </c>
      <c r="D317" s="30">
        <v>43391</v>
      </c>
      <c r="E317" s="30">
        <v>43391</v>
      </c>
      <c r="F317" s="29" t="s">
        <v>503</v>
      </c>
      <c r="G317" s="29" t="s">
        <v>502</v>
      </c>
      <c r="H317" s="29">
        <v>21</v>
      </c>
      <c r="I317" s="29" t="s">
        <v>86</v>
      </c>
      <c r="J317" s="29" t="s">
        <v>564</v>
      </c>
    </row>
    <row r="318" spans="1:10" ht="153" x14ac:dyDescent="0.2">
      <c r="A318" s="29">
        <v>5849121</v>
      </c>
      <c r="B318" s="29" t="s">
        <v>567</v>
      </c>
      <c r="C318" s="29">
        <v>5849121</v>
      </c>
      <c r="D318" s="30">
        <v>43391</v>
      </c>
      <c r="E318" s="30">
        <v>43391</v>
      </c>
      <c r="F318" s="29" t="s">
        <v>503</v>
      </c>
      <c r="G318" s="29" t="s">
        <v>502</v>
      </c>
      <c r="H318" s="29">
        <v>49</v>
      </c>
      <c r="I318" s="29" t="s">
        <v>85</v>
      </c>
      <c r="J318" s="29" t="s">
        <v>566</v>
      </c>
    </row>
    <row r="319" spans="1:10" ht="216.75" x14ac:dyDescent="0.2">
      <c r="A319" s="29">
        <v>5828706</v>
      </c>
      <c r="B319" s="29" t="s">
        <v>565</v>
      </c>
      <c r="C319" s="29">
        <v>5828706</v>
      </c>
      <c r="D319" s="30">
        <v>43391</v>
      </c>
      <c r="E319" s="30">
        <v>43391</v>
      </c>
      <c r="F319" s="29" t="s">
        <v>503</v>
      </c>
      <c r="G319" s="29" t="s">
        <v>502</v>
      </c>
      <c r="H319" s="29">
        <v>49</v>
      </c>
      <c r="I319" s="29" t="s">
        <v>85</v>
      </c>
      <c r="J319" s="29" t="s">
        <v>564</v>
      </c>
    </row>
    <row r="320" spans="1:10" ht="38.25" x14ac:dyDescent="0.2">
      <c r="A320" s="29">
        <v>5163203</v>
      </c>
      <c r="B320" s="29" t="s">
        <v>906</v>
      </c>
      <c r="C320" s="29" t="s">
        <v>905</v>
      </c>
      <c r="D320" s="30">
        <v>43385</v>
      </c>
      <c r="E320" s="30">
        <v>43346</v>
      </c>
      <c r="F320" s="29" t="s">
        <v>503</v>
      </c>
      <c r="G320" s="29" t="s">
        <v>904</v>
      </c>
      <c r="H320" s="29">
        <v>49</v>
      </c>
      <c r="I320" s="29" t="s">
        <v>85</v>
      </c>
      <c r="J320" s="29" t="s">
        <v>903</v>
      </c>
    </row>
    <row r="321" spans="1:10" ht="102" x14ac:dyDescent="0.2">
      <c r="A321" s="29">
        <v>5775795</v>
      </c>
      <c r="B321" s="29" t="s">
        <v>936</v>
      </c>
      <c r="C321" s="29">
        <v>5775795</v>
      </c>
      <c r="D321" s="30">
        <v>43381</v>
      </c>
      <c r="E321" s="30">
        <v>43381</v>
      </c>
      <c r="F321" s="29" t="s">
        <v>503</v>
      </c>
      <c r="G321" s="29" t="s">
        <v>502</v>
      </c>
      <c r="H321" s="29">
        <v>47</v>
      </c>
      <c r="I321" s="29" t="s">
        <v>533</v>
      </c>
      <c r="J321" s="29" t="s">
        <v>539</v>
      </c>
    </row>
    <row r="322" spans="1:10" ht="102" x14ac:dyDescent="0.2">
      <c r="A322" s="29">
        <v>5798489</v>
      </c>
      <c r="B322" s="29" t="s">
        <v>937</v>
      </c>
      <c r="C322" s="29">
        <v>5798489</v>
      </c>
      <c r="D322" s="30">
        <v>43375</v>
      </c>
      <c r="E322" s="30">
        <v>43375</v>
      </c>
      <c r="F322" s="29" t="s">
        <v>503</v>
      </c>
      <c r="G322" s="29" t="s">
        <v>502</v>
      </c>
      <c r="H322" s="29">
        <v>47</v>
      </c>
      <c r="I322" s="29" t="s">
        <v>533</v>
      </c>
      <c r="J322" s="29" t="s">
        <v>539</v>
      </c>
    </row>
    <row r="323" spans="1:10" ht="255" x14ac:dyDescent="0.2">
      <c r="A323" s="29">
        <v>5795559</v>
      </c>
      <c r="B323" s="29" t="s">
        <v>1181</v>
      </c>
      <c r="C323" s="29">
        <v>5795559</v>
      </c>
      <c r="D323" s="30">
        <v>43370</v>
      </c>
      <c r="E323" s="30">
        <v>43346</v>
      </c>
      <c r="F323" s="29" t="s">
        <v>503</v>
      </c>
      <c r="G323" s="29" t="s">
        <v>845</v>
      </c>
      <c r="H323" s="29">
        <v>16</v>
      </c>
      <c r="I323" s="29" t="s">
        <v>1112</v>
      </c>
      <c r="J323" s="29" t="s">
        <v>1180</v>
      </c>
    </row>
    <row r="324" spans="1:10" ht="178.5" x14ac:dyDescent="0.2">
      <c r="A324" s="29">
        <v>5789771</v>
      </c>
      <c r="B324" s="29" t="s">
        <v>569</v>
      </c>
      <c r="C324" s="29">
        <v>5789771</v>
      </c>
      <c r="D324" s="30">
        <v>43361</v>
      </c>
      <c r="E324" s="30">
        <v>43361</v>
      </c>
      <c r="F324" s="29" t="s">
        <v>503</v>
      </c>
      <c r="G324" s="29" t="s">
        <v>502</v>
      </c>
      <c r="H324" s="29">
        <v>49</v>
      </c>
      <c r="I324" s="29" t="s">
        <v>85</v>
      </c>
      <c r="J324" s="29" t="s">
        <v>568</v>
      </c>
    </row>
    <row r="325" spans="1:10" ht="102" x14ac:dyDescent="0.2">
      <c r="A325" s="29">
        <v>5756023</v>
      </c>
      <c r="B325" s="29" t="s">
        <v>938</v>
      </c>
      <c r="C325" s="29">
        <v>5756023</v>
      </c>
      <c r="D325" s="30">
        <v>43354</v>
      </c>
      <c r="E325" s="30">
        <v>43354</v>
      </c>
      <c r="F325" s="29" t="s">
        <v>503</v>
      </c>
      <c r="G325" s="29" t="s">
        <v>502</v>
      </c>
      <c r="H325" s="29">
        <v>47</v>
      </c>
      <c r="I325" s="29" t="s">
        <v>533</v>
      </c>
      <c r="J325" s="29" t="s">
        <v>570</v>
      </c>
    </row>
    <row r="326" spans="1:10" ht="102" x14ac:dyDescent="0.2">
      <c r="A326" s="29">
        <v>5795489</v>
      </c>
      <c r="B326" s="29" t="s">
        <v>571</v>
      </c>
      <c r="C326" s="29">
        <v>5795489</v>
      </c>
      <c r="D326" s="30">
        <v>43354</v>
      </c>
      <c r="E326" s="30">
        <v>43354</v>
      </c>
      <c r="F326" s="29" t="s">
        <v>503</v>
      </c>
      <c r="G326" s="29" t="s">
        <v>502</v>
      </c>
      <c r="H326" s="29">
        <v>49</v>
      </c>
      <c r="I326" s="29" t="s">
        <v>85</v>
      </c>
      <c r="J326" s="29" t="s">
        <v>570</v>
      </c>
    </row>
    <row r="327" spans="1:10" ht="76.5" x14ac:dyDescent="0.2">
      <c r="A327" s="29">
        <v>5773101</v>
      </c>
      <c r="B327" s="29" t="s">
        <v>1087</v>
      </c>
      <c r="C327" s="29">
        <v>5773101</v>
      </c>
      <c r="D327" s="30">
        <v>43347</v>
      </c>
      <c r="E327" s="30">
        <v>43347</v>
      </c>
      <c r="F327" s="29" t="s">
        <v>503</v>
      </c>
      <c r="G327" s="29" t="s">
        <v>502</v>
      </c>
      <c r="H327" s="29">
        <v>17</v>
      </c>
      <c r="I327" s="29" t="s">
        <v>1086</v>
      </c>
      <c r="J327" s="29" t="s">
        <v>1085</v>
      </c>
    </row>
    <row r="328" spans="1:10" ht="102" x14ac:dyDescent="0.2">
      <c r="A328" s="29">
        <v>5795489</v>
      </c>
      <c r="B328" s="29" t="s">
        <v>939</v>
      </c>
      <c r="C328" s="29">
        <v>5795489</v>
      </c>
      <c r="D328" s="30">
        <v>43347</v>
      </c>
      <c r="E328" s="30">
        <v>43347</v>
      </c>
      <c r="F328" s="29" t="s">
        <v>503</v>
      </c>
      <c r="G328" s="29" t="s">
        <v>502</v>
      </c>
      <c r="H328" s="29">
        <v>47</v>
      </c>
      <c r="I328" s="29" t="s">
        <v>533</v>
      </c>
      <c r="J328" s="29" t="s">
        <v>539</v>
      </c>
    </row>
    <row r="329" spans="1:10" ht="63.75" x14ac:dyDescent="0.2">
      <c r="A329" s="29">
        <v>5747136</v>
      </c>
      <c r="B329" s="29" t="s">
        <v>574</v>
      </c>
      <c r="C329" s="29">
        <v>5747136</v>
      </c>
      <c r="D329" s="30">
        <v>43340</v>
      </c>
      <c r="E329" s="30">
        <v>43340</v>
      </c>
      <c r="F329" s="29" t="s">
        <v>503</v>
      </c>
      <c r="G329" s="29" t="s">
        <v>502</v>
      </c>
      <c r="H329" s="29">
        <v>49</v>
      </c>
      <c r="I329" s="29" t="s">
        <v>85</v>
      </c>
      <c r="J329" s="29" t="s">
        <v>572</v>
      </c>
    </row>
    <row r="330" spans="1:10" ht="63.75" x14ac:dyDescent="0.2">
      <c r="A330" s="29">
        <v>5766484</v>
      </c>
      <c r="B330" s="29" t="s">
        <v>573</v>
      </c>
      <c r="C330" s="29">
        <v>5766484</v>
      </c>
      <c r="D330" s="30">
        <v>43340</v>
      </c>
      <c r="E330" s="30">
        <v>43340</v>
      </c>
      <c r="F330" s="29" t="s">
        <v>503</v>
      </c>
      <c r="G330" s="29" t="s">
        <v>502</v>
      </c>
      <c r="H330" s="29">
        <v>49</v>
      </c>
      <c r="I330" s="29" t="s">
        <v>85</v>
      </c>
      <c r="J330" s="29" t="s">
        <v>572</v>
      </c>
    </row>
    <row r="331" spans="1:10" ht="242.25" x14ac:dyDescent="0.2">
      <c r="A331" s="29">
        <v>5768165</v>
      </c>
      <c r="B331" s="29" t="s">
        <v>1183</v>
      </c>
      <c r="C331" s="29">
        <v>5768165</v>
      </c>
      <c r="D331" s="30">
        <v>43336</v>
      </c>
      <c r="E331" s="30">
        <v>43329</v>
      </c>
      <c r="F331" s="29" t="s">
        <v>503</v>
      </c>
      <c r="G331" s="29" t="s">
        <v>845</v>
      </c>
      <c r="H331" s="29">
        <v>16</v>
      </c>
      <c r="I331" s="29" t="s">
        <v>1112</v>
      </c>
      <c r="J331" s="29" t="s">
        <v>1182</v>
      </c>
    </row>
    <row r="332" spans="1:10" ht="216.75" x14ac:dyDescent="0.2">
      <c r="A332" s="29">
        <v>5773676</v>
      </c>
      <c r="B332" s="29" t="s">
        <v>576</v>
      </c>
      <c r="C332" s="29">
        <v>5773676</v>
      </c>
      <c r="D332" s="30">
        <v>43329</v>
      </c>
      <c r="E332" s="30">
        <v>43329</v>
      </c>
      <c r="F332" s="29" t="s">
        <v>503</v>
      </c>
      <c r="G332" s="29" t="s">
        <v>502</v>
      </c>
      <c r="H332" s="29">
        <v>21</v>
      </c>
      <c r="I332" s="29" t="s">
        <v>86</v>
      </c>
      <c r="J332" s="29" t="s">
        <v>575</v>
      </c>
    </row>
    <row r="333" spans="1:10" ht="153" x14ac:dyDescent="0.2">
      <c r="A333" s="29">
        <v>5764977</v>
      </c>
      <c r="B333" s="29" t="s">
        <v>579</v>
      </c>
      <c r="C333" s="29">
        <v>5764977</v>
      </c>
      <c r="D333" s="30">
        <v>43329</v>
      </c>
      <c r="E333" s="30">
        <v>43329</v>
      </c>
      <c r="F333" s="29" t="s">
        <v>503</v>
      </c>
      <c r="G333" s="29" t="s">
        <v>502</v>
      </c>
      <c r="H333" s="29">
        <v>49</v>
      </c>
      <c r="I333" s="29" t="s">
        <v>85</v>
      </c>
      <c r="J333" s="29" t="s">
        <v>566</v>
      </c>
    </row>
    <row r="334" spans="1:10" ht="153" x14ac:dyDescent="0.2">
      <c r="A334" s="29">
        <v>5755989</v>
      </c>
      <c r="B334" s="29" t="s">
        <v>578</v>
      </c>
      <c r="C334" s="29">
        <v>5755989</v>
      </c>
      <c r="D334" s="30">
        <v>43329</v>
      </c>
      <c r="E334" s="30">
        <v>43329</v>
      </c>
      <c r="F334" s="29" t="s">
        <v>503</v>
      </c>
      <c r="G334" s="29" t="s">
        <v>502</v>
      </c>
      <c r="H334" s="29">
        <v>49</v>
      </c>
      <c r="I334" s="29" t="s">
        <v>85</v>
      </c>
      <c r="J334" s="29" t="s">
        <v>566</v>
      </c>
    </row>
    <row r="335" spans="1:10" ht="153" x14ac:dyDescent="0.2">
      <c r="A335" s="29">
        <v>5731911</v>
      </c>
      <c r="B335" s="29" t="s">
        <v>577</v>
      </c>
      <c r="C335" s="29">
        <v>5731911</v>
      </c>
      <c r="D335" s="30">
        <v>43329</v>
      </c>
      <c r="E335" s="30">
        <v>43329</v>
      </c>
      <c r="F335" s="29" t="s">
        <v>503</v>
      </c>
      <c r="G335" s="29" t="s">
        <v>502</v>
      </c>
      <c r="H335" s="29">
        <v>49</v>
      </c>
      <c r="I335" s="29" t="s">
        <v>85</v>
      </c>
      <c r="J335" s="29" t="s">
        <v>566</v>
      </c>
    </row>
    <row r="336" spans="1:10" ht="216.75" x14ac:dyDescent="0.2">
      <c r="A336" s="29">
        <v>5773676</v>
      </c>
      <c r="B336" s="29" t="s">
        <v>576</v>
      </c>
      <c r="C336" s="29">
        <v>5773676</v>
      </c>
      <c r="D336" s="30">
        <v>43329</v>
      </c>
      <c r="E336" s="30">
        <v>43329</v>
      </c>
      <c r="F336" s="29" t="s">
        <v>503</v>
      </c>
      <c r="G336" s="29" t="s">
        <v>502</v>
      </c>
      <c r="H336" s="29">
        <v>49</v>
      </c>
      <c r="I336" s="29" t="s">
        <v>85</v>
      </c>
      <c r="J336" s="29" t="s">
        <v>575</v>
      </c>
    </row>
    <row r="337" spans="1:10" ht="140.25" x14ac:dyDescent="0.2">
      <c r="A337" s="29">
        <v>5731913</v>
      </c>
      <c r="B337" s="29" t="s">
        <v>941</v>
      </c>
      <c r="C337" s="29">
        <v>5731913</v>
      </c>
      <c r="D337" s="30">
        <v>43320</v>
      </c>
      <c r="E337" s="30">
        <v>43320</v>
      </c>
      <c r="F337" s="29" t="s">
        <v>503</v>
      </c>
      <c r="G337" s="29" t="s">
        <v>502</v>
      </c>
      <c r="H337" s="29">
        <v>16</v>
      </c>
      <c r="I337" s="29" t="s">
        <v>1112</v>
      </c>
      <c r="J337" s="29" t="s">
        <v>940</v>
      </c>
    </row>
    <row r="338" spans="1:10" ht="140.25" x14ac:dyDescent="0.2">
      <c r="A338" s="29">
        <v>5731913</v>
      </c>
      <c r="B338" s="29" t="s">
        <v>941</v>
      </c>
      <c r="C338" s="29">
        <v>5731913</v>
      </c>
      <c r="D338" s="30">
        <v>43320</v>
      </c>
      <c r="E338" s="30">
        <v>43320</v>
      </c>
      <c r="F338" s="29" t="s">
        <v>503</v>
      </c>
      <c r="G338" s="29" t="s">
        <v>502</v>
      </c>
      <c r="H338" s="29">
        <v>47</v>
      </c>
      <c r="I338" s="29" t="s">
        <v>533</v>
      </c>
      <c r="J338" s="29" t="s">
        <v>940</v>
      </c>
    </row>
    <row r="339" spans="1:10" ht="63.75" x14ac:dyDescent="0.2">
      <c r="A339" s="29">
        <v>5750376</v>
      </c>
      <c r="B339" s="29" t="s">
        <v>1049</v>
      </c>
      <c r="C339" s="29">
        <v>5750376</v>
      </c>
      <c r="D339" s="30">
        <v>43314</v>
      </c>
      <c r="E339" s="30">
        <v>43314</v>
      </c>
      <c r="F339" s="29" t="s">
        <v>503</v>
      </c>
      <c r="G339" s="29" t="s">
        <v>502</v>
      </c>
      <c r="H339" s="29">
        <v>21</v>
      </c>
      <c r="I339" s="29" t="s">
        <v>86</v>
      </c>
      <c r="J339" s="29" t="s">
        <v>1048</v>
      </c>
    </row>
    <row r="340" spans="1:10" ht="102" x14ac:dyDescent="0.2">
      <c r="A340" s="29">
        <v>5721924</v>
      </c>
      <c r="B340" s="29" t="s">
        <v>945</v>
      </c>
      <c r="C340" s="29">
        <v>5721924</v>
      </c>
      <c r="D340" s="30">
        <v>43314</v>
      </c>
      <c r="E340" s="30">
        <v>43314</v>
      </c>
      <c r="F340" s="29" t="s">
        <v>503</v>
      </c>
      <c r="G340" s="29" t="s">
        <v>502</v>
      </c>
      <c r="H340" s="29">
        <v>47</v>
      </c>
      <c r="I340" s="29" t="s">
        <v>533</v>
      </c>
      <c r="J340" s="29" t="s">
        <v>539</v>
      </c>
    </row>
    <row r="341" spans="1:10" ht="102" x14ac:dyDescent="0.2">
      <c r="A341" s="29">
        <v>5274494</v>
      </c>
      <c r="B341" s="29" t="s">
        <v>944</v>
      </c>
      <c r="C341" s="29">
        <v>5274494</v>
      </c>
      <c r="D341" s="30">
        <v>43314</v>
      </c>
      <c r="E341" s="30">
        <v>43314</v>
      </c>
      <c r="F341" s="29" t="s">
        <v>503</v>
      </c>
      <c r="G341" s="29" t="s">
        <v>502</v>
      </c>
      <c r="H341" s="29">
        <v>47</v>
      </c>
      <c r="I341" s="29" t="s">
        <v>533</v>
      </c>
      <c r="J341" s="29" t="s">
        <v>539</v>
      </c>
    </row>
    <row r="342" spans="1:10" ht="102" x14ac:dyDescent="0.2">
      <c r="A342" s="29">
        <v>5375371</v>
      </c>
      <c r="B342" s="29" t="s">
        <v>943</v>
      </c>
      <c r="C342" s="29">
        <v>5375371</v>
      </c>
      <c r="D342" s="30">
        <v>43314</v>
      </c>
      <c r="E342" s="30">
        <v>43314</v>
      </c>
      <c r="F342" s="29" t="s">
        <v>503</v>
      </c>
      <c r="G342" s="29" t="s">
        <v>502</v>
      </c>
      <c r="H342" s="29">
        <v>47</v>
      </c>
      <c r="I342" s="29" t="s">
        <v>533</v>
      </c>
      <c r="J342" s="29" t="s">
        <v>539</v>
      </c>
    </row>
    <row r="343" spans="1:10" ht="102" x14ac:dyDescent="0.2">
      <c r="A343" s="29">
        <v>5376860</v>
      </c>
      <c r="B343" s="29" t="s">
        <v>942</v>
      </c>
      <c r="C343" s="29">
        <v>5376860</v>
      </c>
      <c r="D343" s="30">
        <v>43314</v>
      </c>
      <c r="E343" s="30">
        <v>43314</v>
      </c>
      <c r="F343" s="29" t="s">
        <v>503</v>
      </c>
      <c r="G343" s="29" t="s">
        <v>502</v>
      </c>
      <c r="H343" s="29">
        <v>47</v>
      </c>
      <c r="I343" s="29" t="s">
        <v>533</v>
      </c>
      <c r="J343" s="29" t="s">
        <v>539</v>
      </c>
    </row>
    <row r="344" spans="1:10" ht="153" x14ac:dyDescent="0.2">
      <c r="A344" s="29">
        <v>5727361</v>
      </c>
      <c r="B344" s="29" t="s">
        <v>582</v>
      </c>
      <c r="C344" s="29">
        <v>5727361</v>
      </c>
      <c r="D344" s="30">
        <v>43314</v>
      </c>
      <c r="E344" s="30">
        <v>43314</v>
      </c>
      <c r="F344" s="29" t="s">
        <v>503</v>
      </c>
      <c r="G344" s="29" t="s">
        <v>502</v>
      </c>
      <c r="H344" s="29">
        <v>49</v>
      </c>
      <c r="I344" s="29" t="s">
        <v>85</v>
      </c>
      <c r="J344" s="29" t="s">
        <v>566</v>
      </c>
    </row>
    <row r="345" spans="1:10" ht="153" x14ac:dyDescent="0.2">
      <c r="A345" s="29">
        <v>5750068</v>
      </c>
      <c r="B345" s="29" t="s">
        <v>581</v>
      </c>
      <c r="C345" s="29">
        <v>5750068</v>
      </c>
      <c r="D345" s="30">
        <v>43314</v>
      </c>
      <c r="E345" s="30">
        <v>43314</v>
      </c>
      <c r="F345" s="29" t="s">
        <v>503</v>
      </c>
      <c r="G345" s="29" t="s">
        <v>502</v>
      </c>
      <c r="H345" s="29">
        <v>49</v>
      </c>
      <c r="I345" s="29" t="s">
        <v>85</v>
      </c>
      <c r="J345" s="29" t="s">
        <v>566</v>
      </c>
    </row>
    <row r="346" spans="1:10" ht="153" x14ac:dyDescent="0.2">
      <c r="A346" s="29">
        <v>5706387</v>
      </c>
      <c r="B346" s="29" t="s">
        <v>580</v>
      </c>
      <c r="C346" s="29">
        <v>5706387</v>
      </c>
      <c r="D346" s="30">
        <v>43314</v>
      </c>
      <c r="E346" s="30">
        <v>43314</v>
      </c>
      <c r="F346" s="29" t="s">
        <v>503</v>
      </c>
      <c r="G346" s="29" t="s">
        <v>502</v>
      </c>
      <c r="H346" s="29">
        <v>49</v>
      </c>
      <c r="I346" s="29" t="s">
        <v>85</v>
      </c>
      <c r="J346" s="29" t="s">
        <v>566</v>
      </c>
    </row>
    <row r="347" spans="1:10" ht="63.75" x14ac:dyDescent="0.2">
      <c r="A347" s="29">
        <v>5505225</v>
      </c>
      <c r="B347" s="29" t="s">
        <v>884</v>
      </c>
      <c r="C347" s="29">
        <v>5505225</v>
      </c>
      <c r="D347" s="30">
        <v>43300</v>
      </c>
      <c r="E347" s="30">
        <v>43286</v>
      </c>
      <c r="F347" s="29" t="s">
        <v>503</v>
      </c>
      <c r="G347" s="29" t="s">
        <v>882</v>
      </c>
      <c r="H347" s="29">
        <v>49</v>
      </c>
      <c r="I347" s="29" t="s">
        <v>85</v>
      </c>
      <c r="J347" s="29" t="s">
        <v>883</v>
      </c>
    </row>
    <row r="348" spans="1:10" ht="51" x14ac:dyDescent="0.2">
      <c r="A348" s="29">
        <v>5505225</v>
      </c>
      <c r="B348" s="29" t="s">
        <v>466</v>
      </c>
      <c r="C348" s="29">
        <v>5505225</v>
      </c>
      <c r="D348" s="30">
        <v>43300</v>
      </c>
      <c r="E348" s="30">
        <v>43300</v>
      </c>
      <c r="F348" s="29" t="s">
        <v>503</v>
      </c>
      <c r="G348" s="29" t="s">
        <v>882</v>
      </c>
      <c r="H348" s="29">
        <v>49</v>
      </c>
      <c r="I348" s="29" t="s">
        <v>85</v>
      </c>
      <c r="J348" s="29" t="s">
        <v>467</v>
      </c>
    </row>
    <row r="349" spans="1:10" ht="242.25" x14ac:dyDescent="0.2">
      <c r="A349" s="29">
        <v>5698180</v>
      </c>
      <c r="B349" s="29" t="s">
        <v>1198</v>
      </c>
      <c r="C349" s="29">
        <v>5698180</v>
      </c>
      <c r="D349" s="30">
        <v>43298</v>
      </c>
      <c r="E349" s="30">
        <v>42920</v>
      </c>
      <c r="F349" s="29" t="s">
        <v>503</v>
      </c>
      <c r="G349" s="29" t="s">
        <v>845</v>
      </c>
      <c r="H349" s="29">
        <v>16</v>
      </c>
      <c r="I349" s="29" t="s">
        <v>1112</v>
      </c>
      <c r="J349" s="29" t="s">
        <v>1197</v>
      </c>
    </row>
    <row r="350" spans="1:10" ht="51" x14ac:dyDescent="0.2">
      <c r="A350" s="29">
        <v>5696016</v>
      </c>
      <c r="B350" s="29" t="s">
        <v>1115</v>
      </c>
      <c r="C350" s="29">
        <v>5696016</v>
      </c>
      <c r="D350" s="30">
        <v>43293</v>
      </c>
      <c r="E350" s="30">
        <v>43293</v>
      </c>
      <c r="F350" s="29" t="s">
        <v>503</v>
      </c>
      <c r="G350" s="29" t="s">
        <v>502</v>
      </c>
      <c r="H350" s="29">
        <v>16</v>
      </c>
      <c r="I350" s="29" t="s">
        <v>1112</v>
      </c>
      <c r="J350" s="29" t="s">
        <v>1114</v>
      </c>
    </row>
    <row r="351" spans="1:10" ht="102" x14ac:dyDescent="0.2">
      <c r="A351" s="29">
        <v>5274494</v>
      </c>
      <c r="B351" s="29" t="s">
        <v>947</v>
      </c>
      <c r="C351" s="29">
        <v>5274494</v>
      </c>
      <c r="D351" s="30">
        <v>43293</v>
      </c>
      <c r="E351" s="30">
        <v>43293</v>
      </c>
      <c r="F351" s="29" t="s">
        <v>503</v>
      </c>
      <c r="G351" s="29" t="s">
        <v>502</v>
      </c>
      <c r="H351" s="29">
        <v>47</v>
      </c>
      <c r="I351" s="29" t="s">
        <v>533</v>
      </c>
      <c r="J351" s="29" t="s">
        <v>539</v>
      </c>
    </row>
    <row r="352" spans="1:10" ht="102" x14ac:dyDescent="0.2">
      <c r="A352" s="29">
        <v>5375371</v>
      </c>
      <c r="B352" s="29" t="s">
        <v>946</v>
      </c>
      <c r="C352" s="29">
        <v>5375371</v>
      </c>
      <c r="D352" s="30">
        <v>43293</v>
      </c>
      <c r="E352" s="30">
        <v>43293</v>
      </c>
      <c r="F352" s="29" t="s">
        <v>503</v>
      </c>
      <c r="G352" s="29" t="s">
        <v>502</v>
      </c>
      <c r="H352" s="29">
        <v>47</v>
      </c>
      <c r="I352" s="29" t="s">
        <v>533</v>
      </c>
      <c r="J352" s="29" t="s">
        <v>539</v>
      </c>
    </row>
    <row r="353" spans="1:10" ht="153" x14ac:dyDescent="0.2">
      <c r="A353" s="29">
        <v>5724985</v>
      </c>
      <c r="B353" s="29" t="s">
        <v>590</v>
      </c>
      <c r="C353" s="29">
        <v>5724985</v>
      </c>
      <c r="D353" s="30">
        <v>43293</v>
      </c>
      <c r="E353" s="30">
        <v>43293</v>
      </c>
      <c r="F353" s="29" t="s">
        <v>503</v>
      </c>
      <c r="G353" s="29" t="s">
        <v>502</v>
      </c>
      <c r="H353" s="29">
        <v>49</v>
      </c>
      <c r="I353" s="29" t="s">
        <v>85</v>
      </c>
      <c r="J353" s="29" t="s">
        <v>566</v>
      </c>
    </row>
    <row r="354" spans="1:10" ht="153" x14ac:dyDescent="0.2">
      <c r="A354" s="29">
        <v>5720401</v>
      </c>
      <c r="B354" s="29" t="s">
        <v>589</v>
      </c>
      <c r="C354" s="29">
        <v>5720401</v>
      </c>
      <c r="D354" s="30">
        <v>43293</v>
      </c>
      <c r="E354" s="30">
        <v>43293</v>
      </c>
      <c r="F354" s="29" t="s">
        <v>503</v>
      </c>
      <c r="G354" s="29" t="s">
        <v>502</v>
      </c>
      <c r="H354" s="29">
        <v>49</v>
      </c>
      <c r="I354" s="29" t="s">
        <v>85</v>
      </c>
      <c r="J354" s="29" t="s">
        <v>566</v>
      </c>
    </row>
    <row r="355" spans="1:10" ht="153" x14ac:dyDescent="0.2">
      <c r="A355" s="29">
        <v>5715406</v>
      </c>
      <c r="B355" s="29" t="s">
        <v>588</v>
      </c>
      <c r="C355" s="29">
        <v>5715406</v>
      </c>
      <c r="D355" s="30">
        <v>43293</v>
      </c>
      <c r="E355" s="30">
        <v>43293</v>
      </c>
      <c r="F355" s="29" t="s">
        <v>503</v>
      </c>
      <c r="G355" s="29" t="s">
        <v>502</v>
      </c>
      <c r="H355" s="29">
        <v>49</v>
      </c>
      <c r="I355" s="29" t="s">
        <v>85</v>
      </c>
      <c r="J355" s="29" t="s">
        <v>566</v>
      </c>
    </row>
    <row r="356" spans="1:10" ht="114.75" x14ac:dyDescent="0.2">
      <c r="A356" s="29">
        <v>5513051</v>
      </c>
      <c r="B356" s="29" t="s">
        <v>587</v>
      </c>
      <c r="C356" s="29">
        <v>5513051</v>
      </c>
      <c r="D356" s="30">
        <v>43293</v>
      </c>
      <c r="E356" s="30">
        <v>43293</v>
      </c>
      <c r="F356" s="29" t="s">
        <v>503</v>
      </c>
      <c r="G356" s="29" t="s">
        <v>502</v>
      </c>
      <c r="H356" s="29">
        <v>49</v>
      </c>
      <c r="I356" s="29" t="s">
        <v>85</v>
      </c>
      <c r="J356" s="29" t="s">
        <v>586</v>
      </c>
    </row>
    <row r="357" spans="1:10" ht="140.25" x14ac:dyDescent="0.2">
      <c r="A357" s="29">
        <v>5512985</v>
      </c>
      <c r="B357" s="29" t="s">
        <v>585</v>
      </c>
      <c r="C357" s="29">
        <v>5512985</v>
      </c>
      <c r="D357" s="30">
        <v>43293</v>
      </c>
      <c r="E357" s="30">
        <v>43293</v>
      </c>
      <c r="F357" s="29" t="s">
        <v>503</v>
      </c>
      <c r="G357" s="29" t="s">
        <v>502</v>
      </c>
      <c r="H357" s="29">
        <v>49</v>
      </c>
      <c r="I357" s="29" t="s">
        <v>85</v>
      </c>
      <c r="J357" s="29" t="s">
        <v>584</v>
      </c>
    </row>
    <row r="358" spans="1:10" ht="63.75" x14ac:dyDescent="0.2">
      <c r="A358" s="29">
        <v>5376860</v>
      </c>
      <c r="B358" s="29" t="s">
        <v>583</v>
      </c>
      <c r="C358" s="29">
        <v>5376860</v>
      </c>
      <c r="D358" s="30">
        <v>43293</v>
      </c>
      <c r="E358" s="30">
        <v>43293</v>
      </c>
      <c r="F358" s="29" t="s">
        <v>503</v>
      </c>
      <c r="G358" s="29" t="s">
        <v>502</v>
      </c>
      <c r="H358" s="29">
        <v>49</v>
      </c>
      <c r="I358" s="29" t="s">
        <v>85</v>
      </c>
      <c r="J358" s="29" t="s">
        <v>539</v>
      </c>
    </row>
    <row r="359" spans="1:10" ht="89.25" x14ac:dyDescent="0.2">
      <c r="A359" s="29">
        <v>5105451</v>
      </c>
      <c r="B359" s="29" t="s">
        <v>594</v>
      </c>
      <c r="C359" s="29">
        <v>5105451</v>
      </c>
      <c r="D359" s="30">
        <v>43285</v>
      </c>
      <c r="E359" s="30">
        <v>43285</v>
      </c>
      <c r="F359" s="29" t="s">
        <v>503</v>
      </c>
      <c r="G359" s="29" t="s">
        <v>502</v>
      </c>
      <c r="H359" s="29">
        <v>21</v>
      </c>
      <c r="I359" s="29" t="s">
        <v>86</v>
      </c>
      <c r="J359" s="29" t="s">
        <v>593</v>
      </c>
    </row>
    <row r="360" spans="1:10" ht="127.5" x14ac:dyDescent="0.2">
      <c r="A360" s="29">
        <v>5655235</v>
      </c>
      <c r="B360" s="29" t="s">
        <v>592</v>
      </c>
      <c r="C360" s="29">
        <v>5655235</v>
      </c>
      <c r="D360" s="30">
        <v>43285</v>
      </c>
      <c r="E360" s="30">
        <v>43285</v>
      </c>
      <c r="F360" s="29" t="s">
        <v>503</v>
      </c>
      <c r="G360" s="29" t="s">
        <v>502</v>
      </c>
      <c r="H360" s="29">
        <v>21</v>
      </c>
      <c r="I360" s="29" t="s">
        <v>86</v>
      </c>
      <c r="J360" s="29" t="s">
        <v>591</v>
      </c>
    </row>
    <row r="361" spans="1:10" ht="102" x14ac:dyDescent="0.2">
      <c r="A361" s="29">
        <v>5703955</v>
      </c>
      <c r="B361" s="29" t="s">
        <v>949</v>
      </c>
      <c r="C361" s="29">
        <v>5703955</v>
      </c>
      <c r="D361" s="30">
        <v>43285</v>
      </c>
      <c r="E361" s="30">
        <v>43285</v>
      </c>
      <c r="F361" s="29" t="s">
        <v>503</v>
      </c>
      <c r="G361" s="29" t="s">
        <v>502</v>
      </c>
      <c r="H361" s="29">
        <v>47</v>
      </c>
      <c r="I361" s="29" t="s">
        <v>533</v>
      </c>
      <c r="J361" s="29" t="s">
        <v>948</v>
      </c>
    </row>
    <row r="362" spans="1:10" ht="153" x14ac:dyDescent="0.2">
      <c r="A362" s="29">
        <v>5670803</v>
      </c>
      <c r="B362" s="29" t="s">
        <v>596</v>
      </c>
      <c r="C362" s="29">
        <v>5670803</v>
      </c>
      <c r="D362" s="30">
        <v>43285</v>
      </c>
      <c r="E362" s="30">
        <v>43285</v>
      </c>
      <c r="F362" s="29" t="s">
        <v>503</v>
      </c>
      <c r="G362" s="29" t="s">
        <v>502</v>
      </c>
      <c r="H362" s="29">
        <v>49</v>
      </c>
      <c r="I362" s="29" t="s">
        <v>85</v>
      </c>
      <c r="J362" s="29" t="s">
        <v>566</v>
      </c>
    </row>
    <row r="363" spans="1:10" ht="153" x14ac:dyDescent="0.2">
      <c r="A363" s="29">
        <v>5693098</v>
      </c>
      <c r="B363" s="29" t="s">
        <v>595</v>
      </c>
      <c r="C363" s="29">
        <v>5693098</v>
      </c>
      <c r="D363" s="30">
        <v>43285</v>
      </c>
      <c r="E363" s="30">
        <v>43285</v>
      </c>
      <c r="F363" s="29" t="s">
        <v>503</v>
      </c>
      <c r="G363" s="29" t="s">
        <v>502</v>
      </c>
      <c r="H363" s="29">
        <v>49</v>
      </c>
      <c r="I363" s="29" t="s">
        <v>85</v>
      </c>
      <c r="J363" s="29" t="s">
        <v>566</v>
      </c>
    </row>
    <row r="364" spans="1:10" ht="89.25" x14ac:dyDescent="0.2">
      <c r="A364" s="29">
        <v>5105451</v>
      </c>
      <c r="B364" s="29" t="s">
        <v>594</v>
      </c>
      <c r="C364" s="29">
        <v>5105451</v>
      </c>
      <c r="D364" s="30">
        <v>43285</v>
      </c>
      <c r="E364" s="30">
        <v>43285</v>
      </c>
      <c r="F364" s="29" t="s">
        <v>503</v>
      </c>
      <c r="G364" s="29" t="s">
        <v>502</v>
      </c>
      <c r="H364" s="29">
        <v>49</v>
      </c>
      <c r="I364" s="29" t="s">
        <v>85</v>
      </c>
      <c r="J364" s="29" t="s">
        <v>593</v>
      </c>
    </row>
    <row r="365" spans="1:10" ht="127.5" x14ac:dyDescent="0.2">
      <c r="A365" s="29">
        <v>5655235</v>
      </c>
      <c r="B365" s="29" t="s">
        <v>592</v>
      </c>
      <c r="C365" s="29">
        <v>5655235</v>
      </c>
      <c r="D365" s="30">
        <v>43285</v>
      </c>
      <c r="E365" s="30">
        <v>43285</v>
      </c>
      <c r="F365" s="29" t="s">
        <v>503</v>
      </c>
      <c r="G365" s="29" t="s">
        <v>502</v>
      </c>
      <c r="H365" s="29">
        <v>49</v>
      </c>
      <c r="I365" s="29" t="s">
        <v>85</v>
      </c>
      <c r="J365" s="29" t="s">
        <v>591</v>
      </c>
    </row>
    <row r="366" spans="1:10" ht="38.25" x14ac:dyDescent="0.2">
      <c r="A366" s="29">
        <v>5674192</v>
      </c>
      <c r="B366" s="29" t="s">
        <v>1107</v>
      </c>
      <c r="C366" s="29">
        <v>5674192</v>
      </c>
      <c r="D366" s="30">
        <v>43280</v>
      </c>
      <c r="E366" s="30">
        <v>43263</v>
      </c>
      <c r="F366" s="29" t="s">
        <v>503</v>
      </c>
      <c r="G366" s="29" t="s">
        <v>1106</v>
      </c>
      <c r="H366" s="29">
        <v>17</v>
      </c>
      <c r="I366" s="29" t="s">
        <v>1086</v>
      </c>
      <c r="J366" s="29" t="s">
        <v>1105</v>
      </c>
    </row>
    <row r="367" spans="1:10" ht="38.25" x14ac:dyDescent="0.2">
      <c r="A367" s="29">
        <v>5675081</v>
      </c>
      <c r="B367" s="29" t="s">
        <v>1104</v>
      </c>
      <c r="C367" s="29">
        <v>5675081</v>
      </c>
      <c r="D367" s="30">
        <v>43280</v>
      </c>
      <c r="E367" s="30">
        <v>43280</v>
      </c>
      <c r="F367" s="29" t="s">
        <v>503</v>
      </c>
      <c r="G367" s="29" t="s">
        <v>1103</v>
      </c>
      <c r="H367" s="29">
        <v>17</v>
      </c>
      <c r="I367" s="29" t="s">
        <v>1086</v>
      </c>
      <c r="J367" s="29" t="s">
        <v>1102</v>
      </c>
    </row>
    <row r="368" spans="1:10" ht="255" x14ac:dyDescent="0.2">
      <c r="A368" s="29">
        <v>5674946</v>
      </c>
      <c r="B368" s="29" t="s">
        <v>1149</v>
      </c>
      <c r="C368" s="29">
        <v>5674946</v>
      </c>
      <c r="D368" s="30">
        <v>43277</v>
      </c>
      <c r="E368" s="30">
        <v>43277</v>
      </c>
      <c r="F368" s="29" t="s">
        <v>503</v>
      </c>
      <c r="G368" s="29" t="s">
        <v>845</v>
      </c>
      <c r="H368" s="29">
        <v>16</v>
      </c>
      <c r="I368" s="29" t="s">
        <v>1112</v>
      </c>
      <c r="J368" s="29" t="s">
        <v>1148</v>
      </c>
    </row>
    <row r="369" spans="1:10" ht="242.25" x14ac:dyDescent="0.2">
      <c r="A369" s="29">
        <v>5672848</v>
      </c>
      <c r="B369" s="29" t="s">
        <v>463</v>
      </c>
      <c r="C369" s="29">
        <v>5672848</v>
      </c>
      <c r="D369" s="30">
        <v>43277</v>
      </c>
      <c r="E369" s="30">
        <v>43277</v>
      </c>
      <c r="F369" s="29" t="s">
        <v>503</v>
      </c>
      <c r="G369" s="29" t="s">
        <v>845</v>
      </c>
      <c r="H369" s="29">
        <v>16</v>
      </c>
      <c r="I369" s="29" t="s">
        <v>1112</v>
      </c>
      <c r="J369" s="29" t="s">
        <v>1147</v>
      </c>
    </row>
    <row r="370" spans="1:10" ht="51" x14ac:dyDescent="0.2">
      <c r="A370" s="29">
        <v>5677384</v>
      </c>
      <c r="B370" s="29" t="s">
        <v>1117</v>
      </c>
      <c r="C370" s="29">
        <v>5677384</v>
      </c>
      <c r="D370" s="30">
        <v>43263</v>
      </c>
      <c r="E370" s="30">
        <v>43263</v>
      </c>
      <c r="F370" s="29" t="s">
        <v>503</v>
      </c>
      <c r="G370" s="29" t="s">
        <v>502</v>
      </c>
      <c r="H370" s="29">
        <v>16</v>
      </c>
      <c r="I370" s="29" t="s">
        <v>1112</v>
      </c>
      <c r="J370" s="29" t="s">
        <v>1116</v>
      </c>
    </row>
    <row r="371" spans="1:10" ht="63.75" x14ac:dyDescent="0.2">
      <c r="A371" s="29">
        <v>5671400</v>
      </c>
      <c r="B371" s="29" t="s">
        <v>472</v>
      </c>
      <c r="C371" s="29">
        <v>5671400</v>
      </c>
      <c r="D371" s="30">
        <v>43263</v>
      </c>
      <c r="E371" s="30">
        <v>43263</v>
      </c>
      <c r="F371" s="29" t="s">
        <v>503</v>
      </c>
      <c r="G371" s="29" t="s">
        <v>502</v>
      </c>
      <c r="H371" s="29">
        <v>21</v>
      </c>
      <c r="I371" s="29" t="s">
        <v>86</v>
      </c>
      <c r="J371" s="29" t="s">
        <v>473</v>
      </c>
    </row>
    <row r="372" spans="1:10" ht="63.75" x14ac:dyDescent="0.2">
      <c r="A372" s="29">
        <v>5671501</v>
      </c>
      <c r="B372" s="29" t="s">
        <v>474</v>
      </c>
      <c r="C372" s="29">
        <v>5671501</v>
      </c>
      <c r="D372" s="30">
        <v>43263</v>
      </c>
      <c r="E372" s="30">
        <v>43263</v>
      </c>
      <c r="F372" s="29" t="s">
        <v>503</v>
      </c>
      <c r="G372" s="29" t="s">
        <v>502</v>
      </c>
      <c r="H372" s="29">
        <v>21</v>
      </c>
      <c r="I372" s="29" t="s">
        <v>86</v>
      </c>
      <c r="J372" s="29" t="s">
        <v>473</v>
      </c>
    </row>
    <row r="373" spans="1:10" ht="102" x14ac:dyDescent="0.2">
      <c r="A373" s="29">
        <v>5678803</v>
      </c>
      <c r="B373" s="29" t="s">
        <v>950</v>
      </c>
      <c r="C373" s="29">
        <v>5678803</v>
      </c>
      <c r="D373" s="30">
        <v>43263</v>
      </c>
      <c r="E373" s="30">
        <v>43263</v>
      </c>
      <c r="F373" s="29" t="s">
        <v>503</v>
      </c>
      <c r="G373" s="29" t="s">
        <v>502</v>
      </c>
      <c r="H373" s="29">
        <v>47</v>
      </c>
      <c r="I373" s="29" t="s">
        <v>533</v>
      </c>
      <c r="J373" s="29" t="s">
        <v>539</v>
      </c>
    </row>
    <row r="374" spans="1:10" ht="229.5" x14ac:dyDescent="0.2">
      <c r="A374" s="29">
        <v>5662856</v>
      </c>
      <c r="B374" s="29" t="s">
        <v>601</v>
      </c>
      <c r="C374" s="29">
        <v>5662856</v>
      </c>
      <c r="D374" s="30">
        <v>43263</v>
      </c>
      <c r="E374" s="30">
        <v>43263</v>
      </c>
      <c r="F374" s="29" t="s">
        <v>503</v>
      </c>
      <c r="G374" s="29" t="s">
        <v>502</v>
      </c>
      <c r="H374" s="29">
        <v>49</v>
      </c>
      <c r="I374" s="29" t="s">
        <v>85</v>
      </c>
      <c r="J374" s="29" t="s">
        <v>600</v>
      </c>
    </row>
    <row r="375" spans="1:10" ht="153" x14ac:dyDescent="0.2">
      <c r="A375" s="29">
        <v>5653099</v>
      </c>
      <c r="B375" s="29" t="s">
        <v>599</v>
      </c>
      <c r="C375" s="29">
        <v>5653099</v>
      </c>
      <c r="D375" s="30">
        <v>43263</v>
      </c>
      <c r="E375" s="30">
        <v>43263</v>
      </c>
      <c r="F375" s="29" t="s">
        <v>503</v>
      </c>
      <c r="G375" s="29" t="s">
        <v>502</v>
      </c>
      <c r="H375" s="29">
        <v>49</v>
      </c>
      <c r="I375" s="29" t="s">
        <v>85</v>
      </c>
      <c r="J375" s="29" t="s">
        <v>566</v>
      </c>
    </row>
    <row r="376" spans="1:10" ht="153" x14ac:dyDescent="0.2">
      <c r="A376" s="29">
        <v>5661784</v>
      </c>
      <c r="B376" s="29" t="s">
        <v>598</v>
      </c>
      <c r="C376" s="29">
        <v>5661784</v>
      </c>
      <c r="D376" s="30">
        <v>43263</v>
      </c>
      <c r="E376" s="30">
        <v>43263</v>
      </c>
      <c r="F376" s="29" t="s">
        <v>503</v>
      </c>
      <c r="G376" s="29" t="s">
        <v>502</v>
      </c>
      <c r="H376" s="29">
        <v>49</v>
      </c>
      <c r="I376" s="29" t="s">
        <v>85</v>
      </c>
      <c r="J376" s="29" t="s">
        <v>566</v>
      </c>
    </row>
    <row r="377" spans="1:10" ht="153" x14ac:dyDescent="0.2">
      <c r="A377" s="29">
        <v>5674665</v>
      </c>
      <c r="B377" s="29" t="s">
        <v>597</v>
      </c>
      <c r="C377" s="29">
        <v>5674665</v>
      </c>
      <c r="D377" s="30">
        <v>43263</v>
      </c>
      <c r="E377" s="30">
        <v>43263</v>
      </c>
      <c r="F377" s="29" t="s">
        <v>503</v>
      </c>
      <c r="G377" s="29" t="s">
        <v>502</v>
      </c>
      <c r="H377" s="29">
        <v>49</v>
      </c>
      <c r="I377" s="29" t="s">
        <v>85</v>
      </c>
      <c r="J377" s="29" t="s">
        <v>566</v>
      </c>
    </row>
    <row r="378" spans="1:10" ht="38.25" x14ac:dyDescent="0.2">
      <c r="A378" s="29">
        <v>5434541</v>
      </c>
      <c r="B378" s="29" t="s">
        <v>899</v>
      </c>
      <c r="C378" s="29">
        <v>5434541</v>
      </c>
      <c r="D378" s="30">
        <v>43256</v>
      </c>
      <c r="E378" s="30">
        <v>43238</v>
      </c>
      <c r="F378" s="29" t="s">
        <v>503</v>
      </c>
      <c r="G378" s="29" t="s">
        <v>898</v>
      </c>
      <c r="H378" s="29">
        <v>49</v>
      </c>
      <c r="I378" s="29" t="s">
        <v>85</v>
      </c>
      <c r="J378" s="29" t="s">
        <v>897</v>
      </c>
    </row>
    <row r="379" spans="1:10" ht="255" x14ac:dyDescent="0.2">
      <c r="A379" s="29">
        <v>5633737</v>
      </c>
      <c r="B379" s="29" t="s">
        <v>1151</v>
      </c>
      <c r="C379" s="29">
        <v>5633737</v>
      </c>
      <c r="D379" s="30">
        <v>43241</v>
      </c>
      <c r="E379" s="30">
        <v>43222</v>
      </c>
      <c r="F379" s="29" t="s">
        <v>503</v>
      </c>
      <c r="G379" s="29" t="s">
        <v>845</v>
      </c>
      <c r="H379" s="29">
        <v>16</v>
      </c>
      <c r="I379" s="29" t="s">
        <v>1112</v>
      </c>
      <c r="J379" s="29" t="s">
        <v>1150</v>
      </c>
    </row>
    <row r="380" spans="1:10" ht="255" x14ac:dyDescent="0.2">
      <c r="A380" s="29">
        <v>5618616</v>
      </c>
      <c r="B380" s="29" t="s">
        <v>1153</v>
      </c>
      <c r="C380" s="29">
        <v>5618616</v>
      </c>
      <c r="D380" s="30">
        <v>43238</v>
      </c>
      <c r="E380" s="30">
        <v>43222</v>
      </c>
      <c r="F380" s="29" t="s">
        <v>503</v>
      </c>
      <c r="G380" s="29" t="s">
        <v>845</v>
      </c>
      <c r="H380" s="29">
        <v>16</v>
      </c>
      <c r="I380" s="29" t="s">
        <v>1112</v>
      </c>
      <c r="J380" s="29" t="s">
        <v>1152</v>
      </c>
    </row>
    <row r="381" spans="1:10" ht="63.75" x14ac:dyDescent="0.2">
      <c r="A381" s="29">
        <v>5320905</v>
      </c>
      <c r="B381" s="29" t="s">
        <v>1119</v>
      </c>
      <c r="C381" s="29">
        <v>5320905</v>
      </c>
      <c r="D381" s="30">
        <v>43238</v>
      </c>
      <c r="E381" s="30">
        <v>43238</v>
      </c>
      <c r="F381" s="29" t="s">
        <v>503</v>
      </c>
      <c r="G381" s="29" t="s">
        <v>502</v>
      </c>
      <c r="H381" s="29">
        <v>16</v>
      </c>
      <c r="I381" s="29" t="s">
        <v>1112</v>
      </c>
      <c r="J381" s="29" t="s">
        <v>1118</v>
      </c>
    </row>
    <row r="382" spans="1:10" ht="63.75" x14ac:dyDescent="0.2">
      <c r="A382" s="29">
        <v>5350105</v>
      </c>
      <c r="B382" s="29" t="s">
        <v>1051</v>
      </c>
      <c r="C382" s="29">
        <v>5350105</v>
      </c>
      <c r="D382" s="30">
        <v>43238</v>
      </c>
      <c r="E382" s="30">
        <v>43238</v>
      </c>
      <c r="F382" s="29" t="s">
        <v>503</v>
      </c>
      <c r="G382" s="29" t="s">
        <v>502</v>
      </c>
      <c r="H382" s="29">
        <v>21</v>
      </c>
      <c r="I382" s="29" t="s">
        <v>86</v>
      </c>
      <c r="J382" s="29" t="s">
        <v>1050</v>
      </c>
    </row>
    <row r="383" spans="1:10" ht="102" x14ac:dyDescent="0.2">
      <c r="A383" s="29">
        <v>5194526</v>
      </c>
      <c r="B383" s="29" t="s">
        <v>951</v>
      </c>
      <c r="C383" s="29">
        <v>5194526</v>
      </c>
      <c r="D383" s="30">
        <v>43238</v>
      </c>
      <c r="E383" s="30">
        <v>43238</v>
      </c>
      <c r="F383" s="29" t="s">
        <v>503</v>
      </c>
      <c r="G383" s="29" t="s">
        <v>502</v>
      </c>
      <c r="H383" s="29">
        <v>47</v>
      </c>
      <c r="I383" s="29" t="s">
        <v>533</v>
      </c>
      <c r="J383" s="29" t="s">
        <v>539</v>
      </c>
    </row>
    <row r="384" spans="1:10" ht="38.25" x14ac:dyDescent="0.2">
      <c r="A384" s="29">
        <v>5080776</v>
      </c>
      <c r="B384" s="29" t="s">
        <v>602</v>
      </c>
      <c r="C384" s="29">
        <v>5080776</v>
      </c>
      <c r="D384" s="30">
        <v>43238</v>
      </c>
      <c r="E384" s="30">
        <v>43238</v>
      </c>
      <c r="F384" s="29" t="s">
        <v>503</v>
      </c>
      <c r="G384" s="29" t="s">
        <v>502</v>
      </c>
      <c r="H384" s="29">
        <v>49</v>
      </c>
      <c r="I384" s="29" t="s">
        <v>85</v>
      </c>
      <c r="J384" s="29" t="s">
        <v>501</v>
      </c>
    </row>
    <row r="385" spans="1:10" ht="51" x14ac:dyDescent="0.2">
      <c r="A385" s="29">
        <v>5618797</v>
      </c>
      <c r="B385" s="29" t="s">
        <v>1188</v>
      </c>
      <c r="C385" s="29">
        <v>5618797</v>
      </c>
      <c r="D385" s="30">
        <v>43230</v>
      </c>
      <c r="E385" s="30">
        <v>43230</v>
      </c>
      <c r="F385" s="29" t="s">
        <v>503</v>
      </c>
      <c r="G385" s="29" t="s">
        <v>1185</v>
      </c>
      <c r="H385" s="29">
        <v>16</v>
      </c>
      <c r="I385" s="29" t="s">
        <v>1112</v>
      </c>
      <c r="J385" s="29" t="s">
        <v>1187</v>
      </c>
    </row>
    <row r="386" spans="1:10" ht="178.5" x14ac:dyDescent="0.2">
      <c r="A386" s="29">
        <v>5643447</v>
      </c>
      <c r="B386" s="29" t="s">
        <v>611</v>
      </c>
      <c r="C386" s="29">
        <v>5643447</v>
      </c>
      <c r="D386" s="30">
        <v>43228</v>
      </c>
      <c r="E386" s="30">
        <v>43228</v>
      </c>
      <c r="F386" s="29" t="s">
        <v>503</v>
      </c>
      <c r="G386" s="29" t="s">
        <v>502</v>
      </c>
      <c r="H386" s="29">
        <v>49</v>
      </c>
      <c r="I386" s="29" t="s">
        <v>85</v>
      </c>
      <c r="J386" s="29" t="s">
        <v>471</v>
      </c>
    </row>
    <row r="387" spans="1:10" ht="178.5" x14ac:dyDescent="0.2">
      <c r="A387" s="29">
        <v>5647273</v>
      </c>
      <c r="B387" s="29" t="s">
        <v>610</v>
      </c>
      <c r="C387" s="29">
        <v>5647273</v>
      </c>
      <c r="D387" s="30">
        <v>43228</v>
      </c>
      <c r="E387" s="30">
        <v>43228</v>
      </c>
      <c r="F387" s="29" t="s">
        <v>503</v>
      </c>
      <c r="G387" s="29" t="s">
        <v>502</v>
      </c>
      <c r="H387" s="29">
        <v>49</v>
      </c>
      <c r="I387" s="29" t="s">
        <v>85</v>
      </c>
      <c r="J387" s="29" t="s">
        <v>471</v>
      </c>
    </row>
    <row r="388" spans="1:10" ht="178.5" x14ac:dyDescent="0.2">
      <c r="A388" s="29">
        <v>5645165</v>
      </c>
      <c r="B388" s="29" t="s">
        <v>609</v>
      </c>
      <c r="C388" s="29">
        <v>5645165</v>
      </c>
      <c r="D388" s="30">
        <v>43228</v>
      </c>
      <c r="E388" s="30">
        <v>43228</v>
      </c>
      <c r="F388" s="29" t="s">
        <v>503</v>
      </c>
      <c r="G388" s="29" t="s">
        <v>502</v>
      </c>
      <c r="H388" s="29">
        <v>49</v>
      </c>
      <c r="I388" s="29" t="s">
        <v>85</v>
      </c>
      <c r="J388" s="29" t="s">
        <v>471</v>
      </c>
    </row>
    <row r="389" spans="1:10" ht="178.5" x14ac:dyDescent="0.2">
      <c r="A389" s="29">
        <v>5647669</v>
      </c>
      <c r="B389" s="29" t="s">
        <v>608</v>
      </c>
      <c r="C389" s="29">
        <v>5647669</v>
      </c>
      <c r="D389" s="30">
        <v>43228</v>
      </c>
      <c r="E389" s="30">
        <v>43228</v>
      </c>
      <c r="F389" s="29" t="s">
        <v>503</v>
      </c>
      <c r="G389" s="29" t="s">
        <v>502</v>
      </c>
      <c r="H389" s="29">
        <v>49</v>
      </c>
      <c r="I389" s="29" t="s">
        <v>85</v>
      </c>
      <c r="J389" s="29" t="s">
        <v>471</v>
      </c>
    </row>
    <row r="390" spans="1:10" ht="178.5" x14ac:dyDescent="0.2">
      <c r="A390" s="29">
        <v>5643631</v>
      </c>
      <c r="B390" s="29" t="s">
        <v>607</v>
      </c>
      <c r="C390" s="29">
        <v>5643631</v>
      </c>
      <c r="D390" s="30">
        <v>43228</v>
      </c>
      <c r="E390" s="30">
        <v>43228</v>
      </c>
      <c r="F390" s="29" t="s">
        <v>503</v>
      </c>
      <c r="G390" s="29" t="s">
        <v>502</v>
      </c>
      <c r="H390" s="29">
        <v>49</v>
      </c>
      <c r="I390" s="29" t="s">
        <v>85</v>
      </c>
      <c r="J390" s="29" t="s">
        <v>471</v>
      </c>
    </row>
    <row r="391" spans="1:10" ht="178.5" x14ac:dyDescent="0.2">
      <c r="A391" s="29">
        <v>5642017</v>
      </c>
      <c r="B391" s="29" t="s">
        <v>606</v>
      </c>
      <c r="C391" s="29">
        <v>5642017</v>
      </c>
      <c r="D391" s="30">
        <v>43228</v>
      </c>
      <c r="E391" s="30">
        <v>43228</v>
      </c>
      <c r="F391" s="29" t="s">
        <v>503</v>
      </c>
      <c r="G391" s="29" t="s">
        <v>502</v>
      </c>
      <c r="H391" s="29">
        <v>49</v>
      </c>
      <c r="I391" s="29" t="s">
        <v>85</v>
      </c>
      <c r="J391" s="29" t="s">
        <v>471</v>
      </c>
    </row>
    <row r="392" spans="1:10" ht="178.5" x14ac:dyDescent="0.2">
      <c r="A392" s="29">
        <v>5640717</v>
      </c>
      <c r="B392" s="29" t="s">
        <v>605</v>
      </c>
      <c r="C392" s="29">
        <v>5640717</v>
      </c>
      <c r="D392" s="30">
        <v>43228</v>
      </c>
      <c r="E392" s="30">
        <v>43228</v>
      </c>
      <c r="F392" s="29" t="s">
        <v>503</v>
      </c>
      <c r="G392" s="29" t="s">
        <v>502</v>
      </c>
      <c r="H392" s="29">
        <v>49</v>
      </c>
      <c r="I392" s="29" t="s">
        <v>85</v>
      </c>
      <c r="J392" s="29" t="s">
        <v>471</v>
      </c>
    </row>
    <row r="393" spans="1:10" ht="178.5" x14ac:dyDescent="0.2">
      <c r="A393" s="29">
        <v>5630095</v>
      </c>
      <c r="B393" s="29" t="s">
        <v>604</v>
      </c>
      <c r="C393" s="29">
        <v>5630095</v>
      </c>
      <c r="D393" s="30">
        <v>43228</v>
      </c>
      <c r="E393" s="30">
        <v>43228</v>
      </c>
      <c r="F393" s="29" t="s">
        <v>503</v>
      </c>
      <c r="G393" s="29" t="s">
        <v>502</v>
      </c>
      <c r="H393" s="29">
        <v>49</v>
      </c>
      <c r="I393" s="29" t="s">
        <v>85</v>
      </c>
      <c r="J393" s="29" t="s">
        <v>471</v>
      </c>
    </row>
    <row r="394" spans="1:10" ht="178.5" x14ac:dyDescent="0.2">
      <c r="A394" s="29">
        <v>5632067</v>
      </c>
      <c r="B394" s="29" t="s">
        <v>603</v>
      </c>
      <c r="C394" s="29">
        <v>5632067</v>
      </c>
      <c r="D394" s="30">
        <v>43228</v>
      </c>
      <c r="E394" s="30">
        <v>43228</v>
      </c>
      <c r="F394" s="29" t="s">
        <v>503</v>
      </c>
      <c r="G394" s="29" t="s">
        <v>502</v>
      </c>
      <c r="H394" s="29">
        <v>49</v>
      </c>
      <c r="I394" s="29" t="s">
        <v>85</v>
      </c>
      <c r="J394" s="29" t="s">
        <v>471</v>
      </c>
    </row>
    <row r="395" spans="1:10" ht="76.5" x14ac:dyDescent="0.2">
      <c r="A395" s="29">
        <v>5358253</v>
      </c>
      <c r="B395" s="29" t="s">
        <v>1123</v>
      </c>
      <c r="C395" s="29">
        <v>5358253</v>
      </c>
      <c r="D395" s="30">
        <v>43223</v>
      </c>
      <c r="E395" s="30">
        <v>43223</v>
      </c>
      <c r="F395" s="29" t="s">
        <v>503</v>
      </c>
      <c r="G395" s="29" t="s">
        <v>502</v>
      </c>
      <c r="H395" s="29">
        <v>16</v>
      </c>
      <c r="I395" s="29" t="s">
        <v>1112</v>
      </c>
      <c r="J395" s="29" t="s">
        <v>1122</v>
      </c>
    </row>
    <row r="396" spans="1:10" ht="76.5" x14ac:dyDescent="0.2">
      <c r="A396" s="29">
        <v>5320905</v>
      </c>
      <c r="B396" s="29" t="s">
        <v>1121</v>
      </c>
      <c r="C396" s="29">
        <v>5320905</v>
      </c>
      <c r="D396" s="30">
        <v>43223</v>
      </c>
      <c r="E396" s="30">
        <v>43223</v>
      </c>
      <c r="F396" s="29" t="s">
        <v>503</v>
      </c>
      <c r="G396" s="29" t="s">
        <v>502</v>
      </c>
      <c r="H396" s="29">
        <v>16</v>
      </c>
      <c r="I396" s="29" t="s">
        <v>1112</v>
      </c>
      <c r="J396" s="29" t="s">
        <v>1120</v>
      </c>
    </row>
    <row r="397" spans="1:10" ht="89.25" x14ac:dyDescent="0.2">
      <c r="A397" s="29">
        <v>5105451</v>
      </c>
      <c r="B397" s="29" t="s">
        <v>613</v>
      </c>
      <c r="C397" s="29">
        <v>5105451</v>
      </c>
      <c r="D397" s="30">
        <v>43223</v>
      </c>
      <c r="E397" s="30">
        <v>43223</v>
      </c>
      <c r="F397" s="29" t="s">
        <v>503</v>
      </c>
      <c r="G397" s="29" t="s">
        <v>502</v>
      </c>
      <c r="H397" s="29">
        <v>21</v>
      </c>
      <c r="I397" s="29" t="s">
        <v>86</v>
      </c>
      <c r="J397" s="29" t="s">
        <v>612</v>
      </c>
    </row>
    <row r="398" spans="1:10" ht="63.75" x14ac:dyDescent="0.2">
      <c r="A398" s="29">
        <v>5523400</v>
      </c>
      <c r="B398" s="29" t="s">
        <v>1053</v>
      </c>
      <c r="C398" s="29">
        <v>5523400</v>
      </c>
      <c r="D398" s="30">
        <v>43223</v>
      </c>
      <c r="E398" s="30">
        <v>43223</v>
      </c>
      <c r="F398" s="29" t="s">
        <v>503</v>
      </c>
      <c r="G398" s="29" t="s">
        <v>502</v>
      </c>
      <c r="H398" s="29">
        <v>21</v>
      </c>
      <c r="I398" s="29" t="s">
        <v>86</v>
      </c>
      <c r="J398" s="29" t="s">
        <v>473</v>
      </c>
    </row>
    <row r="399" spans="1:10" ht="63.75" x14ac:dyDescent="0.2">
      <c r="A399" s="29">
        <v>5295807</v>
      </c>
      <c r="B399" s="29" t="s">
        <v>1052</v>
      </c>
      <c r="C399" s="29">
        <v>5295807</v>
      </c>
      <c r="D399" s="30">
        <v>43223</v>
      </c>
      <c r="E399" s="30">
        <v>43223</v>
      </c>
      <c r="F399" s="29" t="s">
        <v>503</v>
      </c>
      <c r="G399" s="29" t="s">
        <v>502</v>
      </c>
      <c r="H399" s="29">
        <v>21</v>
      </c>
      <c r="I399" s="29" t="s">
        <v>86</v>
      </c>
      <c r="J399" s="29" t="s">
        <v>473</v>
      </c>
    </row>
    <row r="400" spans="1:10" ht="51" x14ac:dyDescent="0.2">
      <c r="A400" s="29">
        <v>557822</v>
      </c>
      <c r="B400" s="29" t="s">
        <v>619</v>
      </c>
      <c r="C400" s="29">
        <v>557822</v>
      </c>
      <c r="D400" s="30">
        <v>43223</v>
      </c>
      <c r="E400" s="30">
        <v>43223</v>
      </c>
      <c r="F400" s="29" t="s">
        <v>503</v>
      </c>
      <c r="G400" s="29" t="s">
        <v>502</v>
      </c>
      <c r="H400" s="29">
        <v>49</v>
      </c>
      <c r="I400" s="29" t="s">
        <v>85</v>
      </c>
      <c r="J400" s="29" t="s">
        <v>618</v>
      </c>
    </row>
    <row r="401" spans="1:10" ht="178.5" x14ac:dyDescent="0.2">
      <c r="A401" s="29">
        <v>5613530</v>
      </c>
      <c r="B401" s="29" t="s">
        <v>617</v>
      </c>
      <c r="C401" s="29">
        <v>5613530</v>
      </c>
      <c r="D401" s="30">
        <v>43223</v>
      </c>
      <c r="E401" s="30">
        <v>43223</v>
      </c>
      <c r="F401" s="29" t="s">
        <v>503</v>
      </c>
      <c r="G401" s="29" t="s">
        <v>502</v>
      </c>
      <c r="H401" s="29">
        <v>49</v>
      </c>
      <c r="I401" s="29" t="s">
        <v>85</v>
      </c>
      <c r="J401" s="29" t="s">
        <v>471</v>
      </c>
    </row>
    <row r="402" spans="1:10" ht="178.5" x14ac:dyDescent="0.2">
      <c r="A402" s="29">
        <v>5622527</v>
      </c>
      <c r="B402" s="29" t="s">
        <v>616</v>
      </c>
      <c r="C402" s="29">
        <v>5622527</v>
      </c>
      <c r="D402" s="30">
        <v>43223</v>
      </c>
      <c r="E402" s="30">
        <v>43223</v>
      </c>
      <c r="F402" s="29" t="s">
        <v>503</v>
      </c>
      <c r="G402" s="29" t="s">
        <v>502</v>
      </c>
      <c r="H402" s="29">
        <v>49</v>
      </c>
      <c r="I402" s="29" t="s">
        <v>85</v>
      </c>
      <c r="J402" s="29" t="s">
        <v>471</v>
      </c>
    </row>
    <row r="403" spans="1:10" ht="178.5" x14ac:dyDescent="0.2">
      <c r="A403" s="29">
        <v>5609269</v>
      </c>
      <c r="B403" s="29" t="s">
        <v>615</v>
      </c>
      <c r="C403" s="29">
        <v>5609269</v>
      </c>
      <c r="D403" s="30">
        <v>43223</v>
      </c>
      <c r="E403" s="30">
        <v>43223</v>
      </c>
      <c r="F403" s="29" t="s">
        <v>503</v>
      </c>
      <c r="G403" s="29" t="s">
        <v>502</v>
      </c>
      <c r="H403" s="29">
        <v>49</v>
      </c>
      <c r="I403" s="29" t="s">
        <v>85</v>
      </c>
      <c r="J403" s="29" t="s">
        <v>471</v>
      </c>
    </row>
    <row r="404" spans="1:10" ht="178.5" x14ac:dyDescent="0.2">
      <c r="A404" s="29">
        <v>5594570</v>
      </c>
      <c r="B404" s="29" t="s">
        <v>614</v>
      </c>
      <c r="C404" s="29">
        <v>5594570</v>
      </c>
      <c r="D404" s="30">
        <v>43223</v>
      </c>
      <c r="E404" s="30">
        <v>43223</v>
      </c>
      <c r="F404" s="29" t="s">
        <v>503</v>
      </c>
      <c r="G404" s="29" t="s">
        <v>502</v>
      </c>
      <c r="H404" s="29">
        <v>49</v>
      </c>
      <c r="I404" s="29" t="s">
        <v>85</v>
      </c>
      <c r="J404" s="29" t="s">
        <v>471</v>
      </c>
    </row>
    <row r="405" spans="1:10" ht="89.25" x14ac:dyDescent="0.2">
      <c r="A405" s="29">
        <v>5105451</v>
      </c>
      <c r="B405" s="29" t="s">
        <v>613</v>
      </c>
      <c r="C405" s="29">
        <v>5105451</v>
      </c>
      <c r="D405" s="30">
        <v>43223</v>
      </c>
      <c r="E405" s="30">
        <v>43223</v>
      </c>
      <c r="F405" s="29" t="s">
        <v>503</v>
      </c>
      <c r="G405" s="29" t="s">
        <v>502</v>
      </c>
      <c r="H405" s="29">
        <v>49</v>
      </c>
      <c r="I405" s="29" t="s">
        <v>85</v>
      </c>
      <c r="J405" s="29" t="s">
        <v>612</v>
      </c>
    </row>
    <row r="406" spans="1:10" ht="369.75" x14ac:dyDescent="0.2">
      <c r="A406" s="29">
        <v>4985257</v>
      </c>
      <c r="B406" s="29" t="s">
        <v>1155</v>
      </c>
      <c r="C406" s="29">
        <v>4985257</v>
      </c>
      <c r="D406" s="30">
        <v>43220</v>
      </c>
      <c r="E406" s="30">
        <v>43202</v>
      </c>
      <c r="F406" s="29" t="s">
        <v>503</v>
      </c>
      <c r="G406" s="29" t="s">
        <v>845</v>
      </c>
      <c r="H406" s="29">
        <v>16</v>
      </c>
      <c r="I406" s="29" t="s">
        <v>1112</v>
      </c>
      <c r="J406" s="29" t="s">
        <v>1154</v>
      </c>
    </row>
    <row r="407" spans="1:10" ht="63.75" x14ac:dyDescent="0.2">
      <c r="A407" s="29">
        <v>5235525</v>
      </c>
      <c r="B407" s="29" t="s">
        <v>1018</v>
      </c>
      <c r="C407" s="29">
        <v>5235525</v>
      </c>
      <c r="D407" s="30">
        <v>43210</v>
      </c>
      <c r="E407" s="30">
        <v>43210</v>
      </c>
      <c r="F407" s="29" t="s">
        <v>503</v>
      </c>
      <c r="G407" s="29" t="s">
        <v>502</v>
      </c>
      <c r="H407" s="29">
        <v>34</v>
      </c>
      <c r="I407" s="29" t="s">
        <v>1011</v>
      </c>
      <c r="J407" s="29" t="s">
        <v>1017</v>
      </c>
    </row>
    <row r="408" spans="1:10" ht="63.75" x14ac:dyDescent="0.2">
      <c r="A408" s="29">
        <v>5578419</v>
      </c>
      <c r="B408" s="29" t="s">
        <v>1016</v>
      </c>
      <c r="C408" s="29">
        <v>5578419</v>
      </c>
      <c r="D408" s="30">
        <v>43210</v>
      </c>
      <c r="E408" s="30">
        <v>43210</v>
      </c>
      <c r="F408" s="29" t="s">
        <v>503</v>
      </c>
      <c r="G408" s="29" t="s">
        <v>502</v>
      </c>
      <c r="H408" s="29">
        <v>34</v>
      </c>
      <c r="I408" s="29" t="s">
        <v>1011</v>
      </c>
      <c r="J408" s="29" t="s">
        <v>1015</v>
      </c>
    </row>
    <row r="409" spans="1:10" ht="102" x14ac:dyDescent="0.2">
      <c r="A409" s="29">
        <v>4194625</v>
      </c>
      <c r="B409" s="29" t="s">
        <v>956</v>
      </c>
      <c r="C409" s="29">
        <v>4194625</v>
      </c>
      <c r="D409" s="30">
        <v>43210</v>
      </c>
      <c r="E409" s="30">
        <v>43210</v>
      </c>
      <c r="F409" s="29" t="s">
        <v>503</v>
      </c>
      <c r="G409" s="29" t="s">
        <v>502</v>
      </c>
      <c r="H409" s="29">
        <v>47</v>
      </c>
      <c r="I409" s="29" t="s">
        <v>533</v>
      </c>
      <c r="J409" s="29" t="s">
        <v>539</v>
      </c>
    </row>
    <row r="410" spans="1:10" ht="102" x14ac:dyDescent="0.2">
      <c r="A410" s="29">
        <v>5163203</v>
      </c>
      <c r="B410" s="29" t="s">
        <v>955</v>
      </c>
      <c r="C410" s="29">
        <v>5163203</v>
      </c>
      <c r="D410" s="30">
        <v>43210</v>
      </c>
      <c r="E410" s="30">
        <v>43210</v>
      </c>
      <c r="F410" s="29" t="s">
        <v>503</v>
      </c>
      <c r="G410" s="29" t="s">
        <v>502</v>
      </c>
      <c r="H410" s="29">
        <v>47</v>
      </c>
      <c r="I410" s="29" t="s">
        <v>533</v>
      </c>
      <c r="J410" s="29" t="s">
        <v>954</v>
      </c>
    </row>
    <row r="411" spans="1:10" ht="102" x14ac:dyDescent="0.2">
      <c r="A411" s="29">
        <v>5593050</v>
      </c>
      <c r="B411" s="29" t="s">
        <v>953</v>
      </c>
      <c r="C411" s="29">
        <v>5593050</v>
      </c>
      <c r="D411" s="30">
        <v>43210</v>
      </c>
      <c r="E411" s="30">
        <v>43210</v>
      </c>
      <c r="F411" s="29" t="s">
        <v>503</v>
      </c>
      <c r="G411" s="29" t="s">
        <v>502</v>
      </c>
      <c r="H411" s="29">
        <v>47</v>
      </c>
      <c r="I411" s="29" t="s">
        <v>533</v>
      </c>
      <c r="J411" s="29" t="s">
        <v>539</v>
      </c>
    </row>
    <row r="412" spans="1:10" ht="102" x14ac:dyDescent="0.2">
      <c r="A412" s="29">
        <v>5530055</v>
      </c>
      <c r="B412" s="29" t="s">
        <v>952</v>
      </c>
      <c r="C412" s="29">
        <v>5530055</v>
      </c>
      <c r="D412" s="30">
        <v>43210</v>
      </c>
      <c r="E412" s="30">
        <v>43210</v>
      </c>
      <c r="F412" s="29" t="s">
        <v>503</v>
      </c>
      <c r="G412" s="29" t="s">
        <v>502</v>
      </c>
      <c r="H412" s="29">
        <v>47</v>
      </c>
      <c r="I412" s="29" t="s">
        <v>533</v>
      </c>
      <c r="J412" s="29" t="s">
        <v>539</v>
      </c>
    </row>
    <row r="413" spans="1:10" ht="38.25" x14ac:dyDescent="0.2">
      <c r="A413" s="29">
        <v>5141864</v>
      </c>
      <c r="B413" s="29" t="s">
        <v>620</v>
      </c>
      <c r="C413" s="29">
        <v>5141864</v>
      </c>
      <c r="D413" s="30">
        <v>43210</v>
      </c>
      <c r="E413" s="30">
        <v>43210</v>
      </c>
      <c r="F413" s="29" t="s">
        <v>503</v>
      </c>
      <c r="G413" s="29" t="s">
        <v>502</v>
      </c>
      <c r="H413" s="29">
        <v>49</v>
      </c>
      <c r="I413" s="29" t="s">
        <v>85</v>
      </c>
      <c r="J413" s="29" t="s">
        <v>501</v>
      </c>
    </row>
    <row r="414" spans="1:10" ht="102" x14ac:dyDescent="0.2">
      <c r="A414" s="29">
        <v>5593050</v>
      </c>
      <c r="B414" s="29" t="s">
        <v>957</v>
      </c>
      <c r="C414" s="29">
        <v>5593050</v>
      </c>
      <c r="D414" s="30">
        <v>43202</v>
      </c>
      <c r="E414" s="30">
        <v>43202</v>
      </c>
      <c r="F414" s="29" t="s">
        <v>503</v>
      </c>
      <c r="G414" s="29" t="s">
        <v>502</v>
      </c>
      <c r="H414" s="29">
        <v>47</v>
      </c>
      <c r="I414" s="29" t="s">
        <v>533</v>
      </c>
      <c r="J414" s="29" t="s">
        <v>539</v>
      </c>
    </row>
    <row r="415" spans="1:10" ht="63.75" x14ac:dyDescent="0.2">
      <c r="A415" s="29">
        <v>5598610</v>
      </c>
      <c r="B415" s="29" t="s">
        <v>621</v>
      </c>
      <c r="C415" s="29">
        <v>5598610</v>
      </c>
      <c r="D415" s="30">
        <v>43202</v>
      </c>
      <c r="E415" s="30">
        <v>43202</v>
      </c>
      <c r="F415" s="29" t="s">
        <v>503</v>
      </c>
      <c r="G415" s="29" t="s">
        <v>502</v>
      </c>
      <c r="H415" s="29">
        <v>49</v>
      </c>
      <c r="I415" s="29" t="s">
        <v>85</v>
      </c>
      <c r="J415" s="29" t="s">
        <v>539</v>
      </c>
    </row>
    <row r="416" spans="1:10" ht="63.75" x14ac:dyDescent="0.2">
      <c r="A416" s="29">
        <v>5598069</v>
      </c>
      <c r="B416" s="29" t="s">
        <v>1055</v>
      </c>
      <c r="C416" s="29">
        <v>5598069</v>
      </c>
      <c r="D416" s="30">
        <v>43196</v>
      </c>
      <c r="E416" s="30">
        <v>43196</v>
      </c>
      <c r="F416" s="29" t="s">
        <v>503</v>
      </c>
      <c r="G416" s="29" t="s">
        <v>502</v>
      </c>
      <c r="H416" s="29">
        <v>21</v>
      </c>
      <c r="I416" s="29" t="s">
        <v>86</v>
      </c>
      <c r="J416" s="29" t="s">
        <v>1054</v>
      </c>
    </row>
    <row r="417" spans="1:10" ht="114.75" x14ac:dyDescent="0.2">
      <c r="A417" s="29">
        <v>5593066</v>
      </c>
      <c r="B417" s="29" t="s">
        <v>623</v>
      </c>
      <c r="C417" s="29">
        <v>5593066</v>
      </c>
      <c r="D417" s="30">
        <v>43196</v>
      </c>
      <c r="E417" s="30">
        <v>43196</v>
      </c>
      <c r="F417" s="29" t="s">
        <v>503</v>
      </c>
      <c r="G417" s="29" t="s">
        <v>502</v>
      </c>
      <c r="H417" s="29">
        <v>49</v>
      </c>
      <c r="I417" s="29" t="s">
        <v>85</v>
      </c>
      <c r="J417" s="29" t="s">
        <v>622</v>
      </c>
    </row>
    <row r="418" spans="1:10" ht="63.75" x14ac:dyDescent="0.2">
      <c r="A418" s="29">
        <v>5308098</v>
      </c>
      <c r="B418" s="29" t="s">
        <v>1027</v>
      </c>
      <c r="C418" s="29">
        <v>5308098</v>
      </c>
      <c r="D418" s="30">
        <v>43195</v>
      </c>
      <c r="E418" s="30">
        <v>43195</v>
      </c>
      <c r="F418" s="29" t="s">
        <v>503</v>
      </c>
      <c r="G418" s="29" t="s">
        <v>1026</v>
      </c>
      <c r="H418" s="29">
        <v>34</v>
      </c>
      <c r="I418" s="29" t="s">
        <v>1011</v>
      </c>
      <c r="J418" s="29" t="s">
        <v>1025</v>
      </c>
    </row>
    <row r="419" spans="1:10" ht="76.5" x14ac:dyDescent="0.2">
      <c r="A419" s="29">
        <v>5590567</v>
      </c>
      <c r="B419" s="29" t="s">
        <v>632</v>
      </c>
      <c r="C419" s="29">
        <v>5590567</v>
      </c>
      <c r="D419" s="30">
        <v>43192</v>
      </c>
      <c r="E419" s="30">
        <v>43192</v>
      </c>
      <c r="F419" s="29" t="s">
        <v>503</v>
      </c>
      <c r="G419" s="29" t="s">
        <v>502</v>
      </c>
      <c r="H419" s="29">
        <v>49</v>
      </c>
      <c r="I419" s="29" t="s">
        <v>85</v>
      </c>
      <c r="J419" s="29" t="s">
        <v>631</v>
      </c>
    </row>
    <row r="420" spans="1:10" ht="178.5" x14ac:dyDescent="0.2">
      <c r="A420" s="29">
        <v>55984831</v>
      </c>
      <c r="B420" s="29" t="s">
        <v>630</v>
      </c>
      <c r="C420" s="29">
        <v>55984831</v>
      </c>
      <c r="D420" s="30">
        <v>43192</v>
      </c>
      <c r="E420" s="30">
        <v>43192</v>
      </c>
      <c r="F420" s="29" t="s">
        <v>503</v>
      </c>
      <c r="G420" s="29" t="s">
        <v>502</v>
      </c>
      <c r="H420" s="29">
        <v>49</v>
      </c>
      <c r="I420" s="29" t="s">
        <v>85</v>
      </c>
      <c r="J420" s="29" t="s">
        <v>471</v>
      </c>
    </row>
    <row r="421" spans="1:10" ht="178.5" x14ac:dyDescent="0.2">
      <c r="A421" s="29">
        <v>5577876</v>
      </c>
      <c r="B421" s="29" t="s">
        <v>629</v>
      </c>
      <c r="C421" s="29">
        <v>5577876</v>
      </c>
      <c r="D421" s="30">
        <v>43192</v>
      </c>
      <c r="E421" s="30">
        <v>43192</v>
      </c>
      <c r="F421" s="29" t="s">
        <v>503</v>
      </c>
      <c r="G421" s="29" t="s">
        <v>502</v>
      </c>
      <c r="H421" s="29">
        <v>49</v>
      </c>
      <c r="I421" s="29" t="s">
        <v>85</v>
      </c>
      <c r="J421" s="29" t="s">
        <v>471</v>
      </c>
    </row>
    <row r="422" spans="1:10" ht="178.5" x14ac:dyDescent="0.2">
      <c r="A422" s="29">
        <v>5584442</v>
      </c>
      <c r="B422" s="29" t="s">
        <v>628</v>
      </c>
      <c r="C422" s="29">
        <v>5584442</v>
      </c>
      <c r="D422" s="30">
        <v>43192</v>
      </c>
      <c r="E422" s="30">
        <v>43192</v>
      </c>
      <c r="F422" s="29" t="s">
        <v>503</v>
      </c>
      <c r="G422" s="29" t="s">
        <v>502</v>
      </c>
      <c r="H422" s="29">
        <v>49</v>
      </c>
      <c r="I422" s="29" t="s">
        <v>85</v>
      </c>
      <c r="J422" s="29" t="s">
        <v>471</v>
      </c>
    </row>
    <row r="423" spans="1:10" ht="178.5" x14ac:dyDescent="0.2">
      <c r="A423" s="29">
        <v>5587383</v>
      </c>
      <c r="B423" s="29" t="s">
        <v>627</v>
      </c>
      <c r="C423" s="29">
        <v>5587383</v>
      </c>
      <c r="D423" s="30">
        <v>43192</v>
      </c>
      <c r="E423" s="30">
        <v>43192</v>
      </c>
      <c r="F423" s="29" t="s">
        <v>503</v>
      </c>
      <c r="G423" s="29" t="s">
        <v>502</v>
      </c>
      <c r="H423" s="29">
        <v>49</v>
      </c>
      <c r="I423" s="29" t="s">
        <v>85</v>
      </c>
      <c r="J423" s="29" t="s">
        <v>471</v>
      </c>
    </row>
    <row r="424" spans="1:10" ht="178.5" x14ac:dyDescent="0.2">
      <c r="A424" s="29">
        <v>5576240</v>
      </c>
      <c r="B424" s="29" t="s">
        <v>626</v>
      </c>
      <c r="C424" s="29">
        <v>5576240</v>
      </c>
      <c r="D424" s="30">
        <v>43192</v>
      </c>
      <c r="E424" s="30">
        <v>43192</v>
      </c>
      <c r="F424" s="29" t="s">
        <v>503</v>
      </c>
      <c r="G424" s="29" t="s">
        <v>502</v>
      </c>
      <c r="H424" s="29">
        <v>49</v>
      </c>
      <c r="I424" s="29" t="s">
        <v>85</v>
      </c>
      <c r="J424" s="29" t="s">
        <v>471</v>
      </c>
    </row>
    <row r="425" spans="1:10" ht="178.5" x14ac:dyDescent="0.2">
      <c r="A425" s="29">
        <v>5578419</v>
      </c>
      <c r="B425" s="29" t="s">
        <v>625</v>
      </c>
      <c r="C425" s="29">
        <v>5578419</v>
      </c>
      <c r="D425" s="30">
        <v>43192</v>
      </c>
      <c r="E425" s="30">
        <v>43192</v>
      </c>
      <c r="F425" s="29" t="s">
        <v>503</v>
      </c>
      <c r="G425" s="29" t="s">
        <v>502</v>
      </c>
      <c r="H425" s="29">
        <v>49</v>
      </c>
      <c r="I425" s="29" t="s">
        <v>85</v>
      </c>
      <c r="J425" s="29" t="s">
        <v>471</v>
      </c>
    </row>
    <row r="426" spans="1:10" ht="63.75" x14ac:dyDescent="0.2">
      <c r="A426" s="29">
        <v>5578419</v>
      </c>
      <c r="B426" s="29" t="s">
        <v>624</v>
      </c>
      <c r="C426" s="29">
        <v>5578419</v>
      </c>
      <c r="D426" s="30">
        <v>43192</v>
      </c>
      <c r="E426" s="30">
        <v>43192</v>
      </c>
      <c r="F426" s="29" t="s">
        <v>503</v>
      </c>
      <c r="G426" s="29" t="s">
        <v>502</v>
      </c>
      <c r="H426" s="29">
        <v>49</v>
      </c>
      <c r="I426" s="29" t="s">
        <v>85</v>
      </c>
      <c r="J426" s="29" t="s">
        <v>539</v>
      </c>
    </row>
    <row r="427" spans="1:10" ht="242.25" x14ac:dyDescent="0.2">
      <c r="A427" s="29">
        <v>5485720</v>
      </c>
      <c r="B427" s="29" t="s">
        <v>1128</v>
      </c>
      <c r="C427" s="29">
        <v>5485720</v>
      </c>
      <c r="D427" s="30">
        <v>43186</v>
      </c>
      <c r="E427" s="30">
        <v>43186</v>
      </c>
      <c r="F427" s="29" t="s">
        <v>503</v>
      </c>
      <c r="G427" s="29" t="s">
        <v>1026</v>
      </c>
      <c r="H427" s="29">
        <v>16</v>
      </c>
      <c r="I427" s="29" t="s">
        <v>1112</v>
      </c>
      <c r="J427" s="29" t="s">
        <v>1127</v>
      </c>
    </row>
    <row r="428" spans="1:10" ht="255" x14ac:dyDescent="0.2">
      <c r="A428" s="29">
        <v>5545509</v>
      </c>
      <c r="B428" s="29" t="s">
        <v>1130</v>
      </c>
      <c r="C428" s="29">
        <v>5545509</v>
      </c>
      <c r="D428" s="30">
        <v>43182</v>
      </c>
      <c r="E428" s="30">
        <v>43182</v>
      </c>
      <c r="F428" s="29" t="s">
        <v>503</v>
      </c>
      <c r="G428" s="29" t="s">
        <v>1026</v>
      </c>
      <c r="H428" s="29">
        <v>16</v>
      </c>
      <c r="I428" s="29" t="s">
        <v>1112</v>
      </c>
      <c r="J428" s="29" t="s">
        <v>1129</v>
      </c>
    </row>
    <row r="429" spans="1:10" ht="267.75" x14ac:dyDescent="0.2">
      <c r="A429" s="29">
        <v>5558263</v>
      </c>
      <c r="B429" s="29" t="s">
        <v>887</v>
      </c>
      <c r="C429" s="29">
        <v>5558263</v>
      </c>
      <c r="D429" s="30">
        <v>43179</v>
      </c>
      <c r="E429" s="30">
        <v>43174</v>
      </c>
      <c r="F429" s="29" t="s">
        <v>503</v>
      </c>
      <c r="G429" s="29" t="s">
        <v>886</v>
      </c>
      <c r="H429" s="29">
        <v>49</v>
      </c>
      <c r="I429" s="29" t="s">
        <v>85</v>
      </c>
      <c r="J429" s="29" t="s">
        <v>885</v>
      </c>
    </row>
    <row r="430" spans="1:10" ht="102" x14ac:dyDescent="0.2">
      <c r="A430" s="29">
        <v>5563627</v>
      </c>
      <c r="B430" s="29" t="s">
        <v>958</v>
      </c>
      <c r="C430" s="29">
        <v>5563627</v>
      </c>
      <c r="D430" s="30">
        <v>43173</v>
      </c>
      <c r="E430" s="30">
        <v>43173</v>
      </c>
      <c r="F430" s="29" t="s">
        <v>503</v>
      </c>
      <c r="G430" s="29" t="s">
        <v>502</v>
      </c>
      <c r="H430" s="29">
        <v>47</v>
      </c>
      <c r="I430" s="29" t="s">
        <v>533</v>
      </c>
      <c r="J430" s="29" t="s">
        <v>539</v>
      </c>
    </row>
    <row r="431" spans="1:10" ht="38.25" x14ac:dyDescent="0.2">
      <c r="A431" s="29">
        <v>5577822</v>
      </c>
      <c r="B431" s="29" t="s">
        <v>641</v>
      </c>
      <c r="C431" s="29">
        <v>5577822</v>
      </c>
      <c r="D431" s="30">
        <v>43173</v>
      </c>
      <c r="E431" s="30">
        <v>43173</v>
      </c>
      <c r="F431" s="29" t="s">
        <v>503</v>
      </c>
      <c r="G431" s="29" t="s">
        <v>502</v>
      </c>
      <c r="H431" s="29">
        <v>49</v>
      </c>
      <c r="I431" s="29" t="s">
        <v>85</v>
      </c>
      <c r="J431" s="29" t="s">
        <v>640</v>
      </c>
    </row>
    <row r="432" spans="1:10" ht="63.75" x14ac:dyDescent="0.2">
      <c r="A432" s="29">
        <v>5555926</v>
      </c>
      <c r="B432" s="29" t="s">
        <v>639</v>
      </c>
      <c r="C432" s="29">
        <v>5555926</v>
      </c>
      <c r="D432" s="30">
        <v>43173</v>
      </c>
      <c r="E432" s="30">
        <v>43173</v>
      </c>
      <c r="F432" s="29" t="s">
        <v>503</v>
      </c>
      <c r="G432" s="29" t="s">
        <v>502</v>
      </c>
      <c r="H432" s="29">
        <v>49</v>
      </c>
      <c r="I432" s="29" t="s">
        <v>85</v>
      </c>
      <c r="J432" s="29" t="s">
        <v>638</v>
      </c>
    </row>
    <row r="433" spans="1:10" ht="178.5" x14ac:dyDescent="0.2">
      <c r="A433" s="29">
        <v>5575009</v>
      </c>
      <c r="B433" s="29" t="s">
        <v>637</v>
      </c>
      <c r="C433" s="29">
        <v>5575009</v>
      </c>
      <c r="D433" s="30">
        <v>43173</v>
      </c>
      <c r="E433" s="30">
        <v>43173</v>
      </c>
      <c r="F433" s="29" t="s">
        <v>503</v>
      </c>
      <c r="G433" s="29" t="s">
        <v>502</v>
      </c>
      <c r="H433" s="29">
        <v>49</v>
      </c>
      <c r="I433" s="29" t="s">
        <v>85</v>
      </c>
      <c r="J433" s="29" t="s">
        <v>471</v>
      </c>
    </row>
    <row r="434" spans="1:10" ht="178.5" x14ac:dyDescent="0.2">
      <c r="A434" s="29">
        <v>5574219</v>
      </c>
      <c r="B434" s="29" t="s">
        <v>636</v>
      </c>
      <c r="C434" s="29">
        <v>5574219</v>
      </c>
      <c r="D434" s="30">
        <v>43173</v>
      </c>
      <c r="E434" s="30">
        <v>43173</v>
      </c>
      <c r="F434" s="29" t="s">
        <v>503</v>
      </c>
      <c r="G434" s="29" t="s">
        <v>502</v>
      </c>
      <c r="H434" s="29">
        <v>49</v>
      </c>
      <c r="I434" s="29" t="s">
        <v>85</v>
      </c>
      <c r="J434" s="29" t="s">
        <v>471</v>
      </c>
    </row>
    <row r="435" spans="1:10" ht="178.5" x14ac:dyDescent="0.2">
      <c r="A435" s="29">
        <v>555425</v>
      </c>
      <c r="B435" s="29" t="s">
        <v>635</v>
      </c>
      <c r="C435" s="29">
        <v>555425</v>
      </c>
      <c r="D435" s="30">
        <v>43173</v>
      </c>
      <c r="E435" s="30">
        <v>43173</v>
      </c>
      <c r="F435" s="29" t="s">
        <v>503</v>
      </c>
      <c r="G435" s="29" t="s">
        <v>502</v>
      </c>
      <c r="H435" s="29">
        <v>49</v>
      </c>
      <c r="I435" s="29" t="s">
        <v>85</v>
      </c>
      <c r="J435" s="29" t="s">
        <v>471</v>
      </c>
    </row>
    <row r="436" spans="1:10" ht="76.5" x14ac:dyDescent="0.2">
      <c r="A436" s="29">
        <v>5523400</v>
      </c>
      <c r="B436" s="29" t="s">
        <v>634</v>
      </c>
      <c r="C436" s="29">
        <v>5523400</v>
      </c>
      <c r="D436" s="30">
        <v>43173</v>
      </c>
      <c r="E436" s="30">
        <v>43173</v>
      </c>
      <c r="F436" s="29" t="s">
        <v>503</v>
      </c>
      <c r="G436" s="29" t="s">
        <v>502</v>
      </c>
      <c r="H436" s="29">
        <v>49</v>
      </c>
      <c r="I436" s="29" t="s">
        <v>85</v>
      </c>
      <c r="J436" s="29" t="s">
        <v>633</v>
      </c>
    </row>
    <row r="437" spans="1:10" ht="63.75" x14ac:dyDescent="0.2">
      <c r="A437" s="29">
        <v>5538947</v>
      </c>
      <c r="B437" s="29" t="s">
        <v>1057</v>
      </c>
      <c r="C437" s="29">
        <v>5538947</v>
      </c>
      <c r="D437" s="30">
        <v>43171</v>
      </c>
      <c r="E437" s="30">
        <v>43171</v>
      </c>
      <c r="F437" s="29" t="s">
        <v>503</v>
      </c>
      <c r="G437" s="29" t="s">
        <v>502</v>
      </c>
      <c r="H437" s="29">
        <v>21</v>
      </c>
      <c r="I437" s="29" t="s">
        <v>86</v>
      </c>
      <c r="J437" s="29" t="s">
        <v>1056</v>
      </c>
    </row>
    <row r="438" spans="1:10" ht="76.5" x14ac:dyDescent="0.2">
      <c r="A438" s="29">
        <v>5553540</v>
      </c>
      <c r="B438" s="29" t="s">
        <v>651</v>
      </c>
      <c r="C438" s="29">
        <v>5553540</v>
      </c>
      <c r="D438" s="30">
        <v>43171</v>
      </c>
      <c r="E438" s="30">
        <v>43171</v>
      </c>
      <c r="F438" s="29" t="s">
        <v>503</v>
      </c>
      <c r="G438" s="29" t="s">
        <v>502</v>
      </c>
      <c r="H438" s="29">
        <v>49</v>
      </c>
      <c r="I438" s="29" t="s">
        <v>85</v>
      </c>
      <c r="J438" s="29" t="s">
        <v>650</v>
      </c>
    </row>
    <row r="439" spans="1:10" ht="153" x14ac:dyDescent="0.2">
      <c r="A439" s="29">
        <v>5550212</v>
      </c>
      <c r="B439" s="29" t="s">
        <v>649</v>
      </c>
      <c r="C439" s="29">
        <v>5550212</v>
      </c>
      <c r="D439" s="30">
        <v>43171</v>
      </c>
      <c r="E439" s="30">
        <v>43171</v>
      </c>
      <c r="F439" s="29" t="s">
        <v>503</v>
      </c>
      <c r="G439" s="29" t="s">
        <v>502</v>
      </c>
      <c r="H439" s="29">
        <v>49</v>
      </c>
      <c r="I439" s="29" t="s">
        <v>85</v>
      </c>
      <c r="J439" s="29" t="s">
        <v>648</v>
      </c>
    </row>
    <row r="440" spans="1:10" ht="204" x14ac:dyDescent="0.2">
      <c r="A440" s="29">
        <v>5558330</v>
      </c>
      <c r="B440" s="29" t="s">
        <v>647</v>
      </c>
      <c r="C440" s="29">
        <v>5558330</v>
      </c>
      <c r="D440" s="30">
        <v>43171</v>
      </c>
      <c r="E440" s="30">
        <v>43171</v>
      </c>
      <c r="F440" s="29" t="s">
        <v>503</v>
      </c>
      <c r="G440" s="29" t="s">
        <v>502</v>
      </c>
      <c r="H440" s="29">
        <v>49</v>
      </c>
      <c r="I440" s="29" t="s">
        <v>85</v>
      </c>
      <c r="J440" s="29" t="s">
        <v>646</v>
      </c>
    </row>
    <row r="441" spans="1:10" ht="178.5" x14ac:dyDescent="0.2">
      <c r="A441" s="29">
        <v>5547631</v>
      </c>
      <c r="B441" s="29" t="s">
        <v>645</v>
      </c>
      <c r="C441" s="29">
        <v>5547631</v>
      </c>
      <c r="D441" s="30">
        <v>43171</v>
      </c>
      <c r="E441" s="30">
        <v>43171</v>
      </c>
      <c r="F441" s="29" t="s">
        <v>503</v>
      </c>
      <c r="G441" s="29" t="s">
        <v>502</v>
      </c>
      <c r="H441" s="29">
        <v>49</v>
      </c>
      <c r="I441" s="29" t="s">
        <v>85</v>
      </c>
      <c r="J441" s="29" t="s">
        <v>471</v>
      </c>
    </row>
    <row r="442" spans="1:10" ht="178.5" x14ac:dyDescent="0.2">
      <c r="A442" s="29">
        <v>5549645</v>
      </c>
      <c r="B442" s="29" t="s">
        <v>644</v>
      </c>
      <c r="C442" s="29">
        <v>5549645</v>
      </c>
      <c r="D442" s="30">
        <v>43171</v>
      </c>
      <c r="E442" s="30">
        <v>43171</v>
      </c>
      <c r="F442" s="29" t="s">
        <v>503</v>
      </c>
      <c r="G442" s="29" t="s">
        <v>502</v>
      </c>
      <c r="H442" s="29">
        <v>49</v>
      </c>
      <c r="I442" s="29" t="s">
        <v>85</v>
      </c>
      <c r="J442" s="29" t="s">
        <v>471</v>
      </c>
    </row>
    <row r="443" spans="1:10" ht="63.75" x14ac:dyDescent="0.2">
      <c r="A443" s="29">
        <v>5438081</v>
      </c>
      <c r="B443" s="29" t="s">
        <v>643</v>
      </c>
      <c r="C443" s="29">
        <v>5438081</v>
      </c>
      <c r="D443" s="30">
        <v>43171</v>
      </c>
      <c r="E443" s="30">
        <v>43171</v>
      </c>
      <c r="F443" s="29" t="s">
        <v>503</v>
      </c>
      <c r="G443" s="29" t="s">
        <v>502</v>
      </c>
      <c r="H443" s="29">
        <v>49</v>
      </c>
      <c r="I443" s="29" t="s">
        <v>85</v>
      </c>
      <c r="J443" s="29" t="s">
        <v>638</v>
      </c>
    </row>
    <row r="444" spans="1:10" ht="178.5" x14ac:dyDescent="0.2">
      <c r="A444" s="29">
        <v>5116093</v>
      </c>
      <c r="B444" s="29" t="s">
        <v>642</v>
      </c>
      <c r="C444" s="29">
        <v>5116093</v>
      </c>
      <c r="D444" s="30">
        <v>43171</v>
      </c>
      <c r="E444" s="30">
        <v>43171</v>
      </c>
      <c r="F444" s="29" t="s">
        <v>503</v>
      </c>
      <c r="G444" s="29" t="s">
        <v>502</v>
      </c>
      <c r="H444" s="29">
        <v>49</v>
      </c>
      <c r="I444" s="29" t="s">
        <v>85</v>
      </c>
      <c r="J444" s="29" t="s">
        <v>471</v>
      </c>
    </row>
    <row r="445" spans="1:10" ht="178.5" x14ac:dyDescent="0.2">
      <c r="A445" s="29">
        <v>5535584</v>
      </c>
      <c r="B445" s="29" t="s">
        <v>470</v>
      </c>
      <c r="C445" s="29">
        <v>5535584</v>
      </c>
      <c r="D445" s="30">
        <v>43171</v>
      </c>
      <c r="E445" s="30">
        <v>43171</v>
      </c>
      <c r="F445" s="29" t="s">
        <v>503</v>
      </c>
      <c r="G445" s="29" t="s">
        <v>502</v>
      </c>
      <c r="H445" s="29">
        <v>49</v>
      </c>
      <c r="I445" s="29" t="s">
        <v>85</v>
      </c>
      <c r="J445" s="29" t="s">
        <v>471</v>
      </c>
    </row>
    <row r="446" spans="1:10" ht="267.75" x14ac:dyDescent="0.2">
      <c r="A446" s="29">
        <v>5514516</v>
      </c>
      <c r="B446" s="29" t="s">
        <v>864</v>
      </c>
      <c r="C446" s="29">
        <v>5514516</v>
      </c>
      <c r="D446" s="30">
        <v>43154</v>
      </c>
      <c r="E446" s="30">
        <v>43154</v>
      </c>
      <c r="F446" s="29" t="s">
        <v>503</v>
      </c>
      <c r="G446" s="29" t="s">
        <v>845</v>
      </c>
      <c r="H446" s="29">
        <v>49</v>
      </c>
      <c r="I446" s="29" t="s">
        <v>85</v>
      </c>
      <c r="J446" s="29" t="s">
        <v>863</v>
      </c>
    </row>
    <row r="447" spans="1:10" ht="267.75" x14ac:dyDescent="0.2">
      <c r="A447" s="29">
        <v>5514421</v>
      </c>
      <c r="B447" s="29" t="s">
        <v>862</v>
      </c>
      <c r="C447" s="29">
        <v>5514421</v>
      </c>
      <c r="D447" s="30">
        <v>43154</v>
      </c>
      <c r="E447" s="30">
        <v>43133</v>
      </c>
      <c r="F447" s="29" t="s">
        <v>503</v>
      </c>
      <c r="G447" s="29" t="s">
        <v>845</v>
      </c>
      <c r="H447" s="29">
        <v>49</v>
      </c>
      <c r="I447" s="29" t="s">
        <v>85</v>
      </c>
      <c r="J447" s="29" t="s">
        <v>861</v>
      </c>
    </row>
    <row r="448" spans="1:10" ht="63.75" x14ac:dyDescent="0.2">
      <c r="A448" s="29">
        <v>5529501</v>
      </c>
      <c r="B448" s="29" t="s">
        <v>881</v>
      </c>
      <c r="C448" s="29">
        <v>5529501</v>
      </c>
      <c r="D448" s="30">
        <v>43137</v>
      </c>
      <c r="E448" s="30">
        <v>43133</v>
      </c>
      <c r="F448" s="29" t="s">
        <v>503</v>
      </c>
      <c r="G448" s="29" t="s">
        <v>880</v>
      </c>
      <c r="H448" s="29">
        <v>49</v>
      </c>
      <c r="I448" s="29" t="s">
        <v>85</v>
      </c>
      <c r="J448" s="29" t="s">
        <v>879</v>
      </c>
    </row>
    <row r="449" spans="1:10" ht="63.75" x14ac:dyDescent="0.2">
      <c r="A449" s="29">
        <v>5505225</v>
      </c>
      <c r="B449" s="29" t="s">
        <v>1059</v>
      </c>
      <c r="C449" s="29">
        <v>5505225</v>
      </c>
      <c r="D449" s="30">
        <v>43119</v>
      </c>
      <c r="E449" s="30">
        <v>43119</v>
      </c>
      <c r="F449" s="29" t="s">
        <v>503</v>
      </c>
      <c r="G449" s="29" t="s">
        <v>502</v>
      </c>
      <c r="H449" s="29">
        <v>21</v>
      </c>
      <c r="I449" s="29" t="s">
        <v>86</v>
      </c>
      <c r="J449" s="29" t="s">
        <v>1058</v>
      </c>
    </row>
    <row r="450" spans="1:10" ht="51" x14ac:dyDescent="0.2">
      <c r="A450" s="29">
        <v>5505191</v>
      </c>
      <c r="B450" s="29" t="s">
        <v>664</v>
      </c>
      <c r="C450" s="29">
        <v>5505191</v>
      </c>
      <c r="D450" s="30">
        <v>43119</v>
      </c>
      <c r="E450" s="30">
        <v>43119</v>
      </c>
      <c r="F450" s="29" t="s">
        <v>503</v>
      </c>
      <c r="G450" s="29" t="s">
        <v>502</v>
      </c>
      <c r="H450" s="29">
        <v>49</v>
      </c>
      <c r="I450" s="29" t="s">
        <v>85</v>
      </c>
      <c r="J450" s="29" t="s">
        <v>663</v>
      </c>
    </row>
    <row r="451" spans="1:10" ht="51" x14ac:dyDescent="0.2">
      <c r="A451" s="29">
        <v>5496823</v>
      </c>
      <c r="B451" s="29" t="s">
        <v>669</v>
      </c>
      <c r="C451" s="29">
        <v>5496823</v>
      </c>
      <c r="D451" s="30">
        <v>43105</v>
      </c>
      <c r="E451" s="30">
        <v>42997</v>
      </c>
      <c r="F451" s="29" t="s">
        <v>503</v>
      </c>
      <c r="G451" s="29" t="s">
        <v>502</v>
      </c>
      <c r="H451" s="29">
        <v>49</v>
      </c>
      <c r="I451" s="29" t="s">
        <v>85</v>
      </c>
      <c r="J451" s="29" t="s">
        <v>668</v>
      </c>
    </row>
    <row r="452" spans="1:10" ht="178.5" x14ac:dyDescent="0.2">
      <c r="A452" s="29">
        <v>5485720</v>
      </c>
      <c r="B452" s="29" t="s">
        <v>667</v>
      </c>
      <c r="C452" s="29">
        <v>5485720</v>
      </c>
      <c r="D452" s="30">
        <v>43105</v>
      </c>
      <c r="E452" s="30">
        <v>42997</v>
      </c>
      <c r="F452" s="29" t="s">
        <v>503</v>
      </c>
      <c r="G452" s="29" t="s">
        <v>502</v>
      </c>
      <c r="H452" s="29">
        <v>49</v>
      </c>
      <c r="I452" s="29" t="s">
        <v>85</v>
      </c>
      <c r="J452" s="29" t="s">
        <v>471</v>
      </c>
    </row>
    <row r="453" spans="1:10" ht="51" x14ac:dyDescent="0.2">
      <c r="A453" s="29">
        <v>5496826</v>
      </c>
      <c r="B453" s="29" t="s">
        <v>666</v>
      </c>
      <c r="C453" s="29">
        <v>5496826</v>
      </c>
      <c r="D453" s="30">
        <v>43105</v>
      </c>
      <c r="E453" s="30">
        <v>42997</v>
      </c>
      <c r="F453" s="29" t="s">
        <v>503</v>
      </c>
      <c r="G453" s="29" t="s">
        <v>502</v>
      </c>
      <c r="H453" s="29">
        <v>49</v>
      </c>
      <c r="I453" s="29" t="s">
        <v>85</v>
      </c>
      <c r="J453" s="29" t="s">
        <v>665</v>
      </c>
    </row>
  </sheetData>
  <autoFilter ref="A1:J453" xr:uid="{25B09CD5-0602-473F-B5BF-430C8F6953C6}">
    <sortState xmlns:xlrd2="http://schemas.microsoft.com/office/spreadsheetml/2017/richdata2" ref="A2:J453">
      <sortCondition descending="1" ref="D1:D453"/>
    </sortState>
  </autoFilter>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Sheet</vt:lpstr>
      <vt:lpstr>CRUCE DE CARTERA 900</vt:lpstr>
      <vt:lpstr>RESUMEN 900</vt:lpstr>
      <vt:lpstr>CXP</vt:lpstr>
      <vt:lpstr>GLOSAS</vt:lpstr>
      <vt:lpstr>CANCELADAS</vt:lpstr>
      <vt:lpstr>DEVOLUCIONES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Camilo Arias Salinas</dc:creator>
  <cp:lastModifiedBy>Edwin Camilo Arias Salinas</cp:lastModifiedBy>
  <dcterms:created xsi:type="dcterms:W3CDTF">2019-01-29T21:47:45Z</dcterms:created>
  <dcterms:modified xsi:type="dcterms:W3CDTF">2020-07-10T22:42:35Z</dcterms:modified>
</cp:coreProperties>
</file>